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New財政課\令和07年度\02_財政係\01 共有・庶務\01 調査・照会\01 調査・照会（県）\20260305【0316〆】令和６年度財政状況資料集の作成及び提出について\02 回答\"/>
    </mc:Choice>
  </mc:AlternateContent>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E36" i="10"/>
  <c r="AM36" i="10"/>
  <c r="U36" i="10"/>
  <c r="C36" i="10"/>
  <c r="BW35" i="10"/>
  <c r="BW36" i="10" s="1"/>
  <c r="BE35" i="10"/>
  <c r="AM35" i="10"/>
  <c r="U35" i="10"/>
  <c r="C35" i="10"/>
  <c r="BW34" i="10"/>
  <c r="CO34" i="10" s="1"/>
  <c r="CO35" i="10" s="1"/>
  <c r="CO36" i="10" s="1"/>
  <c r="CO37" i="10" s="1"/>
  <c r="CO38" i="10" s="1"/>
  <c r="CO39" i="10" s="1"/>
  <c r="CO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<sst xmlns="http://schemas.openxmlformats.org/spreadsheetml/2006/main" count="1046" uniqueCount="564">
  <si>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</si>
  <si>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</si>
  <si>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</si>
  <si>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</si>
  <si>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</si>
  <si>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</si>
  <si>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</si>
  <si>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</si>
  <si>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</si>
  <si>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</si>
  <si>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</si>
  <si>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</si>
  <si>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</si>
  <si>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</si>
  <si>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</si>
  <si>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</si>
  <si>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</si>
  <si>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</si>
  <si>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</si>
  <si>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</si>
  <si>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</si>
  <si>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</si>
  <si>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</si>
  <si>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</si>
  <si>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</si>
  <si>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</si>
  <si>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</si>
  <si>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</si>
  <si>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</si>
  <si>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</si>
  <si>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</si>
  <si>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</si>
  <si>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</si>
  <si>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</si>
  <si>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</si>
  <si>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</si>
  <si>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</si>
  <si>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</si>
  <si>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</si>
  <si>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</si>
  <si>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</si>
  <si>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</si>
  <si>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</si>
  <si>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</si>
  <si>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</si>
  <si>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</si>
  <si>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</si>
  <si>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</si>
  <si>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</si>
  <si>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</si>
  <si>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</si>
  <si>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</si>
  <si>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</si>
  <si>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</si>
  <si>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</si>
  <si>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</si>
  <si>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</si>
  <si>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</si>
  <si>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</si>
  <si>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</si>
  <si>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</si>
  <si>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</si>
  <si>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</si>
  <si>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</si>
  <si>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</si>
  <si>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</si>
  <si>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</si>
  <si>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</si>
  <si>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</si>
  <si>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</si>
  <si>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</si>
  <si>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</si>
  <si>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</si>
  <si>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</si>
  <si>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</si>
  <si>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</si>
  <si>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</si>
  <si>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</si>
  <si>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</si>
  <si>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</si>
  <si>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</si>
  <si>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</si>
  <si>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</si>
  <si>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</si>
  <si>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</si>
  <si>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</si>
  <si>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</si>
  <si>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</si>
  <si>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</si>
  <si>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</si>
  <si>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</si>
  <si>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</si>
  <si>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</si>
  <si>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</si>
  <si>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三木市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</si>
  <si>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</si>
  <si>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</si>
  <si>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</si>
  <si>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</si>
  <si>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</si>
  <si>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</si>
  <si>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</si>
  <si>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</si>
  <si>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</si>
  <si>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</si>
  <si>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</si>
  <si>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</si>
  <si>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</si>
  <si>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</si>
  <si>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</si>
  <si>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</si>
  <si>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</si>
  <si>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</si>
  <si>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</si>
  <si>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</si>
  <si>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</si>
  <si>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</si>
  <si>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</si>
  <si>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</si>
  <si>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</si>
  <si>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</si>
  <si>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</si>
  <si>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</si>
  <si>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</si>
  <si>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</si>
  <si>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</si>
  <si>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</si>
  <si>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</si>
  <si>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</si>
  <si>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</si>
  <si>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</si>
  <si>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</si>
  <si>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</si>
  <si>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</si>
  <si>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</si>
  <si>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</si>
  <si>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</si>
  <si>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</si>
  <si>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</si>
  <si>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</si>
  <si>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</si>
  <si>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</si>
  <si>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</si>
  <si>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</si>
  <si>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</si>
  <si>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</si>
  <si>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</si>
  <si>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</si>
  <si>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</si>
  <si>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</si>
  <si>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</si>
  <si>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</si>
  <si>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</si>
  <si>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</si>
  <si>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</si>
  <si>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</si>
  <si>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</si>
  <si>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</si>
  <si>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</si>
  <si>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</si>
  <si>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</si>
  <si>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</si>
  <si>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</si>
  <si>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</si>
  <si>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</si>
  <si>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</si>
  <si>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</si>
  <si>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</si>
  <si>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</si>
  <si>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</si>
  <si>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</si>
  <si>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</si>
  <si>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</si>
  <si>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</si>
  <si>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</si>
  <si>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</si>
  <si>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</si>
  <si>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</si>
  <si>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</si>
  <si>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</si>
  <si>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</si>
  <si>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</si>
  <si>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</si>
  <si>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</si>
  <si>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</si>
  <si>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</si>
  <si>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</si>
  <si>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</si>
  <si>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</si>
  <si>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</si>
  <si>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</si>
  <si>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</si>
  <si>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</si>
  <si>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</si>
  <si>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</si>
  <si>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</si>
  <si>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</si>
  <si>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</si>
  <si>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</si>
  <si>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</si>
  <si>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</si>
  <si>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</si>
  <si>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</si>
  <si>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兵庫県三木市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</si>
  <si>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</si>
  <si>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</si>
  <si>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</si>
  <si>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</si>
  <si>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</si>
  <si>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</si>
  <si>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</si>
  <si>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</si>
  <si>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</si>
  <si>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</si>
  <si>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</si>
  <si>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</si>
  <si>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</si>
  <si>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</si>
  <si>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</si>
  <si>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</si>
  <si>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</si>
  <si>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</si>
  <si>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</si>
  <si>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</si>
  <si>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</si>
  <si>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</si>
  <si>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</si>
  <si>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</si>
  <si>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</si>
  <si>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</si>
  <si>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</si>
  <si>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</si>
  <si>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</si>
  <si>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</si>
  <si>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</si>
  <si>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</si>
  <si>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</si>
  <si>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</si>
  <si>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</si>
  <si>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</si>
  <si>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</si>
  <si>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</si>
  <si>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</si>
  <si>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</si>
  <si>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</si>
  <si>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</si>
  <si>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</si>
  <si>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</si>
  <si>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</si>
  <si>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</si>
  <si>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</si>
  <si>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</si>
  <si>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</si>
  <si>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</si>
  <si>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</si>
  <si>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</si>
  <si>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</si>
  <si>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</si>
  <si>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</si>
  <si>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</si>
  <si>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</si>
  <si>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</si>
  <si>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</si>
  <si>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</si>
  <si>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</si>
  <si>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</si>
  <si>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</si>
  <si>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</si>
  <si>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</si>
  <si>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</si>
  <si>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</si>
  <si>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</si>
  <si>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</si>
  <si>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</si>
  <si>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</si>
  <si>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</si>
  <si>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</si>
  <si>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</si>
  <si>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</si>
  <si>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</si>
  <si>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</si>
  <si>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</si>
  <si>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</si>
  <si>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</si>
  <si>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</si>
  <si>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</si>
  <si>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</si>
  <si>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</si>
  <si>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</si>
  <si>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</si>
  <si>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</si>
  <si>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</si>
  <si>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</si>
  <si>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</si>
  <si>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</si>
  <si>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</si>
  <si>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</si>
  <si>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</si>
  <si>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</si>
  <si>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</si>
  <si>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</si>
  <si>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</si>
  <si>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</si>
  <si>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</si>
  <si>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</si>
  <si>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</si>
  <si>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</si>
  <si>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</si>
  <si>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</si>
  <si>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</si>
  <si>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</si>
  <si>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</si>
  <si>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</si>
  <si>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</si>
  <si>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</si>
  <si>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</si>
  <si>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</si>
  <si>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</si>
  <si>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</si>
  <si>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</si>
  <si>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</si>
  <si>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</si>
  <si>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</si>
  <si>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</si>
  <si>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</si>
  <si>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</si>
  <si>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</si>
  <si>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</si>
  <si>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</si>
  <si>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</si>
  <si>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</si>
  <si>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</si>
  <si>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</si>
  <si>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</si>
  <si>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</si>
  <si>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</si>
  <si>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</si>
  <si>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</si>
  <si>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</si>
  <si>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</si>
  <si>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</si>
  <si>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</si>
  <si>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</si>
  <si>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</si>
  <si>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</si>
  <si>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</si>
  <si>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</si>
  <si>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</si>
  <si>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</si>
  <si>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</si>
  <si>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</si>
  <si>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</si>
  <si>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</si>
  <si>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</si>
  <si>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兵庫県三木市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</si>
  <si>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</si>
  <si>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</si>
  <si>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</si>
  <si>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</si>
  <si>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</si>
  <si>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</si>
  <si>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</si>
  <si>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</si>
  <si>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</si>
  <si>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</si>
  <si>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</si>
  <si>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</si>
  <si>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</si>
  <si>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</si>
  <si>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</si>
  <si>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</si>
  <si>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</si>
  <si>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</si>
  <si>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</si>
  <si>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</si>
  <si>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</si>
  <si>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</si>
  <si>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</si>
  <si>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</si>
  <si>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</si>
  <si>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</si>
  <si>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</si>
  <si>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</si>
  <si>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</si>
  <si>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</si>
  <si>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</si>
  <si>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</si>
  <si>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</si>
  <si>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</si>
  <si>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</si>
  <si>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</si>
  <si>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</si>
  <si>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</si>
  <si>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</si>
  <si>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</si>
  <si>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</si>
  <si>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</si>
  <si>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</si>
  <si>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</si>
  <si>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</si>
  <si>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</si>
  <si>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</si>
  <si>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</si>
  <si>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</si>
  <si>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</si>
  <si>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</si>
  <si>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</si>
  <si>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</si>
  <si>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</si>
  <si>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</si>
  <si>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</si>
  <si>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</si>
  <si>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</si>
  <si>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</si>
  <si>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</si>
  <si>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</si>
  <si>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</si>
  <si>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</si>
  <si>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</si>
  <si>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</si>
  <si>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</si>
  <si>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</si>
  <si>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</si>
  <si>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</si>
  <si>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</si>
  <si>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</si>
  <si>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</si>
  <si>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</si>
  <si>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</si>
  <si>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</si>
  <si>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</si>
  <si>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</si>
  <si>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</si>
  <si>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</si>
  <si>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</si>
  <si>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</si>
  <si>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</si>
  <si>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</si>
  <si>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</si>
  <si>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</si>
  <si>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</si>
  <si>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</si>
  <si>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</si>
  <si>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</si>
  <si>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</si>
  <si>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</si>
  <si>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</si>
  <si>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</si>
  <si>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</si>
  <si>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</si>
  <si>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</si>
  <si>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</si>
  <si>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</si>
  <si>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</si>
  <si>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</si>
  <si>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</si>
  <si>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</si>
  <si>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</si>
  <si>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</si>
  <si>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</si>
  <si>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</si>
  <si>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</si>
  <si>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</si>
  <si>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</si>
  <si>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</si>
  <si>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</si>
  <si>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</si>
  <si>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</si>
  <si>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</si>
  <si>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</si>
  <si>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</si>
  <si>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</si>
  <si>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</si>
  <si>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</si>
  <si>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</si>
  <si>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</si>
  <si>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</si>
  <si>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</si>
  <si>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</si>
  <si>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</si>
  <si>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</si>
  <si>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</si>
  <si>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</si>
  <si>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</si>
  <si>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</si>
  <si>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</si>
  <si>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</si>
  <si>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</si>
  <si>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</si>
  <si>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</si>
  <si>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</si>
  <si>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</si>
  <si>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</si>
  <si>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</si>
  <si>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</si>
  <si>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</si>
  <si>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</si>
  <si>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</si>
  <si>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</si>
  <si>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</si>
  <si>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</si>
  <si>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</si>
  <si>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</si>
  <si>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</si>
  <si>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</si>
  <si>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</si>
  <si>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</si>
  <si>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</si>
  <si>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</si>
  <si>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</si>
  <si>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</si>
  <si>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</si>
  <si>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</si>
  <si>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</si>
  <si>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</si>
  <si>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</si>
  <si>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</si>
  <si>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</si>
  <si>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</si>
  <si>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</si>
  <si>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</si>
  <si>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</si>
  <si>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</si>
  <si>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</si>
  <si>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</si>
  <si>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</si>
  <si>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</si>
  <si>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</si>
  <si>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</si>
  <si>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</si>
  <si>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0.88</t>
  </si>
  <si>
    <t>▲ 0.38</t>
  </si>
  <si>
    <t>▲ 2.08</t>
  </si>
  <si>
    <t>水道事業会計</t>
  </si>
  <si>
    <t>下水道事業会計</t>
  </si>
  <si>
    <t>一般会計</t>
  </si>
  <si>
    <t>国民健康保険特別会計</t>
  </si>
  <si>
    <t>▲ 1.50</t>
  </si>
  <si>
    <t>後期高齢者医療事業特別会計</t>
  </si>
  <si>
    <t>介護保険特別会計</t>
  </si>
  <si>
    <t>学校給食事業特別会計</t>
  </si>
  <si>
    <t>その他会計（赤字）</t>
  </si>
  <si>
    <t>その他会計（黒字）</t>
  </si>
  <si>
    <t>R02</t>
    <phoneticPr fontId="5"/>
  </si>
  <si>
    <t>R03</t>
    <phoneticPr fontId="5"/>
  </si>
  <si>
    <t>R04</t>
    <phoneticPr fontId="5"/>
  </si>
  <si>
    <t>R05</t>
    <phoneticPr fontId="5"/>
  </si>
  <si>
    <t>R06</t>
    <phoneticPr fontId="5"/>
  </si>
  <si>
    <t>（公財）三木文化振興財団</t>
    <rPh sb="1" eb="3">
      <t>コウザイ</t>
    </rPh>
    <rPh sb="4" eb="6">
      <t>ミキ</t>
    </rPh>
    <rPh sb="6" eb="8">
      <t>ブンカ</t>
    </rPh>
    <rPh sb="8" eb="10">
      <t>シンコウ</t>
    </rPh>
    <rPh sb="10" eb="12">
      <t>ザイダン</t>
    </rPh>
    <phoneticPr fontId="2"/>
  </si>
  <si>
    <t>（公財）三木市スポーツ振興基金</t>
    <rPh sb="1" eb="3">
      <t>コウザイ</t>
    </rPh>
    <rPh sb="4" eb="6">
      <t>ミキ</t>
    </rPh>
    <rPh sb="6" eb="7">
      <t>シ</t>
    </rPh>
    <rPh sb="11" eb="13">
      <t>シンコウ</t>
    </rPh>
    <rPh sb="13" eb="15">
      <t>キキン</t>
    </rPh>
    <phoneticPr fontId="2"/>
  </si>
  <si>
    <t>（公財）三木山人と馬とのふれあいの森協会</t>
    <rPh sb="1" eb="3">
      <t>コウザイ</t>
    </rPh>
    <rPh sb="4" eb="6">
      <t>ミキ</t>
    </rPh>
    <rPh sb="6" eb="7">
      <t>ヤマ</t>
    </rPh>
    <rPh sb="7" eb="8">
      <t>ヒト</t>
    </rPh>
    <rPh sb="9" eb="10">
      <t>ウマ</t>
    </rPh>
    <rPh sb="17" eb="18">
      <t>モリ</t>
    </rPh>
    <rPh sb="18" eb="20">
      <t>キョウカイ</t>
    </rPh>
    <phoneticPr fontId="2"/>
  </si>
  <si>
    <t>みきやま（株）</t>
    <rPh sb="5" eb="6">
      <t>カブ</t>
    </rPh>
    <phoneticPr fontId="2"/>
  </si>
  <si>
    <t>（株）エフエム三木</t>
    <rPh sb="1" eb="2">
      <t>カブ</t>
    </rPh>
    <rPh sb="7" eb="9">
      <t>ミキ</t>
    </rPh>
    <phoneticPr fontId="2"/>
  </si>
  <si>
    <t>三木市土地開発公社</t>
    <rPh sb="0" eb="2">
      <t>ミキ</t>
    </rPh>
    <rPh sb="2" eb="3">
      <t>シ</t>
    </rPh>
    <rPh sb="3" eb="5">
      <t>トチ</t>
    </rPh>
    <rPh sb="5" eb="7">
      <t>カイハツ</t>
    </rPh>
    <rPh sb="7" eb="9">
      <t>コウシャ</t>
    </rPh>
    <phoneticPr fontId="2"/>
  </si>
  <si>
    <t>（株）吉川まちづくり公社</t>
    <rPh sb="1" eb="2">
      <t>カブ</t>
    </rPh>
    <rPh sb="3" eb="5">
      <t>ヨカワ</t>
    </rPh>
    <rPh sb="10" eb="12">
      <t>コウシャ</t>
    </rPh>
    <phoneticPr fontId="2"/>
  </si>
  <si>
    <t>○</t>
    <phoneticPr fontId="38"/>
  </si>
  <si>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</si>
  <si>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兵庫県後期高齢者医療広域連合</t>
    <rPh sb="0" eb="3">
      <t>ヒョウゴケン</t>
    </rPh>
    <rPh sb="3" eb="5">
      <t>コウキ</t>
    </rPh>
    <rPh sb="5" eb="8">
      <t>コウレイシャ</t>
    </rPh>
    <rPh sb="8" eb="10">
      <t>イリョウ</t>
    </rPh>
    <rPh sb="10" eb="12">
      <t>コウイキ</t>
    </rPh>
    <rPh sb="12" eb="14">
      <t>レンゴウ</t>
    </rPh>
    <phoneticPr fontId="2"/>
  </si>
  <si>
    <t>北播磨総合医療センター</t>
    <rPh sb="0" eb="1">
      <t>キタ</t>
    </rPh>
    <rPh sb="1" eb="3">
      <t>ハリマ</t>
    </rPh>
    <rPh sb="3" eb="5">
      <t>ソウゴウ</t>
    </rPh>
    <rPh sb="5" eb="7">
      <t>イリョウ</t>
    </rPh>
    <phoneticPr fontId="2"/>
  </si>
  <si>
    <t>こころのふるさと三木応援基金</t>
    <rPh sb="8" eb="10">
      <t>ミキ</t>
    </rPh>
    <rPh sb="10" eb="12">
      <t>オウエン</t>
    </rPh>
    <rPh sb="12" eb="14">
      <t>キキン</t>
    </rPh>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</si>
  <si>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</si>
  <si>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2"/>
  </si>
  <si>
    <t>市民文化振興基金</t>
    <rPh sb="0" eb="2">
      <t>シミン</t>
    </rPh>
    <rPh sb="2" eb="4">
      <t>ブンカ</t>
    </rPh>
    <rPh sb="4" eb="6">
      <t>シンコウ</t>
    </rPh>
    <rPh sb="6" eb="8">
      <t>キキン</t>
    </rPh>
    <phoneticPr fontId="2"/>
  </si>
  <si>
    <t>ガーデンシティみき創生基金</t>
    <rPh sb="9" eb="11">
      <t>ソウセイ</t>
    </rPh>
    <rPh sb="11" eb="13">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</si>
</sst>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C17E-4561-AA87-3AFD2610DA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34483</c:v>
                </c:pt>
                <c:pt idx="1">
                  <c:v>33450</c:v>
                </c:pt>
                <c:pt idx="2">
                  <c:v>28498</c:v>
                </c:pt>
                <c:pt idx="3">
                  <c:v>28769</c:v>
                </c:pt>
                <c:pt idx="4">
                  <c:v>40169</c:v>
                </c:pt>
              </c:numCache>
            </c:numRef>
          </c:val>
          <c:smooth val="0"/>
          <c:extLst>
            <c:ext xmlns:c16="http://schemas.microsoft.com/office/drawing/2014/chart" uri="{C3380CC4-5D6E-409C-BE32-E72D297353CC}">
              <c16:uniqueId val="{00000001-C17E-4561-AA87-3AFD2610DA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0.49</c:v>
                </c:pt>
                <c:pt idx="1">
                  <c:v>4.7300000000000004</c:v>
                </c:pt>
                <c:pt idx="2">
                  <c:v>2.04</c:v>
                </c:pt>
                <c:pt idx="3">
                  <c:v>2.2400000000000002</c:v>
                </c:pt>
                <c:pt idx="4">
                  <c:v>1.49</c:v>
                </c:pt>
              </c:numCache>
            </c:numRef>
          </c:val>
          <c:extLst>
            <c:ext xmlns:c16="http://schemas.microsoft.com/office/drawing/2014/chart" uri="{C3380CC4-5D6E-409C-BE32-E72D297353CC}">
              <c16:uniqueId val="{00000000-B6AD-4754-A9DA-D5FE4AB892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12.85</c:v>
                </c:pt>
                <c:pt idx="1">
                  <c:v>12.53</c:v>
                </c:pt>
                <c:pt idx="2">
                  <c:v>15.29</c:v>
                </c:pt>
                <c:pt idx="3">
                  <c:v>16.03</c:v>
                </c:pt>
                <c:pt idx="4">
                  <c:v>14.42</c:v>
                </c:pt>
              </c:numCache>
            </c:numRef>
          </c:val>
          <c:extLst>
            <c:ext xmlns:c16="http://schemas.microsoft.com/office/drawing/2014/chart" uri="{C3380CC4-5D6E-409C-BE32-E72D297353CC}">
              <c16:uniqueId val="{00000001-B6AD-4754-A9DA-D5FE4AB8923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-0.88</c:v>
                </c:pt>
                <c:pt idx="1">
                  <c:v>4.5</c:v>
                </c:pt>
                <c:pt idx="2">
                  <c:v>-0.38</c:v>
                </c:pt>
                <c:pt idx="3">
                  <c:v>1.25</c:v>
                </c:pt>
                <c:pt idx="4">
                  <c:v>-2.08</c:v>
                </c:pt>
              </c:numCache>
            </c:numRef>
          </c:val>
          <c:smooth val="0"/>
          <c:extLst>
            <c:ext xmlns:c16="http://schemas.microsoft.com/office/drawing/2014/chart" uri="{C3380CC4-5D6E-409C-BE32-E72D297353CC}">
              <c16:uniqueId val="{00000002-B6AD-4754-A9DA-D5FE4AB8923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B14-49C0-9778-A1C6BD14EDC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B14-49C0-9778-A1C6BD14EDC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B14-49C0-9778-A1C6BD14EDCB}"/>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B14-49C0-9778-A1C6BD14EDCB}"/>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0.64</c:v>
                </c:pt>
                <c:pt idx="2">
                  <c:v>#N/A</c:v>
                </c:pt>
                <c:pt idx="3">
                  <c:v>0.24</c:v>
                </c:pt>
                <c:pt idx="4">
                  <c:v>#N/A</c:v>
                </c:pt>
                <c:pt idx="5">
                  <c:v>0.17</c:v>
                </c:pt>
                <c:pt idx="6">
                  <c:v>#N/A</c:v>
                </c:pt>
                <c:pt idx="7">
                  <c:v>0.12</c:v>
                </c:pt>
                <c:pt idx="8">
                  <c:v>#N/A</c:v>
                </c:pt>
                <c:pt idx="9">
                  <c:v>0.1</c:v>
                </c:pt>
              </c:numCache>
            </c:numRef>
          </c:val>
          <c:extLst>
            <c:ext xmlns:c16="http://schemas.microsoft.com/office/drawing/2014/chart" uri="{C3380CC4-5D6E-409C-BE32-E72D297353CC}">
              <c16:uniqueId val="{00000004-5B14-49C0-9778-A1C6BD14EDCB}"/>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0.16</c:v>
                </c:pt>
                <c:pt idx="2">
                  <c:v>#N/A</c:v>
                </c:pt>
                <c:pt idx="3">
                  <c:v>0.15</c:v>
                </c:pt>
                <c:pt idx="4">
                  <c:v>#N/A</c:v>
                </c:pt>
                <c:pt idx="5">
                  <c:v>0.17</c:v>
                </c:pt>
                <c:pt idx="6">
                  <c:v>#N/A</c:v>
                </c:pt>
                <c:pt idx="7">
                  <c:v>0.17</c:v>
                </c:pt>
                <c:pt idx="8">
                  <c:v>#N/A</c:v>
                </c:pt>
                <c:pt idx="9">
                  <c:v>0.21</c:v>
                </c:pt>
              </c:numCache>
            </c:numRef>
          </c:val>
          <c:extLst>
            <c:ext xmlns:c16="http://schemas.microsoft.com/office/drawing/2014/chart" uri="{C3380CC4-5D6E-409C-BE32-E72D297353CC}">
              <c16:uniqueId val="{00000005-5B14-49C0-9778-A1C6BD14EDC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1.5</c:v>
                </c:pt>
                <c:pt idx="1">
                  <c:v>#N/A</c:v>
                </c:pt>
                <c:pt idx="2">
                  <c:v>#N/A</c:v>
                </c:pt>
                <c:pt idx="3">
                  <c:v>0</c:v>
                </c:pt>
                <c:pt idx="4">
                  <c:v>#N/A</c:v>
                </c:pt>
                <c:pt idx="5">
                  <c:v>0.44</c:v>
                </c:pt>
                <c:pt idx="6">
                  <c:v>#N/A</c:v>
                </c:pt>
                <c:pt idx="7">
                  <c:v>1.06</c:v>
                </c:pt>
                <c:pt idx="8">
                  <c:v>#N/A</c:v>
                </c:pt>
                <c:pt idx="9">
                  <c:v>1</c:v>
                </c:pt>
              </c:numCache>
            </c:numRef>
          </c:val>
          <c:extLst>
            <c:ext xmlns:c16="http://schemas.microsoft.com/office/drawing/2014/chart" uri="{C3380CC4-5D6E-409C-BE32-E72D297353CC}">
              <c16:uniqueId val="{00000006-5B14-49C0-9778-A1C6BD14EDC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0.47</c:v>
                </c:pt>
                <c:pt idx="2">
                  <c:v>#N/A</c:v>
                </c:pt>
                <c:pt idx="3">
                  <c:v>4.7300000000000004</c:v>
                </c:pt>
                <c:pt idx="4">
                  <c:v>#N/A</c:v>
                </c:pt>
                <c:pt idx="5">
                  <c:v>2.04</c:v>
                </c:pt>
                <c:pt idx="6">
                  <c:v>#N/A</c:v>
                </c:pt>
                <c:pt idx="7">
                  <c:v>2.2400000000000002</c:v>
                </c:pt>
                <c:pt idx="8">
                  <c:v>#N/A</c:v>
                </c:pt>
                <c:pt idx="9">
                  <c:v>1.49</c:v>
                </c:pt>
              </c:numCache>
            </c:numRef>
          </c:val>
          <c:extLst>
            <c:ext xmlns:c16="http://schemas.microsoft.com/office/drawing/2014/chart" uri="{C3380CC4-5D6E-409C-BE32-E72D297353CC}">
              <c16:uniqueId val="{00000007-5B14-49C0-9778-A1C6BD14EDC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6.67</c:v>
                </c:pt>
                <c:pt idx="2">
                  <c:v>#N/A</c:v>
                </c:pt>
                <c:pt idx="3">
                  <c:v>5.92</c:v>
                </c:pt>
                <c:pt idx="4">
                  <c:v>#N/A</c:v>
                </c:pt>
                <c:pt idx="5">
                  <c:v>4.9000000000000004</c:v>
                </c:pt>
                <c:pt idx="6">
                  <c:v>#N/A</c:v>
                </c:pt>
                <c:pt idx="7">
                  <c:v>3.53</c:v>
                </c:pt>
                <c:pt idx="8">
                  <c:v>#N/A</c:v>
                </c:pt>
                <c:pt idx="9">
                  <c:v>4.43</c:v>
                </c:pt>
              </c:numCache>
            </c:numRef>
          </c:val>
          <c:extLst>
            <c:ext xmlns:c16="http://schemas.microsoft.com/office/drawing/2014/chart" uri="{C3380CC4-5D6E-409C-BE32-E72D297353CC}">
              <c16:uniqueId val="{00000008-5B14-49C0-9778-A1C6BD14EDC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12.79</c:v>
                </c:pt>
                <c:pt idx="2">
                  <c:v>#N/A</c:v>
                </c:pt>
                <c:pt idx="3">
                  <c:v>11.43</c:v>
                </c:pt>
                <c:pt idx="4">
                  <c:v>#N/A</c:v>
                </c:pt>
                <c:pt idx="5">
                  <c:v>11.45</c:v>
                </c:pt>
                <c:pt idx="6">
                  <c:v>#N/A</c:v>
                </c:pt>
                <c:pt idx="7">
                  <c:v>11.77</c:v>
                </c:pt>
                <c:pt idx="8">
                  <c:v>#N/A</c:v>
                </c:pt>
                <c:pt idx="9">
                  <c:v>12.37</c:v>
                </c:pt>
              </c:numCache>
            </c:numRef>
          </c:val>
          <c:extLst>
            <c:ext xmlns:c16="http://schemas.microsoft.com/office/drawing/2014/chart" uri="{C3380CC4-5D6E-409C-BE32-E72D297353CC}">
              <c16:uniqueId val="{00000009-5B14-49C0-9778-A1C6BD14EDC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3714</c:v>
                </c:pt>
                <c:pt idx="5">
                  <c:v>3735</c:v>
                </c:pt>
                <c:pt idx="8">
                  <c:v>3750</c:v>
                </c:pt>
                <c:pt idx="11">
                  <c:v>3768</c:v>
                </c:pt>
                <c:pt idx="14">
                  <c:v>3506</c:v>
                </c:pt>
              </c:numCache>
            </c:numRef>
          </c:val>
          <c:extLst>
            <c:ext xmlns:c16="http://schemas.microsoft.com/office/drawing/2014/chart" uri="{C3380CC4-5D6E-409C-BE32-E72D297353CC}">
              <c16:uniqueId val="{00000000-583D-499E-8447-325931DC305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83D-499E-8447-325931DC305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c:v>
                </c:pt>
                <c:pt idx="3">
                  <c:v>21</c:v>
                </c:pt>
                <c:pt idx="6">
                  <c:v>22</c:v>
                </c:pt>
                <c:pt idx="9">
                  <c:v>13</c:v>
                </c:pt>
                <c:pt idx="12">
                  <c:v>14</c:v>
                </c:pt>
              </c:numCache>
            </c:numRef>
          </c:val>
          <c:extLst>
            <c:ext xmlns:c16="http://schemas.microsoft.com/office/drawing/2014/chart" uri="{C3380CC4-5D6E-409C-BE32-E72D297353CC}">
              <c16:uniqueId val="{00000002-583D-499E-8447-325931DC305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252</c:v>
                </c:pt>
                <c:pt idx="3">
                  <c:v>325</c:v>
                </c:pt>
                <c:pt idx="6">
                  <c:v>318</c:v>
                </c:pt>
                <c:pt idx="9">
                  <c:v>313</c:v>
                </c:pt>
                <c:pt idx="12">
                  <c:v>323</c:v>
                </c:pt>
              </c:numCache>
            </c:numRef>
          </c:val>
          <c:extLst>
            <c:ext xmlns:c16="http://schemas.microsoft.com/office/drawing/2014/chart" uri="{C3380CC4-5D6E-409C-BE32-E72D297353CC}">
              <c16:uniqueId val="{00000003-583D-499E-8447-325931DC305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923</c:v>
                </c:pt>
                <c:pt idx="3">
                  <c:v>870</c:v>
                </c:pt>
                <c:pt idx="6">
                  <c:v>852</c:v>
                </c:pt>
                <c:pt idx="9">
                  <c:v>855</c:v>
                </c:pt>
                <c:pt idx="12">
                  <c:v>834</c:v>
                </c:pt>
              </c:numCache>
            </c:numRef>
          </c:val>
          <c:extLst>
            <c:ext xmlns:c16="http://schemas.microsoft.com/office/drawing/2014/chart" uri="{C3380CC4-5D6E-409C-BE32-E72D297353CC}">
              <c16:uniqueId val="{00000004-583D-499E-8447-325931DC305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5</c:v>
                </c:pt>
                <c:pt idx="6">
                  <c:v>0</c:v>
                </c:pt>
                <c:pt idx="9">
                  <c:v>0</c:v>
                </c:pt>
                <c:pt idx="12">
                  <c:v>0</c:v>
                </c:pt>
              </c:numCache>
            </c:numRef>
          </c:val>
          <c:extLst>
            <c:ext xmlns:c16="http://schemas.microsoft.com/office/drawing/2014/chart" uri="{C3380CC4-5D6E-409C-BE32-E72D297353CC}">
              <c16:uniqueId val="{00000005-583D-499E-8447-325931DC305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3D-499E-8447-325931DC305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3287</c:v>
                </c:pt>
                <c:pt idx="3">
                  <c:v>3492</c:v>
                </c:pt>
                <c:pt idx="6">
                  <c:v>3627</c:v>
                </c:pt>
                <c:pt idx="9">
                  <c:v>3728</c:v>
                </c:pt>
                <c:pt idx="12">
                  <c:v>3675</c:v>
                </c:pt>
              </c:numCache>
            </c:numRef>
          </c:val>
          <c:extLst>
            <c:ext xmlns:c16="http://schemas.microsoft.com/office/drawing/2014/chart" uri="{C3380CC4-5D6E-409C-BE32-E72D297353CC}">
              <c16:uniqueId val="{00000007-583D-499E-8447-325931DC305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758</c:v>
                </c:pt>
                <c:pt idx="2">
                  <c:v>#N/A</c:v>
                </c:pt>
                <c:pt idx="3">
                  <c:v>#N/A</c:v>
                </c:pt>
                <c:pt idx="4">
                  <c:v>978</c:v>
                </c:pt>
                <c:pt idx="5">
                  <c:v>#N/A</c:v>
                </c:pt>
                <c:pt idx="6">
                  <c:v>#N/A</c:v>
                </c:pt>
                <c:pt idx="7">
                  <c:v>1069</c:v>
                </c:pt>
                <c:pt idx="8">
                  <c:v>#N/A</c:v>
                </c:pt>
                <c:pt idx="9">
                  <c:v>#N/A</c:v>
                </c:pt>
                <c:pt idx="10">
                  <c:v>1141</c:v>
                </c:pt>
                <c:pt idx="11">
                  <c:v>#N/A</c:v>
                </c:pt>
                <c:pt idx="12">
                  <c:v>#N/A</c:v>
                </c:pt>
                <c:pt idx="13">
                  <c:v>1340</c:v>
                </c:pt>
                <c:pt idx="14">
                  <c:v>#N/A</c:v>
                </c:pt>
              </c:numCache>
            </c:numRef>
          </c:val>
          <c:smooth val="0"/>
          <c:extLst>
            <c:ext xmlns:c16="http://schemas.microsoft.com/office/drawing/2014/chart" uri="{C3380CC4-5D6E-409C-BE32-E72D297353CC}">
              <c16:uniqueId val="{00000008-583D-499E-8447-325931DC305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38979</c:v>
                </c:pt>
                <c:pt idx="5">
                  <c:v>37677</c:v>
                </c:pt>
                <c:pt idx="8">
                  <c:v>35818</c:v>
                </c:pt>
                <c:pt idx="11">
                  <c:v>33868</c:v>
                </c:pt>
                <c:pt idx="14">
                  <c:v>32447</c:v>
                </c:pt>
              </c:numCache>
            </c:numRef>
          </c:val>
          <c:extLst>
            <c:ext xmlns:c16="http://schemas.microsoft.com/office/drawing/2014/chart" uri="{C3380CC4-5D6E-409C-BE32-E72D297353CC}">
              <c16:uniqueId val="{00000000-1819-4D8B-8CE2-481EA8B82F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7156</c:v>
                </c:pt>
                <c:pt idx="5">
                  <c:v>6798</c:v>
                </c:pt>
                <c:pt idx="8">
                  <c:v>6407</c:v>
                </c:pt>
                <c:pt idx="11">
                  <c:v>6017</c:v>
                </c:pt>
                <c:pt idx="14">
                  <c:v>6251</c:v>
                </c:pt>
              </c:numCache>
            </c:numRef>
          </c:val>
          <c:extLst>
            <c:ext xmlns:c16="http://schemas.microsoft.com/office/drawing/2014/chart" uri="{C3380CC4-5D6E-409C-BE32-E72D297353CC}">
              <c16:uniqueId val="{00000001-1819-4D8B-8CE2-481EA8B82F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6613</c:v>
                </c:pt>
                <c:pt idx="5">
                  <c:v>7429</c:v>
                </c:pt>
                <c:pt idx="8">
                  <c:v>7841</c:v>
                </c:pt>
                <c:pt idx="11">
                  <c:v>8113</c:v>
                </c:pt>
                <c:pt idx="14">
                  <c:v>8105</c:v>
                </c:pt>
              </c:numCache>
            </c:numRef>
          </c:val>
          <c:extLst>
            <c:ext xmlns:c16="http://schemas.microsoft.com/office/drawing/2014/chart" uri="{C3380CC4-5D6E-409C-BE32-E72D297353CC}">
              <c16:uniqueId val="{00000002-1819-4D8B-8CE2-481EA8B82F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819-4D8B-8CE2-481EA8B82F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819-4D8B-8CE2-481EA8B82F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1284</c:v>
                </c:pt>
                <c:pt idx="3">
                  <c:v>1274</c:v>
                </c:pt>
                <c:pt idx="6">
                  <c:v>1264</c:v>
                </c:pt>
                <c:pt idx="9">
                  <c:v>927</c:v>
                </c:pt>
                <c:pt idx="12">
                  <c:v>715</c:v>
                </c:pt>
              </c:numCache>
            </c:numRef>
          </c:val>
          <c:extLst>
            <c:ext xmlns:c16="http://schemas.microsoft.com/office/drawing/2014/chart" uri="{C3380CC4-5D6E-409C-BE32-E72D297353CC}">
              <c16:uniqueId val="{00000005-1819-4D8B-8CE2-481EA8B82F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4493</c:v>
                </c:pt>
                <c:pt idx="3">
                  <c:v>4444</c:v>
                </c:pt>
                <c:pt idx="6">
                  <c:v>4168</c:v>
                </c:pt>
                <c:pt idx="9">
                  <c:v>3974</c:v>
                </c:pt>
                <c:pt idx="12">
                  <c:v>3815</c:v>
                </c:pt>
              </c:numCache>
            </c:numRef>
          </c:val>
          <c:extLst>
            <c:ext xmlns:c16="http://schemas.microsoft.com/office/drawing/2014/chart" uri="{C3380CC4-5D6E-409C-BE32-E72D297353CC}">
              <c16:uniqueId val="{00000006-1819-4D8B-8CE2-481EA8B82F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3222</c:v>
                </c:pt>
                <c:pt idx="3">
                  <c:v>3263</c:v>
                </c:pt>
                <c:pt idx="6">
                  <c:v>3096</c:v>
                </c:pt>
                <c:pt idx="9">
                  <c:v>2948</c:v>
                </c:pt>
                <c:pt idx="12">
                  <c:v>2857</c:v>
                </c:pt>
              </c:numCache>
            </c:numRef>
          </c:val>
          <c:extLst>
            <c:ext xmlns:c16="http://schemas.microsoft.com/office/drawing/2014/chart" uri="{C3380CC4-5D6E-409C-BE32-E72D297353CC}">
              <c16:uniqueId val="{00000007-1819-4D8B-8CE2-481EA8B82F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11898</c:v>
                </c:pt>
                <c:pt idx="3">
                  <c:v>11126</c:v>
                </c:pt>
                <c:pt idx="6">
                  <c:v>10200</c:v>
                </c:pt>
                <c:pt idx="9">
                  <c:v>9315</c:v>
                </c:pt>
                <c:pt idx="12">
                  <c:v>9899</c:v>
                </c:pt>
              </c:numCache>
            </c:numRef>
          </c:val>
          <c:extLst>
            <c:ext xmlns:c16="http://schemas.microsoft.com/office/drawing/2014/chart" uri="{C3380CC4-5D6E-409C-BE32-E72D297353CC}">
              <c16:uniqueId val="{00000008-1819-4D8B-8CE2-481EA8B82F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202</c:v>
                </c:pt>
              </c:numCache>
            </c:numRef>
          </c:val>
          <c:extLst>
            <c:ext xmlns:c16="http://schemas.microsoft.com/office/drawing/2014/chart" uri="{C3380CC4-5D6E-409C-BE32-E72D297353CC}">
              <c16:uniqueId val="{00000009-1819-4D8B-8CE2-481EA8B82F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38145</c:v>
                </c:pt>
                <c:pt idx="3">
                  <c:v>37707</c:v>
                </c:pt>
                <c:pt idx="6">
                  <c:v>35689</c:v>
                </c:pt>
                <c:pt idx="9">
                  <c:v>33662</c:v>
                </c:pt>
                <c:pt idx="12">
                  <c:v>31990</c:v>
                </c:pt>
              </c:numCache>
            </c:numRef>
          </c:val>
          <c:extLst>
            <c:ext xmlns:c16="http://schemas.microsoft.com/office/drawing/2014/chart" uri="{C3380CC4-5D6E-409C-BE32-E72D297353CC}">
              <c16:uniqueId val="{0000000A-1819-4D8B-8CE2-481EA8B82F9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6293</c:v>
                </c:pt>
                <c:pt idx="2">
                  <c:v>#N/A</c:v>
                </c:pt>
                <c:pt idx="3">
                  <c:v>#N/A</c:v>
                </c:pt>
                <c:pt idx="4">
                  <c:v>5910</c:v>
                </c:pt>
                <c:pt idx="5">
                  <c:v>#N/A</c:v>
                </c:pt>
                <c:pt idx="6">
                  <c:v>#N/A</c:v>
                </c:pt>
                <c:pt idx="7">
                  <c:v>4351</c:v>
                </c:pt>
                <c:pt idx="8">
                  <c:v>#N/A</c:v>
                </c:pt>
                <c:pt idx="9">
                  <c:v>#N/A</c:v>
                </c:pt>
                <c:pt idx="10">
                  <c:v>2829</c:v>
                </c:pt>
                <c:pt idx="11">
                  <c:v>#N/A</c:v>
                </c:pt>
                <c:pt idx="12">
                  <c:v>#N/A</c:v>
                </c:pt>
                <c:pt idx="13">
                  <c:v>2675</c:v>
                </c:pt>
                <c:pt idx="14">
                  <c:v>#N/A</c:v>
                </c:pt>
              </c:numCache>
            </c:numRef>
          </c:val>
          <c:smooth val="0"/>
          <c:extLst>
            <c:ext xmlns:c16="http://schemas.microsoft.com/office/drawing/2014/chart" uri="{C3380CC4-5D6E-409C-BE32-E72D297353CC}">
              <c16:uniqueId val="{0000000B-1819-4D8B-8CE2-481EA8B82F9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2951</c:v>
                </c:pt>
                <c:pt idx="1">
                  <c:v>3150</c:v>
                </c:pt>
                <c:pt idx="2">
                  <c:v>2878</c:v>
                </c:pt>
              </c:numCache>
            </c:numRef>
          </c:val>
          <c:extLst>
            <c:ext xmlns:c16="http://schemas.microsoft.com/office/drawing/2014/chart" uri="{C3380CC4-5D6E-409C-BE32-E72D297353CC}">
              <c16:uniqueId val="{00000000-2AF5-46FC-AF60-2B0419C681A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2175</c:v>
                </c:pt>
                <c:pt idx="1">
                  <c:v>2284</c:v>
                </c:pt>
                <c:pt idx="2">
                  <c:v>1931</c:v>
                </c:pt>
              </c:numCache>
            </c:numRef>
          </c:val>
          <c:extLst>
            <c:ext xmlns:c16="http://schemas.microsoft.com/office/drawing/2014/chart" uri="{C3380CC4-5D6E-409C-BE32-E72D297353CC}">
              <c16:uniqueId val="{00000001-2AF5-46FC-AF60-2B0419C681A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1344</c:v>
                </c:pt>
                <c:pt idx="1">
                  <c:v>1366</c:v>
                </c:pt>
                <c:pt idx="2">
                  <c:v>1843</c:v>
                </c:pt>
              </c:numCache>
            </c:numRef>
          </c:val>
          <c:extLst>
            <c:ext xmlns:c16="http://schemas.microsoft.com/office/drawing/2014/chart" uri="{C3380CC4-5D6E-409C-BE32-E72D297353CC}">
              <c16:uniqueId val="{00000002-2AF5-46FC-AF60-2B0419C681A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新規発行市債の減に加え、合併特例債や臨時財政対策債の償還進捗により、元利償還金は前年度より約</a:t>
          </a:r>
          <a:r>
            <a:rPr kumimoji="1" lang="en-US" altLang="ja-JP" sz="1300">
              <a:latin typeface="ＭＳ ゴシック" pitchFamily="49" charset="-128"/>
              <a:ea typeface="ＭＳ ゴシック" pitchFamily="49" charset="-128"/>
            </a:rPr>
            <a:t>0.5</a:t>
          </a:r>
          <a:r>
            <a:rPr kumimoji="1" lang="ja-JP" altLang="en-US" sz="1300">
              <a:latin typeface="ＭＳ ゴシック" pitchFamily="49" charset="-128"/>
              <a:ea typeface="ＭＳ ゴシック" pitchFamily="49" charset="-128"/>
            </a:rPr>
            <a:t>億円減少した一方、下水道債、臨時財政対策債、合併特例債などの公債費に対する交付税措置額が減となったことが主な要因となり、算入公債費等が約</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億円減少したことで、実質公債費比率が上昇する結果となった。</a:t>
          </a:r>
        </a:p>
        <a:p>
          <a:r>
            <a:rPr kumimoji="1" lang="ja-JP" altLang="en-US" sz="1300">
              <a:latin typeface="ＭＳ ゴシック" pitchFamily="49" charset="-128"/>
              <a:ea typeface="ＭＳ ゴシック" pitchFamily="49" charset="-128"/>
            </a:rPr>
            <a:t>　今後は、公共施設の更新・改修等の大型事業を予定しており、市債の発行が増加することに伴って実質公債費率も増加する見込みである。そのため、新規事業の抑制や交付税措置の有利な市債の積極的な活用により、公債費負担の抑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まず、将来負担額について、地方債の現在高が前年度より約</a:t>
          </a:r>
          <a:r>
            <a:rPr kumimoji="1" lang="en-US" altLang="ja-JP" sz="1400">
              <a:latin typeface="ＭＳ ゴシック" pitchFamily="49" charset="-128"/>
              <a:ea typeface="ＭＳ ゴシック" pitchFamily="49" charset="-128"/>
            </a:rPr>
            <a:t>16.7</a:t>
          </a:r>
          <a:r>
            <a:rPr kumimoji="1" lang="ja-JP" altLang="en-US" sz="1400">
              <a:latin typeface="ＭＳ ゴシック" pitchFamily="49" charset="-128"/>
              <a:ea typeface="ＭＳ ゴシック" pitchFamily="49" charset="-128"/>
            </a:rPr>
            <a:t>億円減少している。これは、市債の新規発行を抑制する一方で、市債の償還が進んだためである。また、公営企業債等繰入見込額が前年度より約</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億円増加している。これは、下水道事業の市債残高が増加したためである。</a:t>
          </a:r>
        </a:p>
        <a:p>
          <a:r>
            <a:rPr kumimoji="1" lang="ja-JP" altLang="en-US" sz="1400">
              <a:latin typeface="ＭＳ ゴシック" pitchFamily="49" charset="-128"/>
              <a:ea typeface="ＭＳ ゴシック" pitchFamily="49" charset="-128"/>
            </a:rPr>
            <a:t>　次に、充当可能財源等については、財政調整基金や減債基金を取り崩したことにより、充当可能基金の残高が前年度より約</a:t>
          </a:r>
          <a:r>
            <a:rPr kumimoji="1" lang="en-US" altLang="ja-JP" sz="1400">
              <a:latin typeface="ＭＳ ゴシック" pitchFamily="49" charset="-128"/>
              <a:ea typeface="ＭＳ ゴシック" pitchFamily="49" charset="-128"/>
            </a:rPr>
            <a:t>0.8</a:t>
          </a:r>
          <a:r>
            <a:rPr kumimoji="1" lang="ja-JP" altLang="en-US" sz="1400">
              <a:latin typeface="ＭＳ ゴシック" pitchFamily="49" charset="-128"/>
              <a:ea typeface="ＭＳ ゴシック" pitchFamily="49" charset="-128"/>
            </a:rPr>
            <a:t>億円減少している。また、基準財政需要額算入見込額は、市債残高の減少に伴って公債費等の算入も減るため</a:t>
          </a:r>
          <a:r>
            <a:rPr kumimoji="1" lang="en-US" altLang="ja-JP" sz="1400">
              <a:latin typeface="ＭＳ ゴシック" pitchFamily="49" charset="-128"/>
              <a:ea typeface="ＭＳ ゴシック" pitchFamily="49" charset="-128"/>
            </a:rPr>
            <a:t>14.2</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将来負担比率は全体として改善しているが、今後公共施設等の更新・改修等が予定されていることから、将来への負担を増加させないよう、引き続き堅実な財政運営を行っていく必要がある。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兵庫県三木市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全体の基金残高は前年度より約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億円減少している。前年度剰余金や臨時財政対策債償還基金費、団地再生事業に係る企業版ふるさと納税寄附金など約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令和６年度は「三木市財政健全化計画」の取組の３年度目に当たり、引き続き同計画に基づき市財政の健全化に取り組んだものの、計画策定時の想定を超える人件費の増加や、物価高騰による物件費の増加などにより歳出が大きく増加したため、令和３年度以降なかった財源補填のための基金の取り崩しを行い、財政基金と減債基金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億円を取り崩したことが主な要因となっている。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扶助費や公共施設等の更新・改修等に係る事業費の増加が見込まれ、財政運営はさらに厳しさを増すことが見込まれる。基金の取り崩しを最小限に抑えられるよう、財政健全化計画に基づく事業の見直しや財源の確保等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こころのふるさと三木応援基金：三木市を応援しようとする個人、法人その他団体からの寄附金（ふるさと納税）を積み立て、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寄付者が希望する目的に沿う事業経費に充当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　　　　　　：公共施設の整備費等に充当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　　　　　　　　：急速に進展する高齢化社会に対応するため、保健福祉等の充実・強化を図る事業経費に充当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市民文化振興基金　　　　　　：三木市の文化の向上を目的とする事業経費に充当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ガーデンシティみき創生基金　：行政と市民の協働による誇りと愛着の持てるふるさとづくりのための事業経費に充当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その他特定目的基金全体は、残高が前年度より約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こころのふるさと三木応援基金は、事業経費への充当で約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億円を取り崩した一方、個人からのふるさと納税寄附金約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億円、団地再生事業に係る企業版ふるさと納税寄附金約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億円増加している。一方で、公共施設整備基金は、県総合射撃場周辺整備に係る道路整備事業等への充当で約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団地再生事業に係る企業版ふるさと納税寄附金を基金に積み立てたことで一時的に基金残高が増加したが、ふるさと納税の飛躍的な伸びが期待できない一方で、人件費や物価高騰の影響により事業経費への充当額は増加傾向にあることから、基金残高は減少していく見込みである。ふるさと納税寄附金は市の貴重な自主財源であるため、今後も引き続き収入増加に向けた取組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前年度剰余金や基金利子約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億円を積み立てた一方で、収支不足を補うため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経済事情の著しい変動等により財源が著しく不足する場合や、災害発生への対応など、財政上の備えとして一定規模の残高を確保していく。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高齢化等の進展による扶助費の増加や公共施設等の更新・改修等に係る事業費の増加が見込まれ、財政運営はさらに厳しさを増すことが見込まれる。基金の取り崩しを最小限に抑えられるよう、財政健全化計画に基づく事業の見直しや財源の確保等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普通交付税の再算定において措置された「臨時財政対策債償還基金費」など約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億円を積み立てた一方で、収支不足を補うため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金利変動等による公債費の償還リスクに備えるため、一定規模の残高を確保しておく必要があり、当面の間は臨時財政対策債の償還ピークが続くが、基金の取り崩しを最小限に抑えられるよう、財政健全化計画に基づく事業の見直しや財源の確保など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a:t>
          </a:r>
          <a:r>
            <a:rPr kumimoji="1" lang="en-US" altLang="ja-JP" sz="1300">
              <a:latin typeface="ＭＳ Ｐゴシック" panose="020B0600070205080204" pitchFamily="50" charset="-128"/>
              <a:ea typeface="ＭＳ Ｐゴシック" panose="020B0600070205080204" pitchFamily="50" charset="-128"/>
            </a:rPr>
            <a:t>0.70</a:t>
          </a:r>
          <a:r>
            <a:rPr kumimoji="1" lang="ja-JP" altLang="en-US" sz="1300">
              <a:latin typeface="ＭＳ Ｐゴシック" panose="020B0600070205080204" pitchFamily="50" charset="-128"/>
              <a:ea typeface="ＭＳ Ｐゴシック" panose="020B0600070205080204" pitchFamily="50" charset="-128"/>
            </a:rPr>
            <a:t>と横ばいで推移していたが、令和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年度以降は低下傾向にあり、令和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年度は前年度と同じ</a:t>
          </a:r>
          <a:r>
            <a:rPr kumimoji="1" lang="en-US" altLang="ja-JP" sz="1300">
              <a:latin typeface="ＭＳ Ｐゴシック" panose="020B0600070205080204" pitchFamily="50" charset="-128"/>
              <a:ea typeface="ＭＳ Ｐゴシック" panose="020B0600070205080204" pitchFamily="50" charset="-128"/>
            </a:rPr>
            <a:t>0.66</a:t>
          </a:r>
          <a:r>
            <a:rPr kumimoji="1" lang="ja-JP" altLang="en-US" sz="1300">
              <a:latin typeface="ＭＳ Ｐゴシック" panose="020B0600070205080204" pitchFamily="50" charset="-128"/>
              <a:ea typeface="ＭＳ Ｐゴシック" panose="020B0600070205080204" pitchFamily="50" charset="-128"/>
            </a:rPr>
            <a:t>となった。これは、令和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年度以降から令和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年度にかけて基準財政収入額がほぼ横ばいである一方で、扶助費の増加などにより基準財政需要額が増加したためである。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以降においても、基準財政収入額よりも基準財政需要額の伸びが大きい状況が続いていることから、今後も引き続き歳入の確保に努めるとともに、財政健全化計画に基づく事業見直し等により、歳出の抑制にも取り組んで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105833</xdr:rowOff>
    </xdr:to>
    <xdr:cxnSp macro="">
      <xdr:nvCxnSpPr>
        <xdr:cNvPr id="72" name="直線コネクタ 71"/>
        <xdr:cNvCxnSpPr/>
      </xdr:nvCxnSpPr>
      <xdr:spPr>
        <a:xfrm>
          <a:off x="3225800" y="72799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5" name="直線コネクタ 74"/>
        <xdr:cNvCxnSpPr/>
      </xdr:nvCxnSpPr>
      <xdr:spPr>
        <a:xfrm>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52211</xdr:rowOff>
    </xdr:from>
    <xdr:to>
      <xdr:col>11</xdr:col>
      <xdr:colOff>31750</xdr:colOff>
      <xdr:row>42</xdr:row>
      <xdr:rowOff>65617</xdr:rowOff>
    </xdr:to>
    <xdr:cxnSp macro="">
      <xdr:nvCxnSpPr>
        <xdr:cNvPr id="78" name="直線コネクタ 77"/>
        <xdr:cNvCxnSpPr/>
      </xdr:nvCxnSpPr>
      <xdr:spPr>
        <a:xfrm>
          <a:off x="1447800" y="725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1411</xdr:rowOff>
    </xdr:from>
    <xdr:to>
      <xdr:col>7</xdr:col>
      <xdr:colOff>31750</xdr:colOff>
      <xdr:row>42</xdr:row>
      <xdr:rowOff>103011</xdr:rowOff>
    </xdr:to>
    <xdr:sp macro="" textlink="">
      <xdr:nvSpPr>
        <xdr:cNvPr id="96" name="楕円 95"/>
        <xdr:cNvSpPr/>
      </xdr:nvSpPr>
      <xdr:spPr>
        <a:xfrm>
          <a:off x="1397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87788</xdr:rowOff>
    </xdr:from>
    <xdr:ext cx="762000" cy="259045"/>
    <xdr:sp macro="" textlink="">
      <xdr:nvSpPr>
        <xdr:cNvPr id="97" name="テキスト ボックス 96"/>
        <xdr:cNvSpPr txBox="1"/>
      </xdr:nvSpPr>
      <xdr:spPr>
        <a:xfrm>
          <a:off x="1066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令和</a:t>
          </a:r>
          <a:r>
            <a:rPr kumimoji="1" lang="en-US" altLang="ja-JP" sz="1150">
              <a:latin typeface="ＭＳ Ｐゴシック" panose="020B0600070205080204" pitchFamily="50" charset="-128"/>
              <a:ea typeface="ＭＳ Ｐゴシック" panose="020B0600070205080204" pitchFamily="50" charset="-128"/>
            </a:rPr>
            <a:t>6</a:t>
          </a:r>
          <a:r>
            <a:rPr kumimoji="1" lang="ja-JP" altLang="en-US" sz="1150">
              <a:latin typeface="ＭＳ Ｐゴシック" panose="020B0600070205080204" pitchFamily="50" charset="-128"/>
              <a:ea typeface="ＭＳ Ｐゴシック" panose="020B0600070205080204" pitchFamily="50" charset="-128"/>
            </a:rPr>
            <a:t>年度の経常収支比率は</a:t>
          </a:r>
          <a:r>
            <a:rPr kumimoji="1" lang="en-US" altLang="ja-JP" sz="1150">
              <a:latin typeface="ＭＳ Ｐゴシック" panose="020B0600070205080204" pitchFamily="50" charset="-128"/>
              <a:ea typeface="ＭＳ Ｐゴシック" panose="020B0600070205080204" pitchFamily="50" charset="-128"/>
            </a:rPr>
            <a:t>96.5</a:t>
          </a:r>
          <a:r>
            <a:rPr kumimoji="1" lang="ja-JP" altLang="en-US" sz="1150">
              <a:latin typeface="ＭＳ Ｐゴシック" panose="020B0600070205080204" pitchFamily="50" charset="-128"/>
              <a:ea typeface="ＭＳ Ｐゴシック" panose="020B0600070205080204" pitchFamily="50" charset="-128"/>
            </a:rPr>
            <a:t>％であり、前年度から</a:t>
          </a:r>
          <a:r>
            <a:rPr kumimoji="1" lang="en-US" altLang="ja-JP" sz="1150">
              <a:latin typeface="ＭＳ Ｐゴシック" panose="020B0600070205080204" pitchFamily="50" charset="-128"/>
              <a:ea typeface="ＭＳ Ｐゴシック" panose="020B0600070205080204" pitchFamily="50" charset="-128"/>
            </a:rPr>
            <a:t>3.0</a:t>
          </a:r>
          <a:r>
            <a:rPr kumimoji="1" lang="ja-JP" altLang="en-US" sz="1150">
              <a:latin typeface="ＭＳ Ｐゴシック" panose="020B0600070205080204" pitchFamily="50" charset="-128"/>
              <a:ea typeface="ＭＳ Ｐゴシック" panose="020B0600070205080204" pitchFamily="50" charset="-128"/>
            </a:rPr>
            <a:t>％悪化している。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これは、歳入については、普通交付税で</a:t>
          </a:r>
          <a:r>
            <a:rPr kumimoji="1" lang="en-US" altLang="ja-JP" sz="1150">
              <a:latin typeface="ＭＳ Ｐゴシック" panose="020B0600070205080204" pitchFamily="50" charset="-128"/>
              <a:ea typeface="ＭＳ Ｐゴシック" panose="020B0600070205080204" pitchFamily="50" charset="-128"/>
            </a:rPr>
            <a:t>1.6</a:t>
          </a:r>
          <a:r>
            <a:rPr kumimoji="1" lang="ja-JP" altLang="en-US" sz="1150">
              <a:latin typeface="ＭＳ Ｐゴシック" panose="020B0600070205080204" pitchFamily="50" charset="-128"/>
              <a:ea typeface="ＭＳ Ｐゴシック" panose="020B0600070205080204" pitchFamily="50" charset="-128"/>
            </a:rPr>
            <a:t>億円、地方消費税交付金で</a:t>
          </a:r>
          <a:r>
            <a:rPr kumimoji="1" lang="en-US" altLang="ja-JP" sz="1150">
              <a:latin typeface="ＭＳ Ｐゴシック" panose="020B0600070205080204" pitchFamily="50" charset="-128"/>
              <a:ea typeface="ＭＳ Ｐゴシック" panose="020B0600070205080204" pitchFamily="50" charset="-128"/>
            </a:rPr>
            <a:t>1.0</a:t>
          </a:r>
          <a:r>
            <a:rPr kumimoji="1" lang="ja-JP" altLang="en-US" sz="1150">
              <a:latin typeface="ＭＳ Ｐゴシック" panose="020B0600070205080204" pitchFamily="50" charset="-128"/>
              <a:ea typeface="ＭＳ Ｐゴシック" panose="020B0600070205080204" pitchFamily="50" charset="-128"/>
            </a:rPr>
            <a:t>億円増額となるなど、経常収入の一般財源は前年比＋</a:t>
          </a:r>
          <a:r>
            <a:rPr kumimoji="1" lang="en-US" altLang="ja-JP" sz="1150">
              <a:latin typeface="ＭＳ Ｐゴシック" panose="020B0600070205080204" pitchFamily="50" charset="-128"/>
              <a:ea typeface="ＭＳ Ｐゴシック" panose="020B0600070205080204" pitchFamily="50" charset="-128"/>
            </a:rPr>
            <a:t>5.2</a:t>
          </a:r>
          <a:r>
            <a:rPr kumimoji="1" lang="ja-JP" altLang="en-US" sz="1150">
              <a:latin typeface="ＭＳ Ｐゴシック" panose="020B0600070205080204" pitchFamily="50" charset="-128"/>
              <a:ea typeface="ＭＳ Ｐゴシック" panose="020B0600070205080204" pitchFamily="50" charset="-128"/>
            </a:rPr>
            <a:t>億円となった一方で、歳出については、物価や人件費の急激な高騰により、職員の人件費で</a:t>
          </a:r>
          <a:r>
            <a:rPr kumimoji="1" lang="en-US" altLang="ja-JP" sz="1150">
              <a:latin typeface="ＭＳ Ｐゴシック" panose="020B0600070205080204" pitchFamily="50" charset="-128"/>
              <a:ea typeface="ＭＳ Ｐゴシック" panose="020B0600070205080204" pitchFamily="50" charset="-128"/>
            </a:rPr>
            <a:t>5.0</a:t>
          </a:r>
          <a:r>
            <a:rPr kumimoji="1" lang="ja-JP" altLang="en-US" sz="1150">
              <a:latin typeface="ＭＳ Ｐゴシック" panose="020B0600070205080204" pitchFamily="50" charset="-128"/>
              <a:ea typeface="ＭＳ Ｐゴシック" panose="020B0600070205080204" pitchFamily="50" charset="-128"/>
            </a:rPr>
            <a:t>億円、物件費で</a:t>
          </a:r>
          <a:r>
            <a:rPr kumimoji="1" lang="en-US" altLang="ja-JP" sz="1150">
              <a:latin typeface="ＭＳ Ｐゴシック" panose="020B0600070205080204" pitchFamily="50" charset="-128"/>
              <a:ea typeface="ＭＳ Ｐゴシック" panose="020B0600070205080204" pitchFamily="50" charset="-128"/>
            </a:rPr>
            <a:t>0.8</a:t>
          </a:r>
          <a:r>
            <a:rPr kumimoji="1" lang="ja-JP" altLang="en-US" sz="1150">
              <a:latin typeface="ＭＳ Ｐゴシック" panose="020B0600070205080204" pitchFamily="50" charset="-128"/>
              <a:ea typeface="ＭＳ Ｐゴシック" panose="020B0600070205080204" pitchFamily="50" charset="-128"/>
            </a:rPr>
            <a:t>億円、扶助費で</a:t>
          </a:r>
          <a:r>
            <a:rPr kumimoji="1" lang="en-US" altLang="ja-JP" sz="1150">
              <a:latin typeface="ＭＳ Ｐゴシック" panose="020B0600070205080204" pitchFamily="50" charset="-128"/>
              <a:ea typeface="ＭＳ Ｐゴシック" panose="020B0600070205080204" pitchFamily="50" charset="-128"/>
            </a:rPr>
            <a:t>1.0</a:t>
          </a:r>
          <a:r>
            <a:rPr kumimoji="1" lang="ja-JP" altLang="en-US" sz="1150">
              <a:latin typeface="ＭＳ Ｐゴシック" panose="020B0600070205080204" pitchFamily="50" charset="-128"/>
              <a:ea typeface="ＭＳ Ｐゴシック" panose="020B0600070205080204" pitchFamily="50" charset="-128"/>
            </a:rPr>
            <a:t>億円増加し、経常支出一般財源全体で</a:t>
          </a:r>
          <a:r>
            <a:rPr kumimoji="1" lang="en-US" altLang="ja-JP" sz="1150">
              <a:latin typeface="ＭＳ Ｐゴシック" panose="020B0600070205080204" pitchFamily="50" charset="-128"/>
              <a:ea typeface="ＭＳ Ｐゴシック" panose="020B0600070205080204" pitchFamily="50" charset="-128"/>
            </a:rPr>
            <a:t>10.0</a:t>
          </a:r>
          <a:r>
            <a:rPr kumimoji="1" lang="ja-JP" altLang="en-US" sz="1150">
              <a:latin typeface="ＭＳ Ｐゴシック" panose="020B0600070205080204" pitchFamily="50" charset="-128"/>
              <a:ea typeface="ＭＳ Ｐゴシック" panose="020B0600070205080204" pitchFamily="50" charset="-128"/>
            </a:rPr>
            <a:t>億円の増加となり、義務的経費が増加したためである。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令和</a:t>
          </a:r>
          <a:r>
            <a:rPr kumimoji="1" lang="en-US" altLang="ja-JP" sz="1150">
              <a:latin typeface="ＭＳ Ｐゴシック" panose="020B0600070205080204" pitchFamily="50" charset="-128"/>
              <a:ea typeface="ＭＳ Ｐゴシック" panose="020B0600070205080204" pitchFamily="50" charset="-128"/>
            </a:rPr>
            <a:t>3</a:t>
          </a:r>
          <a:r>
            <a:rPr kumimoji="1" lang="ja-JP" altLang="en-US" sz="1150">
              <a:latin typeface="ＭＳ Ｐゴシック" panose="020B0600070205080204" pitchFamily="50" charset="-128"/>
              <a:ea typeface="ＭＳ Ｐゴシック" panose="020B0600070205080204" pitchFamily="50" charset="-128"/>
            </a:rPr>
            <a:t>年度の経常収支比率の改善は全国的かつ一時的な現象であり、今後も硬直した財政状況が続くことが想定されるため、引き続き事業見直し等により経常的な支出の抑制に取り組む必要がある。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33338</xdr:rowOff>
    </xdr:from>
    <xdr:to>
      <xdr:col>23</xdr:col>
      <xdr:colOff>133350</xdr:colOff>
      <xdr:row>65</xdr:row>
      <xdr:rowOff>42863</xdr:rowOff>
    </xdr:to>
    <xdr:cxnSp macro="">
      <xdr:nvCxnSpPr>
        <xdr:cNvPr id="128" name="直線コネクタ 127"/>
        <xdr:cNvCxnSpPr/>
      </xdr:nvCxnSpPr>
      <xdr:spPr>
        <a:xfrm>
          <a:off x="4114800" y="11006138"/>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29"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21272</xdr:rowOff>
    </xdr:from>
    <xdr:to>
      <xdr:col>19</xdr:col>
      <xdr:colOff>133350</xdr:colOff>
      <xdr:row>64</xdr:row>
      <xdr:rowOff>33338</xdr:rowOff>
    </xdr:to>
    <xdr:cxnSp macro="">
      <xdr:nvCxnSpPr>
        <xdr:cNvPr id="131" name="直線コネクタ 130"/>
        <xdr:cNvCxnSpPr/>
      </xdr:nvCxnSpPr>
      <xdr:spPr>
        <a:xfrm>
          <a:off x="3225800" y="10994072"/>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33" name="テキスト ボックス 132"/>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64</xdr:row>
      <xdr:rowOff>21272</xdr:rowOff>
    </xdr:to>
    <xdr:cxnSp macro="">
      <xdr:nvCxnSpPr>
        <xdr:cNvPr id="134" name="直線コネクタ 133"/>
        <xdr:cNvCxnSpPr/>
      </xdr:nvCxnSpPr>
      <xdr:spPr>
        <a:xfrm>
          <a:off x="2336800" y="10650220"/>
          <a:ext cx="889000" cy="343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36" name="テキスト ボックス 135"/>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64</xdr:row>
      <xdr:rowOff>105728</xdr:rowOff>
    </xdr:to>
    <xdr:cxnSp macro="">
      <xdr:nvCxnSpPr>
        <xdr:cNvPr id="137" name="直線コネクタ 136"/>
        <xdr:cNvCxnSpPr/>
      </xdr:nvCxnSpPr>
      <xdr:spPr>
        <a:xfrm flipV="1">
          <a:off x="1447800" y="10650220"/>
          <a:ext cx="889000" cy="4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163513</xdr:rowOff>
    </xdr:from>
    <xdr:to>
      <xdr:col>23</xdr:col>
      <xdr:colOff>184150</xdr:colOff>
      <xdr:row>65</xdr:row>
      <xdr:rowOff>93663</xdr:rowOff>
    </xdr:to>
    <xdr:sp macro="" textlink="">
      <xdr:nvSpPr>
        <xdr:cNvPr id="147" name="楕円 146"/>
        <xdr:cNvSpPr/>
      </xdr:nvSpPr>
      <xdr:spPr>
        <a:xfrm>
          <a:off x="4902200" y="1113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135590</xdr:rowOff>
    </xdr:from>
    <xdr:ext cx="762000" cy="259045"/>
    <xdr:sp macro="" textlink="">
      <xdr:nvSpPr>
        <xdr:cNvPr id="148" name="財政構造の弾力性該当値テキスト"/>
        <xdr:cNvSpPr txBox="1"/>
      </xdr:nvSpPr>
      <xdr:spPr>
        <a:xfrm>
          <a:off x="5041900" y="1110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153988</xdr:rowOff>
    </xdr:from>
    <xdr:to>
      <xdr:col>19</xdr:col>
      <xdr:colOff>184150</xdr:colOff>
      <xdr:row>64</xdr:row>
      <xdr:rowOff>84138</xdr:rowOff>
    </xdr:to>
    <xdr:sp macro="" textlink="">
      <xdr:nvSpPr>
        <xdr:cNvPr id="149" name="楕円 148"/>
        <xdr:cNvSpPr/>
      </xdr:nvSpPr>
      <xdr:spPr>
        <a:xfrm>
          <a:off x="4064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68915</xdr:rowOff>
    </xdr:from>
    <xdr:ext cx="736600" cy="259045"/>
    <xdr:sp macro="" textlink="">
      <xdr:nvSpPr>
        <xdr:cNvPr id="150" name="テキスト ボックス 149"/>
        <xdr:cNvSpPr txBox="1"/>
      </xdr:nvSpPr>
      <xdr:spPr>
        <a:xfrm>
          <a:off x="3733800" y="1104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141922</xdr:rowOff>
    </xdr:from>
    <xdr:to>
      <xdr:col>15</xdr:col>
      <xdr:colOff>133350</xdr:colOff>
      <xdr:row>64</xdr:row>
      <xdr:rowOff>72072</xdr:rowOff>
    </xdr:to>
    <xdr:sp macro="" textlink="">
      <xdr:nvSpPr>
        <xdr:cNvPr id="151" name="楕円 150"/>
        <xdr:cNvSpPr/>
      </xdr:nvSpPr>
      <xdr:spPr>
        <a:xfrm>
          <a:off x="3175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56849</xdr:rowOff>
    </xdr:from>
    <xdr:ext cx="762000" cy="259045"/>
    <xdr:sp macro="" textlink="">
      <xdr:nvSpPr>
        <xdr:cNvPr id="152" name="テキスト ボックス 151"/>
        <xdr:cNvSpPr txBox="1"/>
      </xdr:nvSpPr>
      <xdr:spPr>
        <a:xfrm>
          <a:off x="2844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3" name="楕円 152"/>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55897</xdr:rowOff>
    </xdr:from>
    <xdr:ext cx="762000" cy="259045"/>
    <xdr:sp macro="" textlink="">
      <xdr:nvSpPr>
        <xdr:cNvPr id="154" name="テキスト ボックス 153"/>
        <xdr:cNvSpPr txBox="1"/>
      </xdr:nvSpPr>
      <xdr:spPr>
        <a:xfrm>
          <a:off x="1955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54928</xdr:rowOff>
    </xdr:from>
    <xdr:to>
      <xdr:col>7</xdr:col>
      <xdr:colOff>31750</xdr:colOff>
      <xdr:row>64</xdr:row>
      <xdr:rowOff>156528</xdr:rowOff>
    </xdr:to>
    <xdr:sp macro="" textlink="">
      <xdr:nvSpPr>
        <xdr:cNvPr id="155" name="楕円 154"/>
        <xdr:cNvSpPr/>
      </xdr:nvSpPr>
      <xdr:spPr>
        <a:xfrm>
          <a:off x="1397000" y="110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141305</xdr:rowOff>
    </xdr:from>
    <xdr:ext cx="762000" cy="259045"/>
    <xdr:sp macro="" textlink="">
      <xdr:nvSpPr>
        <xdr:cNvPr id="156" name="テキスト ボックス 155"/>
        <xdr:cNvSpPr txBox="1"/>
      </xdr:nvSpPr>
      <xdr:spPr>
        <a:xfrm>
          <a:off x="1066800" y="1111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[165,201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人当たりの人件費・物件費は令和元年度以降増加傾向にあり、令和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年度は減少に転じたものの、令和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年度は前年度から</a:t>
          </a:r>
          <a:r>
            <a:rPr kumimoji="1" lang="en-US" altLang="ja-JP" sz="1200">
              <a:latin typeface="ＭＳ Ｐゴシック" panose="020B0600070205080204" pitchFamily="50" charset="-128"/>
              <a:ea typeface="ＭＳ Ｐゴシック" panose="020B0600070205080204" pitchFamily="50" charset="-128"/>
            </a:rPr>
            <a:t>14,844</a:t>
          </a:r>
          <a:r>
            <a:rPr kumimoji="1" lang="ja-JP" altLang="en-US" sz="1200">
              <a:latin typeface="ＭＳ Ｐゴシック" panose="020B0600070205080204" pitchFamily="50" charset="-128"/>
              <a:ea typeface="ＭＳ Ｐゴシック" panose="020B0600070205080204" pitchFamily="50" charset="-128"/>
            </a:rPr>
            <a:t>円増加する結果となった。物価や人件費の急激な高騰による職員給与費や委託料等が増加したことが要因となっているが、類似団体平均値を</a:t>
          </a:r>
          <a:r>
            <a:rPr kumimoji="1" lang="en-US" altLang="ja-JP" sz="1200">
              <a:latin typeface="ＭＳ Ｐゴシック" panose="020B0600070205080204" pitchFamily="50" charset="-128"/>
              <a:ea typeface="ＭＳ Ｐゴシック" panose="020B0600070205080204" pitchFamily="50" charset="-128"/>
            </a:rPr>
            <a:t>5,020</a:t>
          </a:r>
          <a:r>
            <a:rPr kumimoji="1" lang="ja-JP" altLang="en-US" sz="1200">
              <a:latin typeface="ＭＳ Ｐゴシック" panose="020B0600070205080204" pitchFamily="50" charset="-128"/>
              <a:ea typeface="ＭＳ Ｐゴシック" panose="020B0600070205080204" pitchFamily="50" charset="-128"/>
            </a:rPr>
            <a:t>円上回る結果となっており、令和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の状況を考慮すると他団体よりも大きな影響を受けていると推測される。今後も全国的な賃金アップや物価高騰により人件費や物件費の増加が継続すると予測されるため、事業の見直しや業務の効率化を行い、歳出の抑制に努め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146805</xdr:rowOff>
    </xdr:from>
    <xdr:to>
      <xdr:col>23</xdr:col>
      <xdr:colOff>133350</xdr:colOff>
      <xdr:row>83</xdr:row>
      <xdr:rowOff>94751</xdr:rowOff>
    </xdr:to>
    <xdr:cxnSp macro="">
      <xdr:nvCxnSpPr>
        <xdr:cNvPr id="191" name="直線コネクタ 190"/>
        <xdr:cNvCxnSpPr/>
      </xdr:nvCxnSpPr>
      <xdr:spPr>
        <a:xfrm>
          <a:off x="4114800" y="14205705"/>
          <a:ext cx="838200" cy="11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146805</xdr:rowOff>
    </xdr:from>
    <xdr:to>
      <xdr:col>19</xdr:col>
      <xdr:colOff>133350</xdr:colOff>
      <xdr:row>83</xdr:row>
      <xdr:rowOff>5992</xdr:rowOff>
    </xdr:to>
    <xdr:cxnSp macro="">
      <xdr:nvCxnSpPr>
        <xdr:cNvPr id="194" name="直線コネクタ 193"/>
        <xdr:cNvCxnSpPr/>
      </xdr:nvCxnSpPr>
      <xdr:spPr>
        <a:xfrm flipV="1">
          <a:off x="3225800" y="14205705"/>
          <a:ext cx="889000" cy="3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32841</xdr:rowOff>
    </xdr:from>
    <xdr:ext cx="736600" cy="259045"/>
    <xdr:sp macro="" textlink="">
      <xdr:nvSpPr>
        <xdr:cNvPr id="196" name="テキスト ボックス 195"/>
        <xdr:cNvSpPr txBox="1"/>
      </xdr:nvSpPr>
      <xdr:spPr>
        <a:xfrm>
          <a:off x="3733800" y="13920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143740</xdr:rowOff>
    </xdr:from>
    <xdr:to>
      <xdr:col>15</xdr:col>
      <xdr:colOff>82550</xdr:colOff>
      <xdr:row>83</xdr:row>
      <xdr:rowOff>5992</xdr:rowOff>
    </xdr:to>
    <xdr:cxnSp macro="">
      <xdr:nvCxnSpPr>
        <xdr:cNvPr id="197" name="直線コネクタ 196"/>
        <xdr:cNvCxnSpPr/>
      </xdr:nvCxnSpPr>
      <xdr:spPr>
        <a:xfrm>
          <a:off x="2336800" y="14202640"/>
          <a:ext cx="889000" cy="3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35624</xdr:rowOff>
    </xdr:from>
    <xdr:ext cx="762000" cy="259045"/>
    <xdr:sp macro="" textlink="">
      <xdr:nvSpPr>
        <xdr:cNvPr id="199" name="テキスト ボックス 198"/>
        <xdr:cNvSpPr txBox="1"/>
      </xdr:nvSpPr>
      <xdr:spPr>
        <a:xfrm>
          <a:off x="2844800" y="1392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105656</xdr:rowOff>
    </xdr:from>
    <xdr:to>
      <xdr:col>11</xdr:col>
      <xdr:colOff>31750</xdr:colOff>
      <xdr:row>82</xdr:row>
      <xdr:rowOff>143740</xdr:rowOff>
    </xdr:to>
    <xdr:cxnSp macro="">
      <xdr:nvCxnSpPr>
        <xdr:cNvPr id="200" name="直線コネクタ 199"/>
        <xdr:cNvCxnSpPr/>
      </xdr:nvCxnSpPr>
      <xdr:spPr>
        <a:xfrm>
          <a:off x="1447800" y="14164556"/>
          <a:ext cx="8890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165144</xdr:rowOff>
    </xdr:from>
    <xdr:ext cx="762000" cy="259045"/>
    <xdr:sp macro="" textlink="">
      <xdr:nvSpPr>
        <xdr:cNvPr id="202" name="テキスト ボックス 201"/>
        <xdr:cNvSpPr txBox="1"/>
      </xdr:nvSpPr>
      <xdr:spPr>
        <a:xfrm>
          <a:off x="1955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110569</xdr:rowOff>
    </xdr:from>
    <xdr:ext cx="762000" cy="259045"/>
    <xdr:sp macro="" textlink="">
      <xdr:nvSpPr>
        <xdr:cNvPr id="204" name="テキスト ボックス 203"/>
        <xdr:cNvSpPr txBox="1"/>
      </xdr:nvSpPr>
      <xdr:spPr>
        <a:xfrm>
          <a:off x="1066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43951</xdr:rowOff>
    </xdr:from>
    <xdr:to>
      <xdr:col>23</xdr:col>
      <xdr:colOff>184150</xdr:colOff>
      <xdr:row>83</xdr:row>
      <xdr:rowOff>145551</xdr:rowOff>
    </xdr:to>
    <xdr:sp macro="" textlink="">
      <xdr:nvSpPr>
        <xdr:cNvPr id="210" name="楕円 209"/>
        <xdr:cNvSpPr/>
      </xdr:nvSpPr>
      <xdr:spPr>
        <a:xfrm>
          <a:off x="4902200" y="1427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16028</xdr:rowOff>
    </xdr:from>
    <xdr:ext cx="762000" cy="259045"/>
    <xdr:sp macro="" textlink="">
      <xdr:nvSpPr>
        <xdr:cNvPr id="211" name="人件費・物件費等の状況該当値テキスト"/>
        <xdr:cNvSpPr txBox="1"/>
      </xdr:nvSpPr>
      <xdr:spPr>
        <a:xfrm>
          <a:off x="5041900" y="1424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96005</xdr:rowOff>
    </xdr:from>
    <xdr:to>
      <xdr:col>19</xdr:col>
      <xdr:colOff>184150</xdr:colOff>
      <xdr:row>83</xdr:row>
      <xdr:rowOff>26155</xdr:rowOff>
    </xdr:to>
    <xdr:sp macro="" textlink="">
      <xdr:nvSpPr>
        <xdr:cNvPr id="212" name="楕円 211"/>
        <xdr:cNvSpPr/>
      </xdr:nvSpPr>
      <xdr:spPr>
        <a:xfrm>
          <a:off x="4064000" y="1415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10932</xdr:rowOff>
    </xdr:from>
    <xdr:ext cx="736600" cy="259045"/>
    <xdr:sp macro="" textlink="">
      <xdr:nvSpPr>
        <xdr:cNvPr id="213" name="テキスト ボックス 212"/>
        <xdr:cNvSpPr txBox="1"/>
      </xdr:nvSpPr>
      <xdr:spPr>
        <a:xfrm>
          <a:off x="3733800" y="14241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126642</xdr:rowOff>
    </xdr:from>
    <xdr:to>
      <xdr:col>15</xdr:col>
      <xdr:colOff>133350</xdr:colOff>
      <xdr:row>83</xdr:row>
      <xdr:rowOff>56792</xdr:rowOff>
    </xdr:to>
    <xdr:sp macro="" textlink="">
      <xdr:nvSpPr>
        <xdr:cNvPr id="214" name="楕円 213"/>
        <xdr:cNvSpPr/>
      </xdr:nvSpPr>
      <xdr:spPr>
        <a:xfrm>
          <a:off x="3175000" y="141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41569</xdr:rowOff>
    </xdr:from>
    <xdr:ext cx="762000" cy="259045"/>
    <xdr:sp macro="" textlink="">
      <xdr:nvSpPr>
        <xdr:cNvPr id="215" name="テキスト ボックス 214"/>
        <xdr:cNvSpPr txBox="1"/>
      </xdr:nvSpPr>
      <xdr:spPr>
        <a:xfrm>
          <a:off x="2844800" y="1427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92940</xdr:rowOff>
    </xdr:from>
    <xdr:to>
      <xdr:col>11</xdr:col>
      <xdr:colOff>82550</xdr:colOff>
      <xdr:row>83</xdr:row>
      <xdr:rowOff>23090</xdr:rowOff>
    </xdr:to>
    <xdr:sp macro="" textlink="">
      <xdr:nvSpPr>
        <xdr:cNvPr id="216" name="楕円 215"/>
        <xdr:cNvSpPr/>
      </xdr:nvSpPr>
      <xdr:spPr>
        <a:xfrm>
          <a:off x="2286000" y="1415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7867</xdr:rowOff>
    </xdr:from>
    <xdr:ext cx="762000" cy="259045"/>
    <xdr:sp macro="" textlink="">
      <xdr:nvSpPr>
        <xdr:cNvPr id="217" name="テキスト ボックス 216"/>
        <xdr:cNvSpPr txBox="1"/>
      </xdr:nvSpPr>
      <xdr:spPr>
        <a:xfrm>
          <a:off x="1955800" y="1423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54856</xdr:rowOff>
    </xdr:from>
    <xdr:to>
      <xdr:col>7</xdr:col>
      <xdr:colOff>31750</xdr:colOff>
      <xdr:row>82</xdr:row>
      <xdr:rowOff>156456</xdr:rowOff>
    </xdr:to>
    <xdr:sp macro="" textlink="">
      <xdr:nvSpPr>
        <xdr:cNvPr id="218" name="楕円 217"/>
        <xdr:cNvSpPr/>
      </xdr:nvSpPr>
      <xdr:spPr>
        <a:xfrm>
          <a:off x="1397000" y="1411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141233</xdr:rowOff>
    </xdr:from>
    <xdr:ext cx="762000" cy="259045"/>
    <xdr:sp macro="" textlink="">
      <xdr:nvSpPr>
        <xdr:cNvPr id="219" name="テキスト ボックス 218"/>
        <xdr:cNvSpPr txBox="1"/>
      </xdr:nvSpPr>
      <xdr:spPr>
        <a:xfrm>
          <a:off x="1066800" y="14200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ラスパイレス指数は前年度と比べて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ポイント下がったものの、類似団体平均、全国市平均及び全国町村平均を上回る結果となっている。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今後も引き続き、国家公務員の給与制度に準拠しながら給与制度の適正化に努めていく。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89</xdr:row>
      <xdr:rowOff>18143</xdr:rowOff>
    </xdr:to>
    <xdr:cxnSp macro="">
      <xdr:nvCxnSpPr>
        <xdr:cNvPr id="255" name="直線コネクタ 254"/>
        <xdr:cNvCxnSpPr/>
      </xdr:nvCxnSpPr>
      <xdr:spPr>
        <a:xfrm flipV="1">
          <a:off x="16179800" y="1515654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18143</xdr:rowOff>
    </xdr:from>
    <xdr:to>
      <xdr:col>77</xdr:col>
      <xdr:colOff>44450</xdr:colOff>
      <xdr:row>89</xdr:row>
      <xdr:rowOff>35379</xdr:rowOff>
    </xdr:to>
    <xdr:cxnSp macro="">
      <xdr:nvCxnSpPr>
        <xdr:cNvPr id="258" name="直線コネクタ 257"/>
        <xdr:cNvCxnSpPr/>
      </xdr:nvCxnSpPr>
      <xdr:spPr>
        <a:xfrm flipV="1">
          <a:off x="15290800" y="152771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89</xdr:row>
      <xdr:rowOff>35379</xdr:rowOff>
    </xdr:to>
    <xdr:cxnSp macro="">
      <xdr:nvCxnSpPr>
        <xdr:cNvPr id="261" name="直線コネクタ 260"/>
        <xdr:cNvCxnSpPr/>
      </xdr:nvCxnSpPr>
      <xdr:spPr>
        <a:xfrm>
          <a:off x="14401800" y="152427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34471</xdr:rowOff>
    </xdr:from>
    <xdr:to>
      <xdr:col>68</xdr:col>
      <xdr:colOff>152400</xdr:colOff>
      <xdr:row>88</xdr:row>
      <xdr:rowOff>155121</xdr:rowOff>
    </xdr:to>
    <xdr:cxnSp macro="">
      <xdr:nvCxnSpPr>
        <xdr:cNvPr id="264" name="直線コネクタ 263"/>
        <xdr:cNvCxnSpPr/>
      </xdr:nvCxnSpPr>
      <xdr:spPr>
        <a:xfrm>
          <a:off x="13512800" y="1512207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4" name="楕円 273"/>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75" name="給与水準   （国との比較）該当値テキスト"/>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76" name="楕円 275"/>
        <xdr:cNvSpPr/>
      </xdr:nvSpPr>
      <xdr:spPr>
        <a:xfrm>
          <a:off x="16129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77" name="テキスト ボックス 276"/>
        <xdr:cNvSpPr txBox="1"/>
      </xdr:nvSpPr>
      <xdr:spPr>
        <a:xfrm>
          <a:off x="15798800" y="1531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78" name="楕円 277"/>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79" name="テキスト ボックス 278"/>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0" name="楕円 279"/>
        <xdr:cNvSpPr/>
      </xdr:nvSpPr>
      <xdr:spPr>
        <a:xfrm>
          <a:off x="14351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1" name="テキスト ボックス 280"/>
        <xdr:cNvSpPr txBox="1"/>
      </xdr:nvSpPr>
      <xdr:spPr>
        <a:xfrm>
          <a:off x="14020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2" name="楕円 281"/>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3" name="テキスト ボックス 282"/>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人当たりの職員数は、前年度から</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％上昇したものの、引き続き類似団体平均値、全国平均及び兵庫県平均を下回る水準となっている。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定年退職等による職員数の減少を正規職員及び再任用職員の採用により全体の職員数を維持している状況だが、円滑な市政運営を行うため、知識や技術の継承に配慮する一方、財政負担の抑制に留意しつつ計画的な職員採用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149497</xdr:rowOff>
    </xdr:from>
    <xdr:to>
      <xdr:col>81</xdr:col>
      <xdr:colOff>44450</xdr:colOff>
      <xdr:row>61</xdr:row>
      <xdr:rowOff>2177</xdr:rowOff>
    </xdr:to>
    <xdr:cxnSp macro="">
      <xdr:nvCxnSpPr>
        <xdr:cNvPr id="320" name="直線コネクタ 319"/>
        <xdr:cNvCxnSpPr/>
      </xdr:nvCxnSpPr>
      <xdr:spPr>
        <a:xfrm>
          <a:off x="16179800" y="1043649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147774</xdr:rowOff>
    </xdr:from>
    <xdr:to>
      <xdr:col>77</xdr:col>
      <xdr:colOff>44450</xdr:colOff>
      <xdr:row>60</xdr:row>
      <xdr:rowOff>149497</xdr:rowOff>
    </xdr:to>
    <xdr:cxnSp macro="">
      <xdr:nvCxnSpPr>
        <xdr:cNvPr id="323" name="直線コネクタ 322"/>
        <xdr:cNvCxnSpPr/>
      </xdr:nvCxnSpPr>
      <xdr:spPr>
        <a:xfrm>
          <a:off x="15290800" y="10434774"/>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142603</xdr:rowOff>
    </xdr:from>
    <xdr:to>
      <xdr:col>72</xdr:col>
      <xdr:colOff>203200</xdr:colOff>
      <xdr:row>60</xdr:row>
      <xdr:rowOff>147774</xdr:rowOff>
    </xdr:to>
    <xdr:cxnSp macro="">
      <xdr:nvCxnSpPr>
        <xdr:cNvPr id="326" name="直線コネクタ 325"/>
        <xdr:cNvCxnSpPr/>
      </xdr:nvCxnSpPr>
      <xdr:spPr>
        <a:xfrm>
          <a:off x="14401800" y="10429603"/>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127091</xdr:rowOff>
    </xdr:from>
    <xdr:to>
      <xdr:col>68</xdr:col>
      <xdr:colOff>152400</xdr:colOff>
      <xdr:row>60</xdr:row>
      <xdr:rowOff>142603</xdr:rowOff>
    </xdr:to>
    <xdr:cxnSp macro="">
      <xdr:nvCxnSpPr>
        <xdr:cNvPr id="329" name="直線コネクタ 328"/>
        <xdr:cNvCxnSpPr/>
      </xdr:nvCxnSpPr>
      <xdr:spPr>
        <a:xfrm>
          <a:off x="13512800" y="1041409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122827</xdr:rowOff>
    </xdr:from>
    <xdr:to>
      <xdr:col>81</xdr:col>
      <xdr:colOff>95250</xdr:colOff>
      <xdr:row>61</xdr:row>
      <xdr:rowOff>52977</xdr:rowOff>
    </xdr:to>
    <xdr:sp macro="" textlink="">
      <xdr:nvSpPr>
        <xdr:cNvPr id="339" name="楕円 338"/>
        <xdr:cNvSpPr/>
      </xdr:nvSpPr>
      <xdr:spPr>
        <a:xfrm>
          <a:off x="169672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139354</xdr:rowOff>
    </xdr:from>
    <xdr:ext cx="762000" cy="259045"/>
    <xdr:sp macro="" textlink="">
      <xdr:nvSpPr>
        <xdr:cNvPr id="340" name="定員管理の状況該当値テキスト"/>
        <xdr:cNvSpPr txBox="1"/>
      </xdr:nvSpPr>
      <xdr:spPr>
        <a:xfrm>
          <a:off x="17106900" y="1025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98697</xdr:rowOff>
    </xdr:from>
    <xdr:to>
      <xdr:col>77</xdr:col>
      <xdr:colOff>95250</xdr:colOff>
      <xdr:row>61</xdr:row>
      <xdr:rowOff>28847</xdr:rowOff>
    </xdr:to>
    <xdr:sp macro="" textlink="">
      <xdr:nvSpPr>
        <xdr:cNvPr id="341" name="楕円 340"/>
        <xdr:cNvSpPr/>
      </xdr:nvSpPr>
      <xdr:spPr>
        <a:xfrm>
          <a:off x="16129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39024</xdr:rowOff>
    </xdr:from>
    <xdr:ext cx="736600" cy="259045"/>
    <xdr:sp macro="" textlink="">
      <xdr:nvSpPr>
        <xdr:cNvPr id="342" name="テキスト ボックス 341"/>
        <xdr:cNvSpPr txBox="1"/>
      </xdr:nvSpPr>
      <xdr:spPr>
        <a:xfrm>
          <a:off x="15798800" y="1015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96974</xdr:rowOff>
    </xdr:from>
    <xdr:to>
      <xdr:col>73</xdr:col>
      <xdr:colOff>44450</xdr:colOff>
      <xdr:row>61</xdr:row>
      <xdr:rowOff>27124</xdr:rowOff>
    </xdr:to>
    <xdr:sp macro="" textlink="">
      <xdr:nvSpPr>
        <xdr:cNvPr id="343" name="楕円 342"/>
        <xdr:cNvSpPr/>
      </xdr:nvSpPr>
      <xdr:spPr>
        <a:xfrm>
          <a:off x="15240000" y="1038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37301</xdr:rowOff>
    </xdr:from>
    <xdr:ext cx="762000" cy="259045"/>
    <xdr:sp macro="" textlink="">
      <xdr:nvSpPr>
        <xdr:cNvPr id="344" name="テキスト ボックス 343"/>
        <xdr:cNvSpPr txBox="1"/>
      </xdr:nvSpPr>
      <xdr:spPr>
        <a:xfrm>
          <a:off x="14909800" y="10152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91803</xdr:rowOff>
    </xdr:from>
    <xdr:to>
      <xdr:col>68</xdr:col>
      <xdr:colOff>203200</xdr:colOff>
      <xdr:row>61</xdr:row>
      <xdr:rowOff>21953</xdr:rowOff>
    </xdr:to>
    <xdr:sp macro="" textlink="">
      <xdr:nvSpPr>
        <xdr:cNvPr id="345" name="楕円 344"/>
        <xdr:cNvSpPr/>
      </xdr:nvSpPr>
      <xdr:spPr>
        <a:xfrm>
          <a:off x="143510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32130</xdr:rowOff>
    </xdr:from>
    <xdr:ext cx="762000" cy="259045"/>
    <xdr:sp macro="" textlink="">
      <xdr:nvSpPr>
        <xdr:cNvPr id="346" name="テキスト ボックス 345"/>
        <xdr:cNvSpPr txBox="1"/>
      </xdr:nvSpPr>
      <xdr:spPr>
        <a:xfrm>
          <a:off x="14020800" y="10147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76291</xdr:rowOff>
    </xdr:from>
    <xdr:to>
      <xdr:col>64</xdr:col>
      <xdr:colOff>152400</xdr:colOff>
      <xdr:row>61</xdr:row>
      <xdr:rowOff>6441</xdr:rowOff>
    </xdr:to>
    <xdr:sp macro="" textlink="">
      <xdr:nvSpPr>
        <xdr:cNvPr id="347" name="楕円 346"/>
        <xdr:cNvSpPr/>
      </xdr:nvSpPr>
      <xdr:spPr>
        <a:xfrm>
          <a:off x="13462000" y="1036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16618</xdr:rowOff>
    </xdr:from>
    <xdr:ext cx="762000" cy="259045"/>
    <xdr:sp macro="" textlink="">
      <xdr:nvSpPr>
        <xdr:cNvPr id="348" name="テキスト ボックス 347"/>
        <xdr:cNvSpPr txBox="1"/>
      </xdr:nvSpPr>
      <xdr:spPr>
        <a:xfrm>
          <a:off x="13131800" y="10132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％上昇し、類似団体平均値を上回る結果となった。これは、下水道債、臨時財政対策債、合併特例債などの公債費に対する交付税措置額が減少したことが主な要因となっている。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　今後は、公共施設の更新・改修等の大型事業を予定しており、市債の発行が増加することに伴って実質公債費率も増加する見込みである。そのため、新規事業の抑制や交付税措置の有利な市債の積極的な活用により、公債費負担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68156</xdr:rowOff>
    </xdr:from>
    <xdr:to>
      <xdr:col>81</xdr:col>
      <xdr:colOff>44450</xdr:colOff>
      <xdr:row>41</xdr:row>
      <xdr:rowOff>124460</xdr:rowOff>
    </xdr:to>
    <xdr:cxnSp macro="">
      <xdr:nvCxnSpPr>
        <xdr:cNvPr id="381" name="直線コネクタ 380"/>
        <xdr:cNvCxnSpPr/>
      </xdr:nvCxnSpPr>
      <xdr:spPr>
        <a:xfrm>
          <a:off x="16179800" y="7097606"/>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11854</xdr:rowOff>
    </xdr:from>
    <xdr:to>
      <xdr:col>77</xdr:col>
      <xdr:colOff>44450</xdr:colOff>
      <xdr:row>41</xdr:row>
      <xdr:rowOff>68156</xdr:rowOff>
    </xdr:to>
    <xdr:cxnSp macro="">
      <xdr:nvCxnSpPr>
        <xdr:cNvPr id="384" name="直線コネクタ 383"/>
        <xdr:cNvCxnSpPr/>
      </xdr:nvCxnSpPr>
      <xdr:spPr>
        <a:xfrm>
          <a:off x="15290800" y="704130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94827</xdr:rowOff>
    </xdr:from>
    <xdr:to>
      <xdr:col>72</xdr:col>
      <xdr:colOff>203200</xdr:colOff>
      <xdr:row>41</xdr:row>
      <xdr:rowOff>11854</xdr:rowOff>
    </xdr:to>
    <xdr:cxnSp macro="">
      <xdr:nvCxnSpPr>
        <xdr:cNvPr id="387" name="直線コネクタ 386"/>
        <xdr:cNvCxnSpPr/>
      </xdr:nvCxnSpPr>
      <xdr:spPr>
        <a:xfrm>
          <a:off x="14401800" y="695282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94827</xdr:rowOff>
    </xdr:to>
    <xdr:cxnSp macro="">
      <xdr:nvCxnSpPr>
        <xdr:cNvPr id="390" name="直線コネクタ 389"/>
        <xdr:cNvCxnSpPr/>
      </xdr:nvCxnSpPr>
      <xdr:spPr>
        <a:xfrm>
          <a:off x="13512800" y="686435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400" name="楕円 399"/>
        <xdr:cNvSpPr/>
      </xdr:nvSpPr>
      <xdr:spPr>
        <a:xfrm>
          <a:off x="16967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45737</xdr:rowOff>
    </xdr:from>
    <xdr:ext cx="762000" cy="259045"/>
    <xdr:sp macro="" textlink="">
      <xdr:nvSpPr>
        <xdr:cNvPr id="401" name="公債費負担の状況該当値テキスト"/>
        <xdr:cNvSpPr txBox="1"/>
      </xdr:nvSpPr>
      <xdr:spPr>
        <a:xfrm>
          <a:off x="17106900" y="707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17356</xdr:rowOff>
    </xdr:from>
    <xdr:to>
      <xdr:col>77</xdr:col>
      <xdr:colOff>95250</xdr:colOff>
      <xdr:row>41</xdr:row>
      <xdr:rowOff>118956</xdr:rowOff>
    </xdr:to>
    <xdr:sp macro="" textlink="">
      <xdr:nvSpPr>
        <xdr:cNvPr id="402" name="楕円 401"/>
        <xdr:cNvSpPr/>
      </xdr:nvSpPr>
      <xdr:spPr>
        <a:xfrm>
          <a:off x="16129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129133</xdr:rowOff>
    </xdr:from>
    <xdr:ext cx="736600" cy="259045"/>
    <xdr:sp macro="" textlink="">
      <xdr:nvSpPr>
        <xdr:cNvPr id="403" name="テキスト ボックス 402"/>
        <xdr:cNvSpPr txBox="1"/>
      </xdr:nvSpPr>
      <xdr:spPr>
        <a:xfrm>
          <a:off x="15798800" y="681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132504</xdr:rowOff>
    </xdr:from>
    <xdr:to>
      <xdr:col>73</xdr:col>
      <xdr:colOff>44450</xdr:colOff>
      <xdr:row>41</xdr:row>
      <xdr:rowOff>62654</xdr:rowOff>
    </xdr:to>
    <xdr:sp macro="" textlink="">
      <xdr:nvSpPr>
        <xdr:cNvPr id="404" name="楕円 403"/>
        <xdr:cNvSpPr/>
      </xdr:nvSpPr>
      <xdr:spPr>
        <a:xfrm>
          <a:off x="15240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405" name="テキスト ボックス 404"/>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44027</xdr:rowOff>
    </xdr:from>
    <xdr:to>
      <xdr:col>68</xdr:col>
      <xdr:colOff>203200</xdr:colOff>
      <xdr:row>40</xdr:row>
      <xdr:rowOff>145627</xdr:rowOff>
    </xdr:to>
    <xdr:sp macro="" textlink="">
      <xdr:nvSpPr>
        <xdr:cNvPr id="406" name="楕円 405"/>
        <xdr:cNvSpPr/>
      </xdr:nvSpPr>
      <xdr:spPr>
        <a:xfrm>
          <a:off x="14351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155804</xdr:rowOff>
    </xdr:from>
    <xdr:ext cx="762000" cy="259045"/>
    <xdr:sp macro="" textlink="">
      <xdr:nvSpPr>
        <xdr:cNvPr id="407" name="テキスト ボックス 406"/>
        <xdr:cNvSpPr txBox="1"/>
      </xdr:nvSpPr>
      <xdr:spPr>
        <a:xfrm>
          <a:off x="14020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8" name="楕円 407"/>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9" name="テキスト ボックス 408"/>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市債の新規発行の抑制により市債残高が減少しているため、平成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年度以降は改善傾向が続いており、令和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％改善している。これは、合併特例債及び臨時財政対策債の償還が進み、一般会計の起債残高が減少したことに加えて、市税や普通交付税の増加等により標準財政規模が増加したためである。</a:t>
          </a:r>
        </a:p>
        <a:p>
          <a:r>
            <a:rPr kumimoji="1" lang="ja-JP" altLang="en-US" sz="1300">
              <a:latin typeface="ＭＳ Ｐゴシック" panose="020B0600070205080204" pitchFamily="50" charset="-128"/>
              <a:ea typeface="ＭＳ Ｐゴシック" panose="020B0600070205080204" pitchFamily="50" charset="-128"/>
            </a:rPr>
            <a:t>　今後予定している公共施設やごみ処理施設等の更新などの大型事業に備えて、事業の見直し等により、基金の取り崩しを最小限に抑えるなど、堅実な財政運営に努めていく。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xdr:rowOff>
    </xdr:from>
    <xdr:to>
      <xdr:col>81</xdr:col>
      <xdr:colOff>44450</xdr:colOff>
      <xdr:row>15</xdr:row>
      <xdr:rowOff>28152</xdr:rowOff>
    </xdr:to>
    <xdr:cxnSp macro="">
      <xdr:nvCxnSpPr>
        <xdr:cNvPr id="443" name="直線コネクタ 442"/>
        <xdr:cNvCxnSpPr/>
      </xdr:nvCxnSpPr>
      <xdr:spPr>
        <a:xfrm flipV="1">
          <a:off x="16179800" y="257979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28152</xdr:rowOff>
    </xdr:from>
    <xdr:to>
      <xdr:col>77</xdr:col>
      <xdr:colOff>44450</xdr:colOff>
      <xdr:row>15</xdr:row>
      <xdr:rowOff>158185</xdr:rowOff>
    </xdr:to>
    <xdr:cxnSp macro="">
      <xdr:nvCxnSpPr>
        <xdr:cNvPr id="446" name="直線コネクタ 445"/>
        <xdr:cNvCxnSpPr/>
      </xdr:nvCxnSpPr>
      <xdr:spPr>
        <a:xfrm flipV="1">
          <a:off x="15290800" y="2599902"/>
          <a:ext cx="889000" cy="13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158185</xdr:rowOff>
    </xdr:from>
    <xdr:to>
      <xdr:col>72</xdr:col>
      <xdr:colOff>203200</xdr:colOff>
      <xdr:row>16</xdr:row>
      <xdr:rowOff>100683</xdr:rowOff>
    </xdr:to>
    <xdr:cxnSp macro="">
      <xdr:nvCxnSpPr>
        <xdr:cNvPr id="449" name="直線コネクタ 448"/>
        <xdr:cNvCxnSpPr/>
      </xdr:nvCxnSpPr>
      <xdr:spPr>
        <a:xfrm flipV="1">
          <a:off x="14401800" y="2729935"/>
          <a:ext cx="889000" cy="11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100683</xdr:rowOff>
    </xdr:from>
    <xdr:to>
      <xdr:col>68</xdr:col>
      <xdr:colOff>152400</xdr:colOff>
      <xdr:row>16</xdr:row>
      <xdr:rowOff>158327</xdr:rowOff>
    </xdr:to>
    <xdr:cxnSp macro="">
      <xdr:nvCxnSpPr>
        <xdr:cNvPr id="452" name="直線コネクタ 451"/>
        <xdr:cNvCxnSpPr/>
      </xdr:nvCxnSpPr>
      <xdr:spPr>
        <a:xfrm flipV="1">
          <a:off x="13512800" y="2843883"/>
          <a:ext cx="889000" cy="5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128693</xdr:rowOff>
    </xdr:from>
    <xdr:to>
      <xdr:col>81</xdr:col>
      <xdr:colOff>95250</xdr:colOff>
      <xdr:row>15</xdr:row>
      <xdr:rowOff>58843</xdr:rowOff>
    </xdr:to>
    <xdr:sp macro="" textlink="">
      <xdr:nvSpPr>
        <xdr:cNvPr id="462" name="楕円 461"/>
        <xdr:cNvSpPr/>
      </xdr:nvSpPr>
      <xdr:spPr>
        <a:xfrm>
          <a:off x="169672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100770</xdr:rowOff>
    </xdr:from>
    <xdr:ext cx="762000" cy="259045"/>
    <xdr:sp macro="" textlink="">
      <xdr:nvSpPr>
        <xdr:cNvPr id="463" name="将来負担の状況該当値テキスト"/>
        <xdr:cNvSpPr txBox="1"/>
      </xdr:nvSpPr>
      <xdr:spPr>
        <a:xfrm>
          <a:off x="17106900" y="250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148802</xdr:rowOff>
    </xdr:from>
    <xdr:to>
      <xdr:col>77</xdr:col>
      <xdr:colOff>95250</xdr:colOff>
      <xdr:row>15</xdr:row>
      <xdr:rowOff>78952</xdr:rowOff>
    </xdr:to>
    <xdr:sp macro="" textlink="">
      <xdr:nvSpPr>
        <xdr:cNvPr id="464" name="楕円 463"/>
        <xdr:cNvSpPr/>
      </xdr:nvSpPr>
      <xdr:spPr>
        <a:xfrm>
          <a:off x="16129000" y="254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63729</xdr:rowOff>
    </xdr:from>
    <xdr:ext cx="736600" cy="259045"/>
    <xdr:sp macro="" textlink="">
      <xdr:nvSpPr>
        <xdr:cNvPr id="465" name="テキスト ボックス 464"/>
        <xdr:cNvSpPr txBox="1"/>
      </xdr:nvSpPr>
      <xdr:spPr>
        <a:xfrm>
          <a:off x="15798800" y="2635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107385</xdr:rowOff>
    </xdr:from>
    <xdr:to>
      <xdr:col>73</xdr:col>
      <xdr:colOff>44450</xdr:colOff>
      <xdr:row>16</xdr:row>
      <xdr:rowOff>37535</xdr:rowOff>
    </xdr:to>
    <xdr:sp macro="" textlink="">
      <xdr:nvSpPr>
        <xdr:cNvPr id="466" name="楕円 465"/>
        <xdr:cNvSpPr/>
      </xdr:nvSpPr>
      <xdr:spPr>
        <a:xfrm>
          <a:off x="15240000" y="267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22312</xdr:rowOff>
    </xdr:from>
    <xdr:ext cx="762000" cy="259045"/>
    <xdr:sp macro="" textlink="">
      <xdr:nvSpPr>
        <xdr:cNvPr id="467" name="テキスト ボックス 466"/>
        <xdr:cNvSpPr txBox="1"/>
      </xdr:nvSpPr>
      <xdr:spPr>
        <a:xfrm>
          <a:off x="14909800" y="2765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49883</xdr:rowOff>
    </xdr:from>
    <xdr:to>
      <xdr:col>68</xdr:col>
      <xdr:colOff>203200</xdr:colOff>
      <xdr:row>16</xdr:row>
      <xdr:rowOff>151483</xdr:rowOff>
    </xdr:to>
    <xdr:sp macro="" textlink="">
      <xdr:nvSpPr>
        <xdr:cNvPr id="468" name="楕円 467"/>
        <xdr:cNvSpPr/>
      </xdr:nvSpPr>
      <xdr:spPr>
        <a:xfrm>
          <a:off x="14351000" y="27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136260</xdr:rowOff>
    </xdr:from>
    <xdr:ext cx="762000" cy="259045"/>
    <xdr:sp macro="" textlink="">
      <xdr:nvSpPr>
        <xdr:cNvPr id="469" name="テキスト ボックス 468"/>
        <xdr:cNvSpPr txBox="1"/>
      </xdr:nvSpPr>
      <xdr:spPr>
        <a:xfrm>
          <a:off x="14020800" y="287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107527</xdr:rowOff>
    </xdr:from>
    <xdr:to>
      <xdr:col>64</xdr:col>
      <xdr:colOff>152400</xdr:colOff>
      <xdr:row>17</xdr:row>
      <xdr:rowOff>37677</xdr:rowOff>
    </xdr:to>
    <xdr:sp macro="" textlink="">
      <xdr:nvSpPr>
        <xdr:cNvPr id="470" name="楕円 469"/>
        <xdr:cNvSpPr/>
      </xdr:nvSpPr>
      <xdr:spPr>
        <a:xfrm>
          <a:off x="13462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22454</xdr:rowOff>
    </xdr:from>
    <xdr:ext cx="762000" cy="259045"/>
    <xdr:sp macro="" textlink="">
      <xdr:nvSpPr>
        <xdr:cNvPr id="471" name="テキスト ボックス 470"/>
        <xdr:cNvSpPr txBox="1"/>
      </xdr:nvSpPr>
      <xdr:spPr>
        <a:xfrm>
          <a:off x="13131800" y="293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人件費に係る経常収支比率は前年度から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％上昇し、類似団体平均値及び全国平均を上回る結果となっている。これは、人件費の急激な高騰により、職員の人件費が前年度から</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億円増加したためである。</a:t>
          </a:r>
        </a:p>
        <a:p>
          <a:r>
            <a:rPr kumimoji="1" lang="ja-JP" altLang="en-US" sz="1200">
              <a:latin typeface="ＭＳ Ｐゴシック" panose="020B0600070205080204" pitchFamily="50" charset="-128"/>
              <a:ea typeface="ＭＳ Ｐゴシック" panose="020B0600070205080204" pitchFamily="50" charset="-128"/>
            </a:rPr>
            <a:t>　今後も人事院勧告に基づく給与改定等により人件費の増が見込まれることから、デジタル活用などによる業務改善、民間委託等の取組により、財政負担の抑制に留意しつつ、適正な定員管理を行っていく。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133858</xdr:rowOff>
    </xdr:from>
    <xdr:to>
      <xdr:col>24</xdr:col>
      <xdr:colOff>25400</xdr:colOff>
      <xdr:row>38</xdr:row>
      <xdr:rowOff>49276</xdr:rowOff>
    </xdr:to>
    <xdr:cxnSp macro="">
      <xdr:nvCxnSpPr>
        <xdr:cNvPr id="64" name="直線コネクタ 63"/>
        <xdr:cNvCxnSpPr/>
      </xdr:nvCxnSpPr>
      <xdr:spPr>
        <a:xfrm>
          <a:off x="3987800" y="647750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133858</xdr:rowOff>
    </xdr:from>
    <xdr:to>
      <xdr:col>19</xdr:col>
      <xdr:colOff>187325</xdr:colOff>
      <xdr:row>37</xdr:row>
      <xdr:rowOff>138430</xdr:rowOff>
    </xdr:to>
    <xdr:cxnSp macro="">
      <xdr:nvCxnSpPr>
        <xdr:cNvPr id="67" name="直線コネクタ 66"/>
        <xdr:cNvCxnSpPr/>
      </xdr:nvCxnSpPr>
      <xdr:spPr>
        <a:xfrm flipV="1">
          <a:off x="3098800" y="64775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88138</xdr:rowOff>
    </xdr:from>
    <xdr:to>
      <xdr:col>15</xdr:col>
      <xdr:colOff>98425</xdr:colOff>
      <xdr:row>37</xdr:row>
      <xdr:rowOff>138430</xdr:rowOff>
    </xdr:to>
    <xdr:cxnSp macro="">
      <xdr:nvCxnSpPr>
        <xdr:cNvPr id="70" name="直線コネクタ 69"/>
        <xdr:cNvCxnSpPr/>
      </xdr:nvCxnSpPr>
      <xdr:spPr>
        <a:xfrm>
          <a:off x="2209800" y="64317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38</xdr:row>
      <xdr:rowOff>17272</xdr:rowOff>
    </xdr:to>
    <xdr:cxnSp macro="">
      <xdr:nvCxnSpPr>
        <xdr:cNvPr id="73" name="直線コネクタ 72"/>
        <xdr:cNvCxnSpPr/>
      </xdr:nvCxnSpPr>
      <xdr:spPr>
        <a:xfrm flipV="1">
          <a:off x="1320800" y="64317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169926</xdr:rowOff>
    </xdr:from>
    <xdr:to>
      <xdr:col>24</xdr:col>
      <xdr:colOff>76200</xdr:colOff>
      <xdr:row>38</xdr:row>
      <xdr:rowOff>100076</xdr:rowOff>
    </xdr:to>
    <xdr:sp macro="" textlink="">
      <xdr:nvSpPr>
        <xdr:cNvPr id="83" name="楕円 82"/>
        <xdr:cNvSpPr/>
      </xdr:nvSpPr>
      <xdr:spPr>
        <a:xfrm>
          <a:off x="4775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142003</xdr:rowOff>
    </xdr:from>
    <xdr:ext cx="762000" cy="259045"/>
    <xdr:sp macro="" textlink="">
      <xdr:nvSpPr>
        <xdr:cNvPr id="84" name="人件費該当値テキスト"/>
        <xdr:cNvSpPr txBox="1"/>
      </xdr:nvSpPr>
      <xdr:spPr>
        <a:xfrm>
          <a:off x="4914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83058</xdr:rowOff>
    </xdr:from>
    <xdr:to>
      <xdr:col>20</xdr:col>
      <xdr:colOff>38100</xdr:colOff>
      <xdr:row>38</xdr:row>
      <xdr:rowOff>13208</xdr:rowOff>
    </xdr:to>
    <xdr:sp macro="" textlink="">
      <xdr:nvSpPr>
        <xdr:cNvPr id="85" name="楕円 84"/>
        <xdr:cNvSpPr/>
      </xdr:nvSpPr>
      <xdr:spPr>
        <a:xfrm>
          <a:off x="3937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169435</xdr:rowOff>
    </xdr:from>
    <xdr:ext cx="736600" cy="259045"/>
    <xdr:sp macro="" textlink="">
      <xdr:nvSpPr>
        <xdr:cNvPr id="86" name="テキスト ボックス 85"/>
        <xdr:cNvSpPr txBox="1"/>
      </xdr:nvSpPr>
      <xdr:spPr>
        <a:xfrm>
          <a:off x="3606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7" name="楕円 86"/>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88" name="テキスト ボックス 87"/>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xdr:cNvSpPr/>
      </xdr:nvSpPr>
      <xdr:spPr>
        <a:xfrm>
          <a:off x="2159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90" name="テキスト ボックス 89"/>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91" name="楕円 90"/>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52849</xdr:rowOff>
    </xdr:from>
    <xdr:ext cx="762000" cy="259045"/>
    <xdr:sp macro="" textlink="">
      <xdr:nvSpPr>
        <xdr:cNvPr id="92" name="テキスト ボックス 91"/>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物件費に係る経常収支比率は前年度から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％上昇し、引き続き類似団体平均値、全国平均及び兵庫県平均を上回る水準となっている。</a:t>
          </a:r>
        </a:p>
        <a:p>
          <a:r>
            <a:rPr kumimoji="1" lang="ja-JP" altLang="en-US" sz="1200">
              <a:latin typeface="ＭＳ Ｐゴシック" panose="020B0600070205080204" pitchFamily="50" charset="-128"/>
              <a:ea typeface="ＭＳ Ｐゴシック" panose="020B0600070205080204" pitchFamily="50" charset="-128"/>
            </a:rPr>
            <a:t>　これは、物価や人件費の急激な高騰により、委託料を中心に物件費が前年度比</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億円の増となったためである。</a:t>
          </a:r>
        </a:p>
        <a:p>
          <a:r>
            <a:rPr kumimoji="1" lang="ja-JP" altLang="en-US" sz="1200">
              <a:latin typeface="ＭＳ Ｐゴシック" panose="020B0600070205080204" pitchFamily="50" charset="-128"/>
              <a:ea typeface="ＭＳ Ｐゴシック" panose="020B0600070205080204" pitchFamily="50" charset="-128"/>
            </a:rPr>
            <a:t>　今後も、人件費や物価高騰などの影響による委託料などの増加が見込まれることから、財政負担の軽減に留意しつつ、引き続き事業の見直しなどを行い、歳出の抑制に努めていく。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16</xdr:row>
      <xdr:rowOff>81280</xdr:rowOff>
    </xdr:to>
    <xdr:cxnSp macro="">
      <xdr:nvCxnSpPr>
        <xdr:cNvPr id="125" name="直線コネクタ 124"/>
        <xdr:cNvCxnSpPr/>
      </xdr:nvCxnSpPr>
      <xdr:spPr>
        <a:xfrm>
          <a:off x="15671800" y="2816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66040</xdr:rowOff>
    </xdr:from>
    <xdr:to>
      <xdr:col>78</xdr:col>
      <xdr:colOff>69850</xdr:colOff>
      <xdr:row>16</xdr:row>
      <xdr:rowOff>73660</xdr:rowOff>
    </xdr:to>
    <xdr:cxnSp macro="">
      <xdr:nvCxnSpPr>
        <xdr:cNvPr id="128" name="直線コネクタ 127"/>
        <xdr:cNvCxnSpPr/>
      </xdr:nvCxnSpPr>
      <xdr:spPr>
        <a:xfrm>
          <a:off x="14782800" y="2809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16</xdr:row>
      <xdr:rowOff>66040</xdr:rowOff>
    </xdr:to>
    <xdr:cxnSp macro="">
      <xdr:nvCxnSpPr>
        <xdr:cNvPr id="131" name="直線コネクタ 130"/>
        <xdr:cNvCxnSpPr/>
      </xdr:nvCxnSpPr>
      <xdr:spPr>
        <a:xfrm>
          <a:off x="13893800" y="26644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16</xdr:row>
      <xdr:rowOff>50800</xdr:rowOff>
    </xdr:to>
    <xdr:cxnSp macro="">
      <xdr:nvCxnSpPr>
        <xdr:cNvPr id="134" name="直線コネクタ 133"/>
        <xdr:cNvCxnSpPr/>
      </xdr:nvCxnSpPr>
      <xdr:spPr>
        <a:xfrm flipV="1">
          <a:off x="13004800" y="2664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38" name="テキスト ボックス 137"/>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30480</xdr:rowOff>
    </xdr:from>
    <xdr:to>
      <xdr:col>82</xdr:col>
      <xdr:colOff>158750</xdr:colOff>
      <xdr:row>16</xdr:row>
      <xdr:rowOff>132080</xdr:rowOff>
    </xdr:to>
    <xdr:sp macro="" textlink="">
      <xdr:nvSpPr>
        <xdr:cNvPr id="144" name="楕円 143"/>
        <xdr:cNvSpPr/>
      </xdr:nvSpPr>
      <xdr:spPr>
        <a:xfrm>
          <a:off x="164592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2557</xdr:rowOff>
    </xdr:from>
    <xdr:ext cx="762000" cy="259045"/>
    <xdr:sp macro="" textlink="">
      <xdr:nvSpPr>
        <xdr:cNvPr id="145" name="物件費該当値テキスト"/>
        <xdr:cNvSpPr txBox="1"/>
      </xdr:nvSpPr>
      <xdr:spPr>
        <a:xfrm>
          <a:off x="16598900" y="27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22860</xdr:rowOff>
    </xdr:from>
    <xdr:to>
      <xdr:col>78</xdr:col>
      <xdr:colOff>120650</xdr:colOff>
      <xdr:row>16</xdr:row>
      <xdr:rowOff>124460</xdr:rowOff>
    </xdr:to>
    <xdr:sp macro="" textlink="">
      <xdr:nvSpPr>
        <xdr:cNvPr id="146" name="楕円 145"/>
        <xdr:cNvSpPr/>
      </xdr:nvSpPr>
      <xdr:spPr>
        <a:xfrm>
          <a:off x="15621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109237</xdr:rowOff>
    </xdr:from>
    <xdr:ext cx="736600" cy="259045"/>
    <xdr:sp macro="" textlink="">
      <xdr:nvSpPr>
        <xdr:cNvPr id="147" name="テキスト ボックス 146"/>
        <xdr:cNvSpPr txBox="1"/>
      </xdr:nvSpPr>
      <xdr:spPr>
        <a:xfrm>
          <a:off x="15290800" y="285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15240</xdr:rowOff>
    </xdr:from>
    <xdr:to>
      <xdr:col>74</xdr:col>
      <xdr:colOff>31750</xdr:colOff>
      <xdr:row>16</xdr:row>
      <xdr:rowOff>116840</xdr:rowOff>
    </xdr:to>
    <xdr:sp macro="" textlink="">
      <xdr:nvSpPr>
        <xdr:cNvPr id="148" name="楕円 147"/>
        <xdr:cNvSpPr/>
      </xdr:nvSpPr>
      <xdr:spPr>
        <a:xfrm>
          <a:off x="14732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101617</xdr:rowOff>
    </xdr:from>
    <xdr:ext cx="762000" cy="259045"/>
    <xdr:sp macro="" textlink="">
      <xdr:nvSpPr>
        <xdr:cNvPr id="149" name="テキスト ボックス 148"/>
        <xdr:cNvSpPr txBox="1"/>
      </xdr:nvSpPr>
      <xdr:spPr>
        <a:xfrm>
          <a:off x="14401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0" name="楕円 149"/>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128287</xdr:rowOff>
    </xdr:from>
    <xdr:ext cx="762000" cy="259045"/>
    <xdr:sp macro="" textlink="">
      <xdr:nvSpPr>
        <xdr:cNvPr id="151" name="テキスト ボックス 150"/>
        <xdr:cNvSpPr txBox="1"/>
      </xdr:nvSpPr>
      <xdr:spPr>
        <a:xfrm>
          <a:off x="13512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2" name="楕円 151"/>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53" name="テキスト ボックス 152"/>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上昇し、引き続き類似団体平均値を上回る結果となっているが、全国平均及び兵庫県平均を下回る水準となっている。主な要因としては、障害者福祉施設や私立認定こども園等の施設型給付等の社会保障関係経費の増加などがあ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今後も、人件費や物価高騰などの影響による社会保障関係経費の増加が見込まれることから、十分な事業費の精査を行うなど、引き続き適正な給付事務等に努めていく。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118835</xdr:rowOff>
    </xdr:from>
    <xdr:to>
      <xdr:col>24</xdr:col>
      <xdr:colOff>25400</xdr:colOff>
      <xdr:row>55</xdr:row>
      <xdr:rowOff>167822</xdr:rowOff>
    </xdr:to>
    <xdr:cxnSp macro="">
      <xdr:nvCxnSpPr>
        <xdr:cNvPr id="188" name="直線コネクタ 187"/>
        <xdr:cNvCxnSpPr/>
      </xdr:nvCxnSpPr>
      <xdr:spPr>
        <a:xfrm>
          <a:off x="3987800" y="9548585"/>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55</xdr:row>
      <xdr:rowOff>135165</xdr:rowOff>
    </xdr:to>
    <xdr:cxnSp macro="">
      <xdr:nvCxnSpPr>
        <xdr:cNvPr id="191" name="直線コネクタ 190"/>
        <xdr:cNvCxnSpPr/>
      </xdr:nvCxnSpPr>
      <xdr:spPr>
        <a:xfrm flipV="1">
          <a:off x="3098800" y="95485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55</xdr:row>
      <xdr:rowOff>135165</xdr:rowOff>
    </xdr:to>
    <xdr:cxnSp macro="">
      <xdr:nvCxnSpPr>
        <xdr:cNvPr id="194" name="直線コネクタ 193"/>
        <xdr:cNvCxnSpPr/>
      </xdr:nvCxnSpPr>
      <xdr:spPr>
        <a:xfrm>
          <a:off x="2209800" y="9352643"/>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94343</xdr:rowOff>
    </xdr:from>
    <xdr:to>
      <xdr:col>11</xdr:col>
      <xdr:colOff>9525</xdr:colOff>
      <xdr:row>55</xdr:row>
      <xdr:rowOff>167822</xdr:rowOff>
    </xdr:to>
    <xdr:cxnSp macro="">
      <xdr:nvCxnSpPr>
        <xdr:cNvPr id="197" name="直線コネクタ 196"/>
        <xdr:cNvCxnSpPr/>
      </xdr:nvCxnSpPr>
      <xdr:spPr>
        <a:xfrm flipV="1">
          <a:off x="1320800" y="9352643"/>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207" name="楕円 206"/>
        <xdr:cNvSpPr/>
      </xdr:nvSpPr>
      <xdr:spPr>
        <a:xfrm>
          <a:off x="47752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89099</xdr:rowOff>
    </xdr:from>
    <xdr:ext cx="762000" cy="259045"/>
    <xdr:sp macro="" textlink="">
      <xdr:nvSpPr>
        <xdr:cNvPr id="208" name="扶助費該当値テキスト"/>
        <xdr:cNvSpPr txBox="1"/>
      </xdr:nvSpPr>
      <xdr:spPr>
        <a:xfrm>
          <a:off x="49149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68035</xdr:rowOff>
    </xdr:from>
    <xdr:to>
      <xdr:col>20</xdr:col>
      <xdr:colOff>38100</xdr:colOff>
      <xdr:row>55</xdr:row>
      <xdr:rowOff>169635</xdr:rowOff>
    </xdr:to>
    <xdr:sp macro="" textlink="">
      <xdr:nvSpPr>
        <xdr:cNvPr id="209" name="楕円 208"/>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154412</xdr:rowOff>
    </xdr:from>
    <xdr:ext cx="736600" cy="259045"/>
    <xdr:sp macro="" textlink="">
      <xdr:nvSpPr>
        <xdr:cNvPr id="210" name="テキスト ボックス 209"/>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84365</xdr:rowOff>
    </xdr:from>
    <xdr:to>
      <xdr:col>15</xdr:col>
      <xdr:colOff>149225</xdr:colOff>
      <xdr:row>56</xdr:row>
      <xdr:rowOff>14515</xdr:rowOff>
    </xdr:to>
    <xdr:sp macro="" textlink="">
      <xdr:nvSpPr>
        <xdr:cNvPr id="211" name="楕円 210"/>
        <xdr:cNvSpPr/>
      </xdr:nvSpPr>
      <xdr:spPr>
        <a:xfrm>
          <a:off x="3048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170742</xdr:rowOff>
    </xdr:from>
    <xdr:ext cx="762000" cy="259045"/>
    <xdr:sp macro="" textlink="">
      <xdr:nvSpPr>
        <xdr:cNvPr id="212" name="テキスト ボックス 211"/>
        <xdr:cNvSpPr txBox="1"/>
      </xdr:nvSpPr>
      <xdr:spPr>
        <a:xfrm>
          <a:off x="2717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3" name="楕円 212"/>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129920</xdr:rowOff>
    </xdr:from>
    <xdr:ext cx="762000" cy="259045"/>
    <xdr:sp macro="" textlink="">
      <xdr:nvSpPr>
        <xdr:cNvPr id="214" name="テキスト ボックス 213"/>
        <xdr:cNvSpPr txBox="1"/>
      </xdr:nvSpPr>
      <xdr:spPr>
        <a:xfrm>
          <a:off x="1828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117022</xdr:rowOff>
    </xdr:from>
    <xdr:to>
      <xdr:col>6</xdr:col>
      <xdr:colOff>171450</xdr:colOff>
      <xdr:row>56</xdr:row>
      <xdr:rowOff>47172</xdr:rowOff>
    </xdr:to>
    <xdr:sp macro="" textlink="">
      <xdr:nvSpPr>
        <xdr:cNvPr id="215" name="楕円 214"/>
        <xdr:cNvSpPr/>
      </xdr:nvSpPr>
      <xdr:spPr>
        <a:xfrm>
          <a:off x="1270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31949</xdr:rowOff>
    </xdr:from>
    <xdr:ext cx="762000" cy="259045"/>
    <xdr:sp macro="" textlink="">
      <xdr:nvSpPr>
        <xdr:cNvPr id="216" name="テキスト ボックス 215"/>
        <xdr:cNvSpPr txBox="1"/>
      </xdr:nvSpPr>
      <xdr:spPr>
        <a:xfrm>
          <a:off x="939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％上昇し、前年度と同水準となっているが、引き続き類似団体平均値、全国平均及び兵庫県平均を上回る結果となっている。</a:t>
          </a:r>
        </a:p>
        <a:p>
          <a:r>
            <a:rPr kumimoji="1" lang="ja-JP" altLang="en-US" sz="1200">
              <a:latin typeface="ＭＳ Ｐゴシック" panose="020B0600070205080204" pitchFamily="50" charset="-128"/>
              <a:ea typeface="ＭＳ Ｐゴシック" panose="020B0600070205080204" pitchFamily="50" charset="-128"/>
            </a:rPr>
            <a:t>　本項目の主な内容は、国民健康保険事業、介護保険事業、後期高齢者医療保険事業などに対する繰出金となっているが、これらの繰出金が増加傾向にあることから、今後の財政運営に支障が生じないよう、特別会計においても経費節減・合理化を積極的に実施し、健全な財政運営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20865</xdr:rowOff>
    </xdr:from>
    <xdr:to>
      <xdr:col>82</xdr:col>
      <xdr:colOff>107950</xdr:colOff>
      <xdr:row>59</xdr:row>
      <xdr:rowOff>31750</xdr:rowOff>
    </xdr:to>
    <xdr:cxnSp macro="">
      <xdr:nvCxnSpPr>
        <xdr:cNvPr id="251" name="直線コネクタ 250"/>
        <xdr:cNvCxnSpPr/>
      </xdr:nvCxnSpPr>
      <xdr:spPr>
        <a:xfrm>
          <a:off x="15671800" y="101364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27412</xdr:rowOff>
    </xdr:from>
    <xdr:ext cx="762000" cy="259045"/>
    <xdr:sp macro="" textlink="">
      <xdr:nvSpPr>
        <xdr:cNvPr id="252" name="その他平均値テキスト"/>
        <xdr:cNvSpPr txBox="1"/>
      </xdr:nvSpPr>
      <xdr:spPr>
        <a:xfrm>
          <a:off x="16598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105228</xdr:rowOff>
    </xdr:from>
    <xdr:to>
      <xdr:col>78</xdr:col>
      <xdr:colOff>69850</xdr:colOff>
      <xdr:row>59</xdr:row>
      <xdr:rowOff>20865</xdr:rowOff>
    </xdr:to>
    <xdr:cxnSp macro="">
      <xdr:nvCxnSpPr>
        <xdr:cNvPr id="254" name="直線コネクタ 253"/>
        <xdr:cNvCxnSpPr/>
      </xdr:nvCxnSpPr>
      <xdr:spPr>
        <a:xfrm>
          <a:off x="14782800" y="100493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144434</xdr:rowOff>
    </xdr:from>
    <xdr:ext cx="736600" cy="259045"/>
    <xdr:sp macro="" textlink="">
      <xdr:nvSpPr>
        <xdr:cNvPr id="256" name="テキスト ボックス 255"/>
        <xdr:cNvSpPr txBox="1"/>
      </xdr:nvSpPr>
      <xdr:spPr>
        <a:xfrm>
          <a:off x="15290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105228</xdr:rowOff>
    </xdr:from>
    <xdr:to>
      <xdr:col>73</xdr:col>
      <xdr:colOff>180975</xdr:colOff>
      <xdr:row>58</xdr:row>
      <xdr:rowOff>127000</xdr:rowOff>
    </xdr:to>
    <xdr:cxnSp macro="">
      <xdr:nvCxnSpPr>
        <xdr:cNvPr id="257" name="直線コネクタ 256"/>
        <xdr:cNvCxnSpPr/>
      </xdr:nvCxnSpPr>
      <xdr:spPr>
        <a:xfrm flipV="1">
          <a:off x="13893800" y="10049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144434</xdr:rowOff>
    </xdr:from>
    <xdr:ext cx="762000" cy="259045"/>
    <xdr:sp macro="" textlink="">
      <xdr:nvSpPr>
        <xdr:cNvPr id="259" name="テキスト ボックス 258"/>
        <xdr:cNvSpPr txBox="1"/>
      </xdr:nvSpPr>
      <xdr:spPr>
        <a:xfrm>
          <a:off x="14401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53522</xdr:rowOff>
    </xdr:to>
    <xdr:cxnSp macro="">
      <xdr:nvCxnSpPr>
        <xdr:cNvPr id="260" name="直線コネクタ 259"/>
        <xdr:cNvCxnSpPr/>
      </xdr:nvCxnSpPr>
      <xdr:spPr>
        <a:xfrm flipV="1">
          <a:off x="13004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4" name="テキスト ボックス 263"/>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141515</xdr:rowOff>
    </xdr:from>
    <xdr:to>
      <xdr:col>78</xdr:col>
      <xdr:colOff>120650</xdr:colOff>
      <xdr:row>59</xdr:row>
      <xdr:rowOff>71665</xdr:rowOff>
    </xdr:to>
    <xdr:sp macro="" textlink="">
      <xdr:nvSpPr>
        <xdr:cNvPr id="272" name="楕円 271"/>
        <xdr:cNvSpPr/>
      </xdr:nvSpPr>
      <xdr:spPr>
        <a:xfrm>
          <a:off x="15621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56442</xdr:rowOff>
    </xdr:from>
    <xdr:ext cx="736600" cy="259045"/>
    <xdr:sp macro="" textlink="">
      <xdr:nvSpPr>
        <xdr:cNvPr id="273" name="テキスト ボックス 272"/>
        <xdr:cNvSpPr txBox="1"/>
      </xdr:nvSpPr>
      <xdr:spPr>
        <a:xfrm>
          <a:off x="15290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54428</xdr:rowOff>
    </xdr:from>
    <xdr:to>
      <xdr:col>74</xdr:col>
      <xdr:colOff>31750</xdr:colOff>
      <xdr:row>58</xdr:row>
      <xdr:rowOff>156028</xdr:rowOff>
    </xdr:to>
    <xdr:sp macro="" textlink="">
      <xdr:nvSpPr>
        <xdr:cNvPr id="274" name="楕円 273"/>
        <xdr:cNvSpPr/>
      </xdr:nvSpPr>
      <xdr:spPr>
        <a:xfrm>
          <a:off x="14732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75" name="テキスト ボックス 274"/>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6" name="楕円 275"/>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7" name="テキスト ボックス 276"/>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2722</xdr:rowOff>
    </xdr:from>
    <xdr:to>
      <xdr:col>65</xdr:col>
      <xdr:colOff>53975</xdr:colOff>
      <xdr:row>59</xdr:row>
      <xdr:rowOff>104322</xdr:rowOff>
    </xdr:to>
    <xdr:sp macro="" textlink="">
      <xdr:nvSpPr>
        <xdr:cNvPr id="278" name="楕円 277"/>
        <xdr:cNvSpPr/>
      </xdr:nvSpPr>
      <xdr:spPr>
        <a:xfrm>
          <a:off x="12954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89099</xdr:rowOff>
    </xdr:from>
    <xdr:ext cx="762000" cy="259045"/>
    <xdr:sp macro="" textlink="">
      <xdr:nvSpPr>
        <xdr:cNvPr id="279" name="テキスト ボックス 278"/>
        <xdr:cNvSpPr txBox="1"/>
      </xdr:nvSpPr>
      <xdr:spPr>
        <a:xfrm>
          <a:off x="12623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北播磨総合医療センター企業団負担金や民間認定こども園運営補助金の経常一般財源の増加等が要因となり、補助費等に係る経常収支比率は前年度から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％上昇しているものの、類似団体平均値、全国平均及び兵庫県平均を下回る水準となっている。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今後も、行政の責任分野や経費負担のあり方、事業効果等を精査し、財政負担の軽減に留意しつつ、引き続き事業の見直しなどを行い、歳出の抑制に努めていく。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28702</xdr:rowOff>
    </xdr:from>
    <xdr:to>
      <xdr:col>82</xdr:col>
      <xdr:colOff>107950</xdr:colOff>
      <xdr:row>35</xdr:row>
      <xdr:rowOff>83566</xdr:rowOff>
    </xdr:to>
    <xdr:cxnSp macro="">
      <xdr:nvCxnSpPr>
        <xdr:cNvPr id="309" name="直線コネクタ 308"/>
        <xdr:cNvCxnSpPr/>
      </xdr:nvCxnSpPr>
      <xdr:spPr>
        <a:xfrm>
          <a:off x="15671800" y="602945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28702</xdr:rowOff>
    </xdr:from>
    <xdr:to>
      <xdr:col>78</xdr:col>
      <xdr:colOff>69850</xdr:colOff>
      <xdr:row>35</xdr:row>
      <xdr:rowOff>65278</xdr:rowOff>
    </xdr:to>
    <xdr:cxnSp macro="">
      <xdr:nvCxnSpPr>
        <xdr:cNvPr id="312" name="直線コネクタ 311"/>
        <xdr:cNvCxnSpPr/>
      </xdr:nvCxnSpPr>
      <xdr:spPr>
        <a:xfrm flipV="1">
          <a:off x="14782800" y="60294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65278</xdr:rowOff>
    </xdr:to>
    <xdr:cxnSp macro="">
      <xdr:nvCxnSpPr>
        <xdr:cNvPr id="315" name="直線コネクタ 314"/>
        <xdr:cNvCxnSpPr/>
      </xdr:nvCxnSpPr>
      <xdr:spPr>
        <a:xfrm>
          <a:off x="13893800" y="60385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7" name="テキスト ボックス 316"/>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35</xdr:row>
      <xdr:rowOff>88138</xdr:rowOff>
    </xdr:to>
    <xdr:cxnSp macro="">
      <xdr:nvCxnSpPr>
        <xdr:cNvPr id="318" name="直線コネクタ 317"/>
        <xdr:cNvCxnSpPr/>
      </xdr:nvCxnSpPr>
      <xdr:spPr>
        <a:xfrm flipV="1">
          <a:off x="13004800" y="60385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2" name="テキスト ボックス 321"/>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8" name="楕円 327"/>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49293</xdr:rowOff>
    </xdr:from>
    <xdr:ext cx="762000" cy="259045"/>
    <xdr:sp macro="" textlink="">
      <xdr:nvSpPr>
        <xdr:cNvPr id="329" name="補助費等該当値テキスト"/>
        <xdr:cNvSpPr txBox="1"/>
      </xdr:nvSpPr>
      <xdr:spPr>
        <a:xfrm>
          <a:off x="16598900" y="587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149352</xdr:rowOff>
    </xdr:from>
    <xdr:to>
      <xdr:col>78</xdr:col>
      <xdr:colOff>120650</xdr:colOff>
      <xdr:row>35</xdr:row>
      <xdr:rowOff>79502</xdr:rowOff>
    </xdr:to>
    <xdr:sp macro="" textlink="">
      <xdr:nvSpPr>
        <xdr:cNvPr id="330" name="楕円 329"/>
        <xdr:cNvSpPr/>
      </xdr:nvSpPr>
      <xdr:spPr>
        <a:xfrm>
          <a:off x="15621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89679</xdr:rowOff>
    </xdr:from>
    <xdr:ext cx="736600" cy="259045"/>
    <xdr:sp macro="" textlink="">
      <xdr:nvSpPr>
        <xdr:cNvPr id="331" name="テキスト ボックス 330"/>
        <xdr:cNvSpPr txBox="1"/>
      </xdr:nvSpPr>
      <xdr:spPr>
        <a:xfrm>
          <a:off x="15290800" y="5747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14478</xdr:rowOff>
    </xdr:from>
    <xdr:to>
      <xdr:col>74</xdr:col>
      <xdr:colOff>31750</xdr:colOff>
      <xdr:row>35</xdr:row>
      <xdr:rowOff>116078</xdr:rowOff>
    </xdr:to>
    <xdr:sp macro="" textlink="">
      <xdr:nvSpPr>
        <xdr:cNvPr id="332" name="楕円 331"/>
        <xdr:cNvSpPr/>
      </xdr:nvSpPr>
      <xdr:spPr>
        <a:xfrm>
          <a:off x="14732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126255</xdr:rowOff>
    </xdr:from>
    <xdr:ext cx="762000" cy="259045"/>
    <xdr:sp macro="" textlink="">
      <xdr:nvSpPr>
        <xdr:cNvPr id="333" name="テキスト ボックス 332"/>
        <xdr:cNvSpPr txBox="1"/>
      </xdr:nvSpPr>
      <xdr:spPr>
        <a:xfrm>
          <a:off x="14401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34" name="楕円 333"/>
        <xdr:cNvSpPr/>
      </xdr:nvSpPr>
      <xdr:spPr>
        <a:xfrm>
          <a:off x="13843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5" name="テキスト ボックス 334"/>
        <xdr:cNvSpPr txBox="1"/>
      </xdr:nvSpPr>
      <xdr:spPr>
        <a:xfrm>
          <a:off x="13512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36" name="楕円 335"/>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7" name="テキスト ボックス 336"/>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合併特例債や臨時財政対策債などの償還額が減少したことが主な要因となり、公債費に係る経常収支比率は前年度より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％低下したものの、引き続き類似団体平均値、全国平均及び兵庫県平均を上回る水準となっている。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今後も公共施設の更新・改修等の大型事業を予定しており、金利上昇による利子負担の増等により公債費は増加する見込みである。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そのため、引き続き交付税措置のある有利な市債を積極的に活用するなど公債費の抑制に努めていく。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21844</xdr:rowOff>
    </xdr:from>
    <xdr:to>
      <xdr:col>24</xdr:col>
      <xdr:colOff>25400</xdr:colOff>
      <xdr:row>78</xdr:row>
      <xdr:rowOff>49276</xdr:rowOff>
    </xdr:to>
    <xdr:cxnSp macro="">
      <xdr:nvCxnSpPr>
        <xdr:cNvPr id="367" name="直線コネクタ 366"/>
        <xdr:cNvCxnSpPr/>
      </xdr:nvCxnSpPr>
      <xdr:spPr>
        <a:xfrm flipV="1">
          <a:off x="3987800" y="133949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8" name="公債費平均値テキスト"/>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49276</xdr:rowOff>
    </xdr:to>
    <xdr:cxnSp macro="">
      <xdr:nvCxnSpPr>
        <xdr:cNvPr id="370" name="直線コネクタ 369"/>
        <xdr:cNvCxnSpPr/>
      </xdr:nvCxnSpPr>
      <xdr:spPr>
        <a:xfrm>
          <a:off x="3098800" y="134086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2" name="テキスト ボックス 371"/>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35561</xdr:rowOff>
    </xdr:to>
    <xdr:cxnSp macro="">
      <xdr:nvCxnSpPr>
        <xdr:cNvPr id="373" name="直線コネクタ 372"/>
        <xdr:cNvCxnSpPr/>
      </xdr:nvCxnSpPr>
      <xdr:spPr>
        <a:xfrm>
          <a:off x="2209800" y="133629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147574</xdr:rowOff>
    </xdr:from>
    <xdr:to>
      <xdr:col>11</xdr:col>
      <xdr:colOff>9525</xdr:colOff>
      <xdr:row>77</xdr:row>
      <xdr:rowOff>161289</xdr:rowOff>
    </xdr:to>
    <xdr:cxnSp macro="">
      <xdr:nvCxnSpPr>
        <xdr:cNvPr id="376" name="直線コネクタ 375"/>
        <xdr:cNvCxnSpPr/>
      </xdr:nvCxnSpPr>
      <xdr:spPr>
        <a:xfrm>
          <a:off x="1320800" y="133492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8" name="テキスト ボックス 377"/>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0" name="テキスト ボックス 379"/>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142494</xdr:rowOff>
    </xdr:from>
    <xdr:to>
      <xdr:col>24</xdr:col>
      <xdr:colOff>76200</xdr:colOff>
      <xdr:row>78</xdr:row>
      <xdr:rowOff>72644</xdr:rowOff>
    </xdr:to>
    <xdr:sp macro="" textlink="">
      <xdr:nvSpPr>
        <xdr:cNvPr id="386" name="楕円 385"/>
        <xdr:cNvSpPr/>
      </xdr:nvSpPr>
      <xdr:spPr>
        <a:xfrm>
          <a:off x="4775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114571</xdr:rowOff>
    </xdr:from>
    <xdr:ext cx="762000" cy="259045"/>
    <xdr:sp macro="" textlink="">
      <xdr:nvSpPr>
        <xdr:cNvPr id="387" name="公債費該当値テキスト"/>
        <xdr:cNvSpPr txBox="1"/>
      </xdr:nvSpPr>
      <xdr:spPr>
        <a:xfrm>
          <a:off x="4914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169926</xdr:rowOff>
    </xdr:from>
    <xdr:to>
      <xdr:col>20</xdr:col>
      <xdr:colOff>38100</xdr:colOff>
      <xdr:row>78</xdr:row>
      <xdr:rowOff>100076</xdr:rowOff>
    </xdr:to>
    <xdr:sp macro="" textlink="">
      <xdr:nvSpPr>
        <xdr:cNvPr id="388" name="楕円 387"/>
        <xdr:cNvSpPr/>
      </xdr:nvSpPr>
      <xdr:spPr>
        <a:xfrm>
          <a:off x="3937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84853</xdr:rowOff>
    </xdr:from>
    <xdr:ext cx="736600" cy="259045"/>
    <xdr:sp macro="" textlink="">
      <xdr:nvSpPr>
        <xdr:cNvPr id="389" name="テキスト ボックス 388"/>
        <xdr:cNvSpPr txBox="1"/>
      </xdr:nvSpPr>
      <xdr:spPr>
        <a:xfrm>
          <a:off x="3606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156211</xdr:rowOff>
    </xdr:from>
    <xdr:to>
      <xdr:col>15</xdr:col>
      <xdr:colOff>149225</xdr:colOff>
      <xdr:row>78</xdr:row>
      <xdr:rowOff>86361</xdr:rowOff>
    </xdr:to>
    <xdr:sp macro="" textlink="">
      <xdr:nvSpPr>
        <xdr:cNvPr id="390" name="楕円 389"/>
        <xdr:cNvSpPr/>
      </xdr:nvSpPr>
      <xdr:spPr>
        <a:xfrm>
          <a:off x="3048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91" name="テキスト ボックス 390"/>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2" name="楕円 391"/>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3" name="テキスト ボックス 392"/>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96774</xdr:rowOff>
    </xdr:from>
    <xdr:to>
      <xdr:col>6</xdr:col>
      <xdr:colOff>171450</xdr:colOff>
      <xdr:row>78</xdr:row>
      <xdr:rowOff>26924</xdr:rowOff>
    </xdr:to>
    <xdr:sp macro="" textlink="">
      <xdr:nvSpPr>
        <xdr:cNvPr id="394" name="楕円 393"/>
        <xdr:cNvSpPr/>
      </xdr:nvSpPr>
      <xdr:spPr>
        <a:xfrm>
          <a:off x="1270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11701</xdr:rowOff>
    </xdr:from>
    <xdr:ext cx="762000" cy="259045"/>
    <xdr:sp macro="" textlink="">
      <xdr:nvSpPr>
        <xdr:cNvPr id="395" name="テキスト ボックス 394"/>
        <xdr:cNvSpPr txBox="1"/>
      </xdr:nvSpPr>
      <xdr:spPr>
        <a:xfrm>
          <a:off x="939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3.6</a:t>
          </a:r>
          <a:r>
            <a:rPr kumimoji="1" lang="ja-JP" altLang="en-US" sz="1200">
              <a:latin typeface="ＭＳ Ｐゴシック" panose="020B0600070205080204" pitchFamily="50" charset="-128"/>
              <a:ea typeface="ＭＳ Ｐゴシック" panose="020B0600070205080204" pitchFamily="50" charset="-128"/>
            </a:rPr>
            <a:t>％と大幅に上昇し、類似団体平均値を上回る結果となった。これは、普通交付税の増などで分母となる経常一般財源が増えたものの、経常一般財源を充当する分子（事業費）の伸びが大幅に上回ったためである。</a:t>
          </a:r>
        </a:p>
        <a:p>
          <a:r>
            <a:rPr kumimoji="1" lang="ja-JP" altLang="en-US" sz="1200">
              <a:latin typeface="ＭＳ Ｐゴシック" panose="020B0600070205080204" pitchFamily="50" charset="-128"/>
              <a:ea typeface="ＭＳ Ｐゴシック" panose="020B0600070205080204" pitchFamily="50" charset="-128"/>
            </a:rPr>
            <a:t>　今後も、社会保障関係経費の増や物価高騰の影響が見込まれることから、引き続き事業の見直しなどを行い、歳出の抑制に努めていく。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46990</xdr:rowOff>
    </xdr:from>
    <xdr:to>
      <xdr:col>82</xdr:col>
      <xdr:colOff>107950</xdr:colOff>
      <xdr:row>76</xdr:row>
      <xdr:rowOff>149861</xdr:rowOff>
    </xdr:to>
    <xdr:cxnSp macro="">
      <xdr:nvCxnSpPr>
        <xdr:cNvPr id="428" name="直線コネクタ 427"/>
        <xdr:cNvCxnSpPr/>
      </xdr:nvCxnSpPr>
      <xdr:spPr>
        <a:xfrm>
          <a:off x="15671800" y="12905740"/>
          <a:ext cx="838200" cy="27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46990</xdr:rowOff>
    </xdr:from>
    <xdr:to>
      <xdr:col>78</xdr:col>
      <xdr:colOff>69850</xdr:colOff>
      <xdr:row>75</xdr:row>
      <xdr:rowOff>54610</xdr:rowOff>
    </xdr:to>
    <xdr:cxnSp macro="">
      <xdr:nvCxnSpPr>
        <xdr:cNvPr id="431" name="直線コネクタ 430"/>
        <xdr:cNvCxnSpPr/>
      </xdr:nvCxnSpPr>
      <xdr:spPr>
        <a:xfrm flipV="1">
          <a:off x="14782800" y="12905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33" name="テキスト ボックス 432"/>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39370</xdr:rowOff>
    </xdr:from>
    <xdr:to>
      <xdr:col>73</xdr:col>
      <xdr:colOff>180975</xdr:colOff>
      <xdr:row>75</xdr:row>
      <xdr:rowOff>54610</xdr:rowOff>
    </xdr:to>
    <xdr:cxnSp macro="">
      <xdr:nvCxnSpPr>
        <xdr:cNvPr id="434" name="直線コネクタ 433"/>
        <xdr:cNvCxnSpPr/>
      </xdr:nvCxnSpPr>
      <xdr:spPr>
        <a:xfrm>
          <a:off x="13893800" y="1255522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97807</xdr:rowOff>
    </xdr:from>
    <xdr:ext cx="762000" cy="259045"/>
    <xdr:sp macro="" textlink="">
      <xdr:nvSpPr>
        <xdr:cNvPr id="436" name="テキスト ボックス 435"/>
        <xdr:cNvSpPr txBox="1"/>
      </xdr:nvSpPr>
      <xdr:spPr>
        <a:xfrm>
          <a:off x="14401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39370</xdr:rowOff>
    </xdr:from>
    <xdr:to>
      <xdr:col>69</xdr:col>
      <xdr:colOff>92075</xdr:colOff>
      <xdr:row>76</xdr:row>
      <xdr:rowOff>88900</xdr:rowOff>
    </xdr:to>
    <xdr:cxnSp macro="">
      <xdr:nvCxnSpPr>
        <xdr:cNvPr id="437" name="直線コネクタ 436"/>
        <xdr:cNvCxnSpPr/>
      </xdr:nvCxnSpPr>
      <xdr:spPr>
        <a:xfrm flipV="1">
          <a:off x="13004800" y="12555220"/>
          <a:ext cx="889000" cy="56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10177</xdr:rowOff>
    </xdr:from>
    <xdr:ext cx="762000" cy="259045"/>
    <xdr:sp macro="" textlink="">
      <xdr:nvSpPr>
        <xdr:cNvPr id="439" name="テキスト ボックス 438"/>
        <xdr:cNvSpPr txBox="1"/>
      </xdr:nvSpPr>
      <xdr:spPr>
        <a:xfrm>
          <a:off x="13512800" y="1269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1" name="テキスト ボックス 440"/>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47" name="楕円 446"/>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71138</xdr:rowOff>
    </xdr:from>
    <xdr:ext cx="762000" cy="259045"/>
    <xdr:sp macro="" textlink="">
      <xdr:nvSpPr>
        <xdr:cNvPr id="448" name="公債費以外該当値テキスト"/>
        <xdr:cNvSpPr txBox="1"/>
      </xdr:nvSpPr>
      <xdr:spPr>
        <a:xfrm>
          <a:off x="16598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167640</xdr:rowOff>
    </xdr:from>
    <xdr:to>
      <xdr:col>78</xdr:col>
      <xdr:colOff>120650</xdr:colOff>
      <xdr:row>75</xdr:row>
      <xdr:rowOff>97790</xdr:rowOff>
    </xdr:to>
    <xdr:sp macro="" textlink="">
      <xdr:nvSpPr>
        <xdr:cNvPr id="449" name="楕円 448"/>
        <xdr:cNvSpPr/>
      </xdr:nvSpPr>
      <xdr:spPr>
        <a:xfrm>
          <a:off x="15621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50" name="テキスト ボックス 449"/>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3810</xdr:rowOff>
    </xdr:from>
    <xdr:to>
      <xdr:col>74</xdr:col>
      <xdr:colOff>31750</xdr:colOff>
      <xdr:row>75</xdr:row>
      <xdr:rowOff>105410</xdr:rowOff>
    </xdr:to>
    <xdr:sp macro="" textlink="">
      <xdr:nvSpPr>
        <xdr:cNvPr id="451" name="楕円 450"/>
        <xdr:cNvSpPr/>
      </xdr:nvSpPr>
      <xdr:spPr>
        <a:xfrm>
          <a:off x="14732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115587</xdr:rowOff>
    </xdr:from>
    <xdr:ext cx="762000" cy="259045"/>
    <xdr:sp macro="" textlink="">
      <xdr:nvSpPr>
        <xdr:cNvPr id="452" name="テキスト ボックス 451"/>
        <xdr:cNvSpPr txBox="1"/>
      </xdr:nvSpPr>
      <xdr:spPr>
        <a:xfrm>
          <a:off x="14401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160020</xdr:rowOff>
    </xdr:from>
    <xdr:to>
      <xdr:col>69</xdr:col>
      <xdr:colOff>142875</xdr:colOff>
      <xdr:row>73</xdr:row>
      <xdr:rowOff>90170</xdr:rowOff>
    </xdr:to>
    <xdr:sp macro="" textlink="">
      <xdr:nvSpPr>
        <xdr:cNvPr id="453" name="楕円 452"/>
        <xdr:cNvSpPr/>
      </xdr:nvSpPr>
      <xdr:spPr>
        <a:xfrm>
          <a:off x="13843000" y="125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100347</xdr:rowOff>
    </xdr:from>
    <xdr:ext cx="762000" cy="259045"/>
    <xdr:sp macro="" textlink="">
      <xdr:nvSpPr>
        <xdr:cNvPr id="454" name="テキスト ボックス 453"/>
        <xdr:cNvSpPr txBox="1"/>
      </xdr:nvSpPr>
      <xdr:spPr>
        <a:xfrm>
          <a:off x="13512800" y="1227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55" name="楕円 454"/>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56" name="テキスト ボックス 455"/>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49028</xdr:rowOff>
    </xdr:from>
    <xdr:to>
      <xdr:col>29</xdr:col>
      <xdr:colOff>127000</xdr:colOff>
      <xdr:row>18</xdr:row>
      <xdr:rowOff>54496</xdr:rowOff>
    </xdr:to>
    <xdr:cxnSp macro="">
      <xdr:nvCxnSpPr>
        <xdr:cNvPr id="50" name="直線コネクタ 49"/>
        <xdr:cNvCxnSpPr/>
      </xdr:nvCxnSpPr>
      <xdr:spPr bwMode="auto">
        <a:xfrm flipV="1">
          <a:off x="5003800" y="3011303"/>
          <a:ext cx="647700" cy="176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33805</xdr:rowOff>
    </xdr:from>
    <xdr:ext cx="762000" cy="259045"/>
    <xdr:sp macro="" textlink="">
      <xdr:nvSpPr>
        <xdr:cNvPr id="51" name="人口1人当たり決算額の推移平均値テキスト130"/>
        <xdr:cNvSpPr txBox="1"/>
      </xdr:nvSpPr>
      <xdr:spPr>
        <a:xfrm>
          <a:off x="5740400" y="29960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54496</xdr:rowOff>
    </xdr:from>
    <xdr:to>
      <xdr:col>26</xdr:col>
      <xdr:colOff>50800</xdr:colOff>
      <xdr:row>18</xdr:row>
      <xdr:rowOff>108712</xdr:rowOff>
    </xdr:to>
    <xdr:cxnSp macro="">
      <xdr:nvCxnSpPr>
        <xdr:cNvPr id="53" name="直線コネクタ 52"/>
        <xdr:cNvCxnSpPr/>
      </xdr:nvCxnSpPr>
      <xdr:spPr bwMode="auto">
        <a:xfrm flipV="1">
          <a:off x="4305300" y="3188221"/>
          <a:ext cx="698500" cy="54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87128</xdr:rowOff>
    </xdr:from>
    <xdr:to>
      <xdr:col>22</xdr:col>
      <xdr:colOff>114300</xdr:colOff>
      <xdr:row>18</xdr:row>
      <xdr:rowOff>108712</xdr:rowOff>
    </xdr:to>
    <xdr:cxnSp macro="">
      <xdr:nvCxnSpPr>
        <xdr:cNvPr id="56" name="直線コネクタ 55"/>
        <xdr:cNvCxnSpPr/>
      </xdr:nvCxnSpPr>
      <xdr:spPr bwMode="auto">
        <a:xfrm>
          <a:off x="3606800" y="3220853"/>
          <a:ext cx="698500" cy="21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87128</xdr:rowOff>
    </xdr:from>
    <xdr:to>
      <xdr:col>18</xdr:col>
      <xdr:colOff>177800</xdr:colOff>
      <xdr:row>18</xdr:row>
      <xdr:rowOff>150946</xdr:rowOff>
    </xdr:to>
    <xdr:cxnSp macro="">
      <xdr:nvCxnSpPr>
        <xdr:cNvPr id="59" name="直線コネクタ 58"/>
        <xdr:cNvCxnSpPr/>
      </xdr:nvCxnSpPr>
      <xdr:spPr bwMode="auto">
        <a:xfrm flipV="1">
          <a:off x="2908300" y="3220853"/>
          <a:ext cx="698500" cy="63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169678</xdr:rowOff>
    </xdr:from>
    <xdr:to>
      <xdr:col>29</xdr:col>
      <xdr:colOff>177800</xdr:colOff>
      <xdr:row>17</xdr:row>
      <xdr:rowOff>99828</xdr:rowOff>
    </xdr:to>
    <xdr:sp macro="" textlink="">
      <xdr:nvSpPr>
        <xdr:cNvPr id="69" name="楕円 68"/>
        <xdr:cNvSpPr/>
      </xdr:nvSpPr>
      <xdr:spPr bwMode="auto">
        <a:xfrm>
          <a:off x="5600700" y="2960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14755</xdr:rowOff>
    </xdr:from>
    <xdr:ext cx="762000" cy="259045"/>
    <xdr:sp macro="" textlink="">
      <xdr:nvSpPr>
        <xdr:cNvPr id="70" name="人口1人当たり決算額の推移該当値テキスト130"/>
        <xdr:cNvSpPr txBox="1"/>
      </xdr:nvSpPr>
      <xdr:spPr>
        <a:xfrm>
          <a:off x="5740400" y="280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3696</xdr:rowOff>
    </xdr:from>
    <xdr:to>
      <xdr:col>26</xdr:col>
      <xdr:colOff>101600</xdr:colOff>
      <xdr:row>18</xdr:row>
      <xdr:rowOff>105296</xdr:rowOff>
    </xdr:to>
    <xdr:sp macro="" textlink="">
      <xdr:nvSpPr>
        <xdr:cNvPr id="71" name="楕円 70"/>
        <xdr:cNvSpPr/>
      </xdr:nvSpPr>
      <xdr:spPr bwMode="auto">
        <a:xfrm>
          <a:off x="4953000" y="3137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90073</xdr:rowOff>
    </xdr:from>
    <xdr:ext cx="736600" cy="259045"/>
    <xdr:sp macro="" textlink="">
      <xdr:nvSpPr>
        <xdr:cNvPr id="72" name="テキスト ボックス 71"/>
        <xdr:cNvSpPr txBox="1"/>
      </xdr:nvSpPr>
      <xdr:spPr>
        <a:xfrm>
          <a:off x="4622800" y="3223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57912</xdr:rowOff>
    </xdr:from>
    <xdr:to>
      <xdr:col>22</xdr:col>
      <xdr:colOff>165100</xdr:colOff>
      <xdr:row>18</xdr:row>
      <xdr:rowOff>159512</xdr:rowOff>
    </xdr:to>
    <xdr:sp macro="" textlink="">
      <xdr:nvSpPr>
        <xdr:cNvPr id="73" name="楕円 72"/>
        <xdr:cNvSpPr/>
      </xdr:nvSpPr>
      <xdr:spPr bwMode="auto">
        <a:xfrm>
          <a:off x="4254500" y="3191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144289</xdr:rowOff>
    </xdr:from>
    <xdr:ext cx="762000" cy="259045"/>
    <xdr:sp macro="" textlink="">
      <xdr:nvSpPr>
        <xdr:cNvPr id="74" name="テキスト ボックス 73"/>
        <xdr:cNvSpPr txBox="1"/>
      </xdr:nvSpPr>
      <xdr:spPr>
        <a:xfrm>
          <a:off x="3924300" y="327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36328</xdr:rowOff>
    </xdr:from>
    <xdr:to>
      <xdr:col>19</xdr:col>
      <xdr:colOff>38100</xdr:colOff>
      <xdr:row>18</xdr:row>
      <xdr:rowOff>137928</xdr:rowOff>
    </xdr:to>
    <xdr:sp macro="" textlink="">
      <xdr:nvSpPr>
        <xdr:cNvPr id="75" name="楕円 74"/>
        <xdr:cNvSpPr/>
      </xdr:nvSpPr>
      <xdr:spPr bwMode="auto">
        <a:xfrm>
          <a:off x="3556000" y="3170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122705</xdr:rowOff>
    </xdr:from>
    <xdr:ext cx="762000" cy="259045"/>
    <xdr:sp macro="" textlink="">
      <xdr:nvSpPr>
        <xdr:cNvPr id="76" name="テキスト ボックス 75"/>
        <xdr:cNvSpPr txBox="1"/>
      </xdr:nvSpPr>
      <xdr:spPr>
        <a:xfrm>
          <a:off x="3225800" y="325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100146</xdr:rowOff>
    </xdr:from>
    <xdr:to>
      <xdr:col>15</xdr:col>
      <xdr:colOff>101600</xdr:colOff>
      <xdr:row>19</xdr:row>
      <xdr:rowOff>30296</xdr:rowOff>
    </xdr:to>
    <xdr:sp macro="" textlink="">
      <xdr:nvSpPr>
        <xdr:cNvPr id="77" name="楕円 76"/>
        <xdr:cNvSpPr/>
      </xdr:nvSpPr>
      <xdr:spPr bwMode="auto">
        <a:xfrm>
          <a:off x="2857500" y="3233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15073</xdr:rowOff>
    </xdr:from>
    <xdr:ext cx="762000" cy="259045"/>
    <xdr:sp macro="" textlink="">
      <xdr:nvSpPr>
        <xdr:cNvPr id="78" name="テキスト ボックス 77"/>
        <xdr:cNvSpPr txBox="1"/>
      </xdr:nvSpPr>
      <xdr:spPr>
        <a:xfrm>
          <a:off x="2527300" y="332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74749</xdr:rowOff>
    </xdr:from>
    <xdr:to>
      <xdr:col>29</xdr:col>
      <xdr:colOff>127000</xdr:colOff>
      <xdr:row>35</xdr:row>
      <xdr:rowOff>170956</xdr:rowOff>
    </xdr:to>
    <xdr:cxnSp macro="">
      <xdr:nvCxnSpPr>
        <xdr:cNvPr id="113" name="直線コネクタ 112"/>
        <xdr:cNvCxnSpPr/>
      </xdr:nvCxnSpPr>
      <xdr:spPr bwMode="auto">
        <a:xfrm flipV="1">
          <a:off x="5003800" y="6685099"/>
          <a:ext cx="647700" cy="96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98667</xdr:rowOff>
    </xdr:from>
    <xdr:ext cx="762000" cy="259045"/>
    <xdr:sp macro="" textlink="">
      <xdr:nvSpPr>
        <xdr:cNvPr id="114" name="人口1人当たり決算額の推移平均値テキスト445"/>
        <xdr:cNvSpPr txBox="1"/>
      </xdr:nvSpPr>
      <xdr:spPr>
        <a:xfrm>
          <a:off x="5740400" y="670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170956</xdr:rowOff>
    </xdr:from>
    <xdr:to>
      <xdr:col>26</xdr:col>
      <xdr:colOff>50800</xdr:colOff>
      <xdr:row>35</xdr:row>
      <xdr:rowOff>207663</xdr:rowOff>
    </xdr:to>
    <xdr:cxnSp macro="">
      <xdr:nvCxnSpPr>
        <xdr:cNvPr id="116" name="直線コネクタ 115"/>
        <xdr:cNvCxnSpPr/>
      </xdr:nvCxnSpPr>
      <xdr:spPr bwMode="auto">
        <a:xfrm flipV="1">
          <a:off x="4305300" y="6781306"/>
          <a:ext cx="698500" cy="36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207663</xdr:rowOff>
    </xdr:from>
    <xdr:to>
      <xdr:col>22</xdr:col>
      <xdr:colOff>114300</xdr:colOff>
      <xdr:row>35</xdr:row>
      <xdr:rowOff>251162</xdr:rowOff>
    </xdr:to>
    <xdr:cxnSp macro="">
      <xdr:nvCxnSpPr>
        <xdr:cNvPr id="119" name="直線コネクタ 118"/>
        <xdr:cNvCxnSpPr/>
      </xdr:nvCxnSpPr>
      <xdr:spPr bwMode="auto">
        <a:xfrm flipV="1">
          <a:off x="3606800" y="6818013"/>
          <a:ext cx="698500" cy="43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251162</xdr:rowOff>
    </xdr:from>
    <xdr:to>
      <xdr:col>18</xdr:col>
      <xdr:colOff>177800</xdr:colOff>
      <xdr:row>36</xdr:row>
      <xdr:rowOff>8030</xdr:rowOff>
    </xdr:to>
    <xdr:cxnSp macro="">
      <xdr:nvCxnSpPr>
        <xdr:cNvPr id="122" name="直線コネクタ 121"/>
        <xdr:cNvCxnSpPr/>
      </xdr:nvCxnSpPr>
      <xdr:spPr bwMode="auto">
        <a:xfrm flipV="1">
          <a:off x="2908300" y="6861512"/>
          <a:ext cx="698500" cy="99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23949</xdr:rowOff>
    </xdr:from>
    <xdr:to>
      <xdr:col>29</xdr:col>
      <xdr:colOff>177800</xdr:colOff>
      <xdr:row>35</xdr:row>
      <xdr:rowOff>125549</xdr:rowOff>
    </xdr:to>
    <xdr:sp macro="" textlink="">
      <xdr:nvSpPr>
        <xdr:cNvPr id="132" name="楕円 131"/>
        <xdr:cNvSpPr/>
      </xdr:nvSpPr>
      <xdr:spPr bwMode="auto">
        <a:xfrm>
          <a:off x="5600700" y="6634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211926</xdr:rowOff>
    </xdr:from>
    <xdr:ext cx="762000" cy="259045"/>
    <xdr:sp macro="" textlink="">
      <xdr:nvSpPr>
        <xdr:cNvPr id="133" name="人口1人当たり決算額の推移該当値テキスト445"/>
        <xdr:cNvSpPr txBox="1"/>
      </xdr:nvSpPr>
      <xdr:spPr>
        <a:xfrm>
          <a:off x="5740400" y="647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120156</xdr:rowOff>
    </xdr:from>
    <xdr:to>
      <xdr:col>26</xdr:col>
      <xdr:colOff>101600</xdr:colOff>
      <xdr:row>35</xdr:row>
      <xdr:rowOff>221756</xdr:rowOff>
    </xdr:to>
    <xdr:sp macro="" textlink="">
      <xdr:nvSpPr>
        <xdr:cNvPr id="134" name="楕円 133"/>
        <xdr:cNvSpPr/>
      </xdr:nvSpPr>
      <xdr:spPr bwMode="auto">
        <a:xfrm>
          <a:off x="4953000" y="6730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206533</xdr:rowOff>
    </xdr:from>
    <xdr:ext cx="736600" cy="259045"/>
    <xdr:sp macro="" textlink="">
      <xdr:nvSpPr>
        <xdr:cNvPr id="135" name="テキスト ボックス 134"/>
        <xdr:cNvSpPr txBox="1"/>
      </xdr:nvSpPr>
      <xdr:spPr>
        <a:xfrm>
          <a:off x="4622800" y="6816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156863</xdr:rowOff>
    </xdr:from>
    <xdr:to>
      <xdr:col>22</xdr:col>
      <xdr:colOff>165100</xdr:colOff>
      <xdr:row>35</xdr:row>
      <xdr:rowOff>258463</xdr:rowOff>
    </xdr:to>
    <xdr:sp macro="" textlink="">
      <xdr:nvSpPr>
        <xdr:cNvPr id="136" name="楕円 135"/>
        <xdr:cNvSpPr/>
      </xdr:nvSpPr>
      <xdr:spPr bwMode="auto">
        <a:xfrm>
          <a:off x="4254500" y="67672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243240</xdr:rowOff>
    </xdr:from>
    <xdr:ext cx="762000" cy="259045"/>
    <xdr:sp macro="" textlink="">
      <xdr:nvSpPr>
        <xdr:cNvPr id="137" name="テキスト ボックス 136"/>
        <xdr:cNvSpPr txBox="1"/>
      </xdr:nvSpPr>
      <xdr:spPr>
        <a:xfrm>
          <a:off x="3924300" y="685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200362</xdr:rowOff>
    </xdr:from>
    <xdr:to>
      <xdr:col>19</xdr:col>
      <xdr:colOff>38100</xdr:colOff>
      <xdr:row>35</xdr:row>
      <xdr:rowOff>301962</xdr:rowOff>
    </xdr:to>
    <xdr:sp macro="" textlink="">
      <xdr:nvSpPr>
        <xdr:cNvPr id="138" name="楕円 137"/>
        <xdr:cNvSpPr/>
      </xdr:nvSpPr>
      <xdr:spPr bwMode="auto">
        <a:xfrm>
          <a:off x="3556000" y="6810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286739</xdr:rowOff>
    </xdr:from>
    <xdr:ext cx="762000" cy="259045"/>
    <xdr:sp macro="" textlink="">
      <xdr:nvSpPr>
        <xdr:cNvPr id="139" name="テキスト ボックス 138"/>
        <xdr:cNvSpPr txBox="1"/>
      </xdr:nvSpPr>
      <xdr:spPr>
        <a:xfrm>
          <a:off x="3225800" y="689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300130</xdr:rowOff>
    </xdr:from>
    <xdr:to>
      <xdr:col>15</xdr:col>
      <xdr:colOff>101600</xdr:colOff>
      <xdr:row>36</xdr:row>
      <xdr:rowOff>58830</xdr:rowOff>
    </xdr:to>
    <xdr:sp macro="" textlink="">
      <xdr:nvSpPr>
        <xdr:cNvPr id="140" name="楕円 139"/>
        <xdr:cNvSpPr/>
      </xdr:nvSpPr>
      <xdr:spPr bwMode="auto">
        <a:xfrm>
          <a:off x="2857500" y="6910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43607</xdr:rowOff>
    </xdr:from>
    <xdr:ext cx="762000" cy="259045"/>
    <xdr:sp macro="" textlink="">
      <xdr:nvSpPr>
        <xdr:cNvPr id="141" name="テキスト ボックス 140"/>
        <xdr:cNvSpPr txBox="1"/>
      </xdr:nvSpPr>
      <xdr:spPr>
        <a:xfrm>
          <a:off x="2527300" y="699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147374</xdr:rowOff>
    </xdr:from>
    <xdr:to>
      <xdr:col>24</xdr:col>
      <xdr:colOff>63500</xdr:colOff>
      <xdr:row>35</xdr:row>
      <xdr:rowOff>123845</xdr:rowOff>
    </xdr:to>
    <xdr:cxnSp macro="">
      <xdr:nvCxnSpPr>
        <xdr:cNvPr id="63" name="直線コネクタ 62"/>
        <xdr:cNvCxnSpPr/>
      </xdr:nvCxnSpPr>
      <xdr:spPr>
        <a:xfrm flipV="1">
          <a:off x="3797300" y="5976674"/>
          <a:ext cx="838200" cy="14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123845</xdr:rowOff>
    </xdr:from>
    <xdr:to>
      <xdr:col>19</xdr:col>
      <xdr:colOff>177800</xdr:colOff>
      <xdr:row>35</xdr:row>
      <xdr:rowOff>158984</xdr:rowOff>
    </xdr:to>
    <xdr:cxnSp macro="">
      <xdr:nvCxnSpPr>
        <xdr:cNvPr id="66" name="直線コネクタ 65"/>
        <xdr:cNvCxnSpPr/>
      </xdr:nvCxnSpPr>
      <xdr:spPr>
        <a:xfrm flipV="1">
          <a:off x="2908300" y="6124595"/>
          <a:ext cx="889000" cy="3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145007</xdr:rowOff>
    </xdr:from>
    <xdr:to>
      <xdr:col>15</xdr:col>
      <xdr:colOff>50800</xdr:colOff>
      <xdr:row>35</xdr:row>
      <xdr:rowOff>158984</xdr:rowOff>
    </xdr:to>
    <xdr:cxnSp macro="">
      <xdr:nvCxnSpPr>
        <xdr:cNvPr id="69" name="直線コネクタ 68"/>
        <xdr:cNvCxnSpPr/>
      </xdr:nvCxnSpPr>
      <xdr:spPr>
        <a:xfrm>
          <a:off x="2019300" y="6145757"/>
          <a:ext cx="889000" cy="1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108981</xdr:rowOff>
    </xdr:from>
    <xdr:ext cx="534377" cy="259045"/>
    <xdr:sp macro="" textlink="">
      <xdr:nvSpPr>
        <xdr:cNvPr id="71" name="テキスト ボックス 70"/>
        <xdr:cNvSpPr txBox="1"/>
      </xdr:nvSpPr>
      <xdr:spPr>
        <a:xfrm>
          <a:off x="2641111" y="62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145007</xdr:rowOff>
    </xdr:from>
    <xdr:to>
      <xdr:col>10</xdr:col>
      <xdr:colOff>114300</xdr:colOff>
      <xdr:row>35</xdr:row>
      <xdr:rowOff>168079</xdr:rowOff>
    </xdr:to>
    <xdr:cxnSp macro="">
      <xdr:nvCxnSpPr>
        <xdr:cNvPr id="72" name="直線コネクタ 71"/>
        <xdr:cNvCxnSpPr/>
      </xdr:nvCxnSpPr>
      <xdr:spPr>
        <a:xfrm flipV="1">
          <a:off x="1130300" y="6145757"/>
          <a:ext cx="889000" cy="2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127008</xdr:rowOff>
    </xdr:from>
    <xdr:ext cx="534377" cy="259045"/>
    <xdr:sp macro="" textlink="">
      <xdr:nvSpPr>
        <xdr:cNvPr id="74" name="テキスト ボックス 73"/>
        <xdr:cNvSpPr txBox="1"/>
      </xdr:nvSpPr>
      <xdr:spPr>
        <a:xfrm>
          <a:off x="1752111" y="62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96574</xdr:rowOff>
    </xdr:from>
    <xdr:to>
      <xdr:col>24</xdr:col>
      <xdr:colOff>114300</xdr:colOff>
      <xdr:row>35</xdr:row>
      <xdr:rowOff>26724</xdr:rowOff>
    </xdr:to>
    <xdr:sp macro="" textlink="">
      <xdr:nvSpPr>
        <xdr:cNvPr id="82" name="楕円 81"/>
        <xdr:cNvSpPr/>
      </xdr:nvSpPr>
      <xdr:spPr>
        <a:xfrm>
          <a:off x="4584700" y="592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119451</xdr:rowOff>
    </xdr:from>
    <xdr:ext cx="534377" cy="259045"/>
    <xdr:sp macro="" textlink="">
      <xdr:nvSpPr>
        <xdr:cNvPr id="83" name="人件費該当値テキスト"/>
        <xdr:cNvSpPr txBox="1"/>
      </xdr:nvSpPr>
      <xdr:spPr>
        <a:xfrm>
          <a:off x="4686300" y="57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73045</xdr:rowOff>
    </xdr:from>
    <xdr:to>
      <xdr:col>20</xdr:col>
      <xdr:colOff>38100</xdr:colOff>
      <xdr:row>36</xdr:row>
      <xdr:rowOff>3195</xdr:rowOff>
    </xdr:to>
    <xdr:sp macro="" textlink="">
      <xdr:nvSpPr>
        <xdr:cNvPr id="84" name="楕円 83"/>
        <xdr:cNvSpPr/>
      </xdr:nvSpPr>
      <xdr:spPr>
        <a:xfrm>
          <a:off x="3746500" y="607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19722</xdr:rowOff>
    </xdr:from>
    <xdr:ext cx="534377" cy="259045"/>
    <xdr:sp macro="" textlink="">
      <xdr:nvSpPr>
        <xdr:cNvPr id="85" name="テキスト ボックス 84"/>
        <xdr:cNvSpPr txBox="1"/>
      </xdr:nvSpPr>
      <xdr:spPr>
        <a:xfrm>
          <a:off x="3530111" y="584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108184</xdr:rowOff>
    </xdr:from>
    <xdr:to>
      <xdr:col>15</xdr:col>
      <xdr:colOff>101600</xdr:colOff>
      <xdr:row>36</xdr:row>
      <xdr:rowOff>38334</xdr:rowOff>
    </xdr:to>
    <xdr:sp macro="" textlink="">
      <xdr:nvSpPr>
        <xdr:cNvPr id="86" name="楕円 85"/>
        <xdr:cNvSpPr/>
      </xdr:nvSpPr>
      <xdr:spPr>
        <a:xfrm>
          <a:off x="2857500" y="61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54861</xdr:rowOff>
    </xdr:from>
    <xdr:ext cx="534377" cy="259045"/>
    <xdr:sp macro="" textlink="">
      <xdr:nvSpPr>
        <xdr:cNvPr id="87" name="テキスト ボックス 86"/>
        <xdr:cNvSpPr txBox="1"/>
      </xdr:nvSpPr>
      <xdr:spPr>
        <a:xfrm>
          <a:off x="2641111" y="588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94207</xdr:rowOff>
    </xdr:from>
    <xdr:to>
      <xdr:col>10</xdr:col>
      <xdr:colOff>165100</xdr:colOff>
      <xdr:row>36</xdr:row>
      <xdr:rowOff>24357</xdr:rowOff>
    </xdr:to>
    <xdr:sp macro="" textlink="">
      <xdr:nvSpPr>
        <xdr:cNvPr id="88" name="楕円 87"/>
        <xdr:cNvSpPr/>
      </xdr:nvSpPr>
      <xdr:spPr>
        <a:xfrm>
          <a:off x="1968500" y="60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40884</xdr:rowOff>
    </xdr:from>
    <xdr:ext cx="534377" cy="259045"/>
    <xdr:sp macro="" textlink="">
      <xdr:nvSpPr>
        <xdr:cNvPr id="89" name="テキスト ボックス 88"/>
        <xdr:cNvSpPr txBox="1"/>
      </xdr:nvSpPr>
      <xdr:spPr>
        <a:xfrm>
          <a:off x="1752111" y="587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117279</xdr:rowOff>
    </xdr:from>
    <xdr:to>
      <xdr:col>6</xdr:col>
      <xdr:colOff>38100</xdr:colOff>
      <xdr:row>36</xdr:row>
      <xdr:rowOff>47429</xdr:rowOff>
    </xdr:to>
    <xdr:sp macro="" textlink="">
      <xdr:nvSpPr>
        <xdr:cNvPr id="90" name="楕円 89"/>
        <xdr:cNvSpPr/>
      </xdr:nvSpPr>
      <xdr:spPr>
        <a:xfrm>
          <a:off x="1079500" y="611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63956</xdr:rowOff>
    </xdr:from>
    <xdr:ext cx="534377" cy="259045"/>
    <xdr:sp macro="" textlink="">
      <xdr:nvSpPr>
        <xdr:cNvPr id="91" name="テキスト ボックス 90"/>
        <xdr:cNvSpPr txBox="1"/>
      </xdr:nvSpPr>
      <xdr:spPr>
        <a:xfrm>
          <a:off x="863111" y="589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83878</xdr:rowOff>
    </xdr:from>
    <xdr:to>
      <xdr:col>24</xdr:col>
      <xdr:colOff>63500</xdr:colOff>
      <xdr:row>56</xdr:row>
      <xdr:rowOff>149290</xdr:rowOff>
    </xdr:to>
    <xdr:cxnSp macro="">
      <xdr:nvCxnSpPr>
        <xdr:cNvPr id="123" name="直線コネクタ 122"/>
        <xdr:cNvCxnSpPr/>
      </xdr:nvCxnSpPr>
      <xdr:spPr>
        <a:xfrm flipV="1">
          <a:off x="3797300" y="9685078"/>
          <a:ext cx="838200" cy="6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76378</xdr:rowOff>
    </xdr:from>
    <xdr:to>
      <xdr:col>19</xdr:col>
      <xdr:colOff>177800</xdr:colOff>
      <xdr:row>56</xdr:row>
      <xdr:rowOff>149290</xdr:rowOff>
    </xdr:to>
    <xdr:cxnSp macro="">
      <xdr:nvCxnSpPr>
        <xdr:cNvPr id="126" name="直線コネクタ 125"/>
        <xdr:cNvCxnSpPr/>
      </xdr:nvCxnSpPr>
      <xdr:spPr>
        <a:xfrm>
          <a:off x="2908300" y="9677578"/>
          <a:ext cx="889000" cy="7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76378</xdr:rowOff>
    </xdr:from>
    <xdr:to>
      <xdr:col>15</xdr:col>
      <xdr:colOff>50800</xdr:colOff>
      <xdr:row>56</xdr:row>
      <xdr:rowOff>134529</xdr:rowOff>
    </xdr:to>
    <xdr:cxnSp macro="">
      <xdr:nvCxnSpPr>
        <xdr:cNvPr id="129" name="直線コネクタ 128"/>
        <xdr:cNvCxnSpPr/>
      </xdr:nvCxnSpPr>
      <xdr:spPr>
        <a:xfrm flipV="1">
          <a:off x="2019300" y="9677578"/>
          <a:ext cx="889000" cy="5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134529</xdr:rowOff>
    </xdr:from>
    <xdr:to>
      <xdr:col>10</xdr:col>
      <xdr:colOff>114300</xdr:colOff>
      <xdr:row>57</xdr:row>
      <xdr:rowOff>5675</xdr:rowOff>
    </xdr:to>
    <xdr:cxnSp macro="">
      <xdr:nvCxnSpPr>
        <xdr:cNvPr id="132" name="直線コネクタ 131"/>
        <xdr:cNvCxnSpPr/>
      </xdr:nvCxnSpPr>
      <xdr:spPr>
        <a:xfrm flipV="1">
          <a:off x="1130300" y="9735729"/>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33078</xdr:rowOff>
    </xdr:from>
    <xdr:to>
      <xdr:col>24</xdr:col>
      <xdr:colOff>114300</xdr:colOff>
      <xdr:row>56</xdr:row>
      <xdr:rowOff>134678</xdr:rowOff>
    </xdr:to>
    <xdr:sp macro="" textlink="">
      <xdr:nvSpPr>
        <xdr:cNvPr id="142" name="楕円 141"/>
        <xdr:cNvSpPr/>
      </xdr:nvSpPr>
      <xdr:spPr>
        <a:xfrm>
          <a:off x="4584700" y="963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55955</xdr:rowOff>
    </xdr:from>
    <xdr:ext cx="534377" cy="259045"/>
    <xdr:sp macro="" textlink="">
      <xdr:nvSpPr>
        <xdr:cNvPr id="143" name="物件費該当値テキスト"/>
        <xdr:cNvSpPr txBox="1"/>
      </xdr:nvSpPr>
      <xdr:spPr>
        <a:xfrm>
          <a:off x="4686300" y="948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98490</xdr:rowOff>
    </xdr:from>
    <xdr:to>
      <xdr:col>20</xdr:col>
      <xdr:colOff>38100</xdr:colOff>
      <xdr:row>57</xdr:row>
      <xdr:rowOff>28640</xdr:rowOff>
    </xdr:to>
    <xdr:sp macro="" textlink="">
      <xdr:nvSpPr>
        <xdr:cNvPr id="144" name="楕円 143"/>
        <xdr:cNvSpPr/>
      </xdr:nvSpPr>
      <xdr:spPr>
        <a:xfrm>
          <a:off x="3746500" y="969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19767</xdr:rowOff>
    </xdr:from>
    <xdr:ext cx="534377" cy="259045"/>
    <xdr:sp macro="" textlink="">
      <xdr:nvSpPr>
        <xdr:cNvPr id="145" name="テキスト ボックス 144"/>
        <xdr:cNvSpPr txBox="1"/>
      </xdr:nvSpPr>
      <xdr:spPr>
        <a:xfrm>
          <a:off x="3530111" y="979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25578</xdr:rowOff>
    </xdr:from>
    <xdr:to>
      <xdr:col>15</xdr:col>
      <xdr:colOff>101600</xdr:colOff>
      <xdr:row>56</xdr:row>
      <xdr:rowOff>127178</xdr:rowOff>
    </xdr:to>
    <xdr:sp macro="" textlink="">
      <xdr:nvSpPr>
        <xdr:cNvPr id="146" name="楕円 145"/>
        <xdr:cNvSpPr/>
      </xdr:nvSpPr>
      <xdr:spPr>
        <a:xfrm>
          <a:off x="2857500" y="962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143705</xdr:rowOff>
    </xdr:from>
    <xdr:ext cx="534377" cy="259045"/>
    <xdr:sp macro="" textlink="">
      <xdr:nvSpPr>
        <xdr:cNvPr id="147" name="テキスト ボックス 146"/>
        <xdr:cNvSpPr txBox="1"/>
      </xdr:nvSpPr>
      <xdr:spPr>
        <a:xfrm>
          <a:off x="2641111" y="940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83729</xdr:rowOff>
    </xdr:from>
    <xdr:to>
      <xdr:col>10</xdr:col>
      <xdr:colOff>165100</xdr:colOff>
      <xdr:row>57</xdr:row>
      <xdr:rowOff>13879</xdr:rowOff>
    </xdr:to>
    <xdr:sp macro="" textlink="">
      <xdr:nvSpPr>
        <xdr:cNvPr id="148" name="楕円 147"/>
        <xdr:cNvSpPr/>
      </xdr:nvSpPr>
      <xdr:spPr>
        <a:xfrm>
          <a:off x="1968500" y="96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30406</xdr:rowOff>
    </xdr:from>
    <xdr:ext cx="534377" cy="259045"/>
    <xdr:sp macro="" textlink="">
      <xdr:nvSpPr>
        <xdr:cNvPr id="149" name="テキスト ボックス 148"/>
        <xdr:cNvSpPr txBox="1"/>
      </xdr:nvSpPr>
      <xdr:spPr>
        <a:xfrm>
          <a:off x="1752111" y="946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126325</xdr:rowOff>
    </xdr:from>
    <xdr:to>
      <xdr:col>6</xdr:col>
      <xdr:colOff>38100</xdr:colOff>
      <xdr:row>57</xdr:row>
      <xdr:rowOff>56475</xdr:rowOff>
    </xdr:to>
    <xdr:sp macro="" textlink="">
      <xdr:nvSpPr>
        <xdr:cNvPr id="150" name="楕円 149"/>
        <xdr:cNvSpPr/>
      </xdr:nvSpPr>
      <xdr:spPr>
        <a:xfrm>
          <a:off x="1079500" y="972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73002</xdr:rowOff>
    </xdr:from>
    <xdr:ext cx="534377" cy="259045"/>
    <xdr:sp macro="" textlink="">
      <xdr:nvSpPr>
        <xdr:cNvPr id="151" name="テキスト ボックス 150"/>
        <xdr:cNvSpPr txBox="1"/>
      </xdr:nvSpPr>
      <xdr:spPr>
        <a:xfrm>
          <a:off x="863111" y="950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147358</xdr:rowOff>
    </xdr:from>
    <xdr:to>
      <xdr:col>24</xdr:col>
      <xdr:colOff>63500</xdr:colOff>
      <xdr:row>78</xdr:row>
      <xdr:rowOff>156654</xdr:rowOff>
    </xdr:to>
    <xdr:cxnSp macro="">
      <xdr:nvCxnSpPr>
        <xdr:cNvPr id="180" name="直線コネクタ 179"/>
        <xdr:cNvCxnSpPr/>
      </xdr:nvCxnSpPr>
      <xdr:spPr>
        <a:xfrm flipV="1">
          <a:off x="3797300" y="13520458"/>
          <a:ext cx="8382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156654</xdr:rowOff>
    </xdr:from>
    <xdr:to>
      <xdr:col>19</xdr:col>
      <xdr:colOff>177800</xdr:colOff>
      <xdr:row>78</xdr:row>
      <xdr:rowOff>165379</xdr:rowOff>
    </xdr:to>
    <xdr:cxnSp macro="">
      <xdr:nvCxnSpPr>
        <xdr:cNvPr id="183" name="直線コネクタ 182"/>
        <xdr:cNvCxnSpPr/>
      </xdr:nvCxnSpPr>
      <xdr:spPr>
        <a:xfrm flipV="1">
          <a:off x="2908300" y="13529754"/>
          <a:ext cx="889000" cy="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165379</xdr:rowOff>
    </xdr:from>
    <xdr:to>
      <xdr:col>15</xdr:col>
      <xdr:colOff>50800</xdr:colOff>
      <xdr:row>78</xdr:row>
      <xdr:rowOff>168047</xdr:rowOff>
    </xdr:to>
    <xdr:cxnSp macro="">
      <xdr:nvCxnSpPr>
        <xdr:cNvPr id="186" name="直線コネクタ 185"/>
        <xdr:cNvCxnSpPr/>
      </xdr:nvCxnSpPr>
      <xdr:spPr>
        <a:xfrm flipV="1">
          <a:off x="2019300" y="13538479"/>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144196</xdr:rowOff>
    </xdr:from>
    <xdr:to>
      <xdr:col>10</xdr:col>
      <xdr:colOff>114300</xdr:colOff>
      <xdr:row>78</xdr:row>
      <xdr:rowOff>168047</xdr:rowOff>
    </xdr:to>
    <xdr:cxnSp macro="">
      <xdr:nvCxnSpPr>
        <xdr:cNvPr id="189" name="直線コネクタ 188"/>
        <xdr:cNvCxnSpPr/>
      </xdr:nvCxnSpPr>
      <xdr:spPr>
        <a:xfrm>
          <a:off x="1130300" y="13517296"/>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96558</xdr:rowOff>
    </xdr:from>
    <xdr:to>
      <xdr:col>24</xdr:col>
      <xdr:colOff>114300</xdr:colOff>
      <xdr:row>79</xdr:row>
      <xdr:rowOff>26708</xdr:rowOff>
    </xdr:to>
    <xdr:sp macro="" textlink="">
      <xdr:nvSpPr>
        <xdr:cNvPr id="199" name="楕円 198"/>
        <xdr:cNvSpPr/>
      </xdr:nvSpPr>
      <xdr:spPr>
        <a:xfrm>
          <a:off x="4584700" y="134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11485</xdr:rowOff>
    </xdr:from>
    <xdr:ext cx="469744" cy="259045"/>
    <xdr:sp macro="" textlink="">
      <xdr:nvSpPr>
        <xdr:cNvPr id="200" name="維持補修費該当値テキスト"/>
        <xdr:cNvSpPr txBox="1"/>
      </xdr:nvSpPr>
      <xdr:spPr>
        <a:xfrm>
          <a:off x="4686300" y="1338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105854</xdr:rowOff>
    </xdr:from>
    <xdr:to>
      <xdr:col>20</xdr:col>
      <xdr:colOff>38100</xdr:colOff>
      <xdr:row>79</xdr:row>
      <xdr:rowOff>36004</xdr:rowOff>
    </xdr:to>
    <xdr:sp macro="" textlink="">
      <xdr:nvSpPr>
        <xdr:cNvPr id="201" name="楕円 200"/>
        <xdr:cNvSpPr/>
      </xdr:nvSpPr>
      <xdr:spPr>
        <a:xfrm>
          <a:off x="3746500" y="13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27131</xdr:rowOff>
    </xdr:from>
    <xdr:ext cx="469744" cy="259045"/>
    <xdr:sp macro="" textlink="">
      <xdr:nvSpPr>
        <xdr:cNvPr id="202" name="テキスト ボックス 201"/>
        <xdr:cNvSpPr txBox="1"/>
      </xdr:nvSpPr>
      <xdr:spPr>
        <a:xfrm>
          <a:off x="3562428" y="1357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114579</xdr:rowOff>
    </xdr:from>
    <xdr:to>
      <xdr:col>15</xdr:col>
      <xdr:colOff>101600</xdr:colOff>
      <xdr:row>79</xdr:row>
      <xdr:rowOff>44729</xdr:rowOff>
    </xdr:to>
    <xdr:sp macro="" textlink="">
      <xdr:nvSpPr>
        <xdr:cNvPr id="203" name="楕円 202"/>
        <xdr:cNvSpPr/>
      </xdr:nvSpPr>
      <xdr:spPr>
        <a:xfrm>
          <a:off x="2857500" y="1348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35856</xdr:rowOff>
    </xdr:from>
    <xdr:ext cx="469744" cy="259045"/>
    <xdr:sp macro="" textlink="">
      <xdr:nvSpPr>
        <xdr:cNvPr id="204" name="テキスト ボックス 203"/>
        <xdr:cNvSpPr txBox="1"/>
      </xdr:nvSpPr>
      <xdr:spPr>
        <a:xfrm>
          <a:off x="2673428" y="13580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117247</xdr:rowOff>
    </xdr:from>
    <xdr:to>
      <xdr:col>10</xdr:col>
      <xdr:colOff>165100</xdr:colOff>
      <xdr:row>79</xdr:row>
      <xdr:rowOff>47397</xdr:rowOff>
    </xdr:to>
    <xdr:sp macro="" textlink="">
      <xdr:nvSpPr>
        <xdr:cNvPr id="205" name="楕円 204"/>
        <xdr:cNvSpPr/>
      </xdr:nvSpPr>
      <xdr:spPr>
        <a:xfrm>
          <a:off x="1968500" y="134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38524</xdr:rowOff>
    </xdr:from>
    <xdr:ext cx="469744" cy="259045"/>
    <xdr:sp macro="" textlink="">
      <xdr:nvSpPr>
        <xdr:cNvPr id="206" name="テキスト ボックス 205"/>
        <xdr:cNvSpPr txBox="1"/>
      </xdr:nvSpPr>
      <xdr:spPr>
        <a:xfrm>
          <a:off x="1784428" y="1358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93396</xdr:rowOff>
    </xdr:from>
    <xdr:to>
      <xdr:col>6</xdr:col>
      <xdr:colOff>38100</xdr:colOff>
      <xdr:row>79</xdr:row>
      <xdr:rowOff>23546</xdr:rowOff>
    </xdr:to>
    <xdr:sp macro="" textlink="">
      <xdr:nvSpPr>
        <xdr:cNvPr id="207" name="楕円 206"/>
        <xdr:cNvSpPr/>
      </xdr:nvSpPr>
      <xdr:spPr>
        <a:xfrm>
          <a:off x="1079500" y="1346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14673</xdr:rowOff>
    </xdr:from>
    <xdr:ext cx="469744" cy="259045"/>
    <xdr:sp macro="" textlink="">
      <xdr:nvSpPr>
        <xdr:cNvPr id="208" name="テキスト ボックス 207"/>
        <xdr:cNvSpPr txBox="1"/>
      </xdr:nvSpPr>
      <xdr:spPr>
        <a:xfrm>
          <a:off x="895428" y="1355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141554</xdr:rowOff>
    </xdr:from>
    <xdr:to>
      <xdr:col>24</xdr:col>
      <xdr:colOff>63500</xdr:colOff>
      <xdr:row>95</xdr:row>
      <xdr:rowOff>49518</xdr:rowOff>
    </xdr:to>
    <xdr:cxnSp macro="">
      <xdr:nvCxnSpPr>
        <xdr:cNvPr id="238" name="直線コネクタ 237"/>
        <xdr:cNvCxnSpPr/>
      </xdr:nvCxnSpPr>
      <xdr:spPr>
        <a:xfrm flipV="1">
          <a:off x="3797300" y="16257854"/>
          <a:ext cx="838200" cy="7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49518</xdr:rowOff>
    </xdr:from>
    <xdr:to>
      <xdr:col>19</xdr:col>
      <xdr:colOff>177800</xdr:colOff>
      <xdr:row>96</xdr:row>
      <xdr:rowOff>21413</xdr:rowOff>
    </xdr:to>
    <xdr:cxnSp macro="">
      <xdr:nvCxnSpPr>
        <xdr:cNvPr id="241" name="直線コネクタ 240"/>
        <xdr:cNvCxnSpPr/>
      </xdr:nvCxnSpPr>
      <xdr:spPr>
        <a:xfrm flipV="1">
          <a:off x="2908300" y="16337268"/>
          <a:ext cx="889000" cy="14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12852</xdr:rowOff>
    </xdr:from>
    <xdr:to>
      <xdr:col>15</xdr:col>
      <xdr:colOff>50800</xdr:colOff>
      <xdr:row>96</xdr:row>
      <xdr:rowOff>21413</xdr:rowOff>
    </xdr:to>
    <xdr:cxnSp macro="">
      <xdr:nvCxnSpPr>
        <xdr:cNvPr id="244" name="直線コネクタ 243"/>
        <xdr:cNvCxnSpPr/>
      </xdr:nvCxnSpPr>
      <xdr:spPr>
        <a:xfrm>
          <a:off x="2019300" y="16300602"/>
          <a:ext cx="889000" cy="1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12852</xdr:rowOff>
    </xdr:from>
    <xdr:to>
      <xdr:col>10</xdr:col>
      <xdr:colOff>114300</xdr:colOff>
      <xdr:row>96</xdr:row>
      <xdr:rowOff>165722</xdr:rowOff>
    </xdr:to>
    <xdr:cxnSp macro="">
      <xdr:nvCxnSpPr>
        <xdr:cNvPr id="247" name="直線コネクタ 246"/>
        <xdr:cNvCxnSpPr/>
      </xdr:nvCxnSpPr>
      <xdr:spPr>
        <a:xfrm flipV="1">
          <a:off x="1130300" y="16300602"/>
          <a:ext cx="889000" cy="32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90754</xdr:rowOff>
    </xdr:from>
    <xdr:to>
      <xdr:col>24</xdr:col>
      <xdr:colOff>114300</xdr:colOff>
      <xdr:row>95</xdr:row>
      <xdr:rowOff>20904</xdr:rowOff>
    </xdr:to>
    <xdr:sp macro="" textlink="">
      <xdr:nvSpPr>
        <xdr:cNvPr id="257" name="楕円 256"/>
        <xdr:cNvSpPr/>
      </xdr:nvSpPr>
      <xdr:spPr>
        <a:xfrm>
          <a:off x="4584700" y="162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113631</xdr:rowOff>
    </xdr:from>
    <xdr:ext cx="599010" cy="259045"/>
    <xdr:sp macro="" textlink="">
      <xdr:nvSpPr>
        <xdr:cNvPr id="258" name="扶助費該当値テキスト"/>
        <xdr:cNvSpPr txBox="1"/>
      </xdr:nvSpPr>
      <xdr:spPr>
        <a:xfrm>
          <a:off x="4686300" y="1605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170168</xdr:rowOff>
    </xdr:from>
    <xdr:to>
      <xdr:col>20</xdr:col>
      <xdr:colOff>38100</xdr:colOff>
      <xdr:row>95</xdr:row>
      <xdr:rowOff>100318</xdr:rowOff>
    </xdr:to>
    <xdr:sp macro="" textlink="">
      <xdr:nvSpPr>
        <xdr:cNvPr id="259" name="楕円 258"/>
        <xdr:cNvSpPr/>
      </xdr:nvSpPr>
      <xdr:spPr>
        <a:xfrm>
          <a:off x="3746500" y="1628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116845</xdr:rowOff>
    </xdr:from>
    <xdr:ext cx="599010" cy="259045"/>
    <xdr:sp macro="" textlink="">
      <xdr:nvSpPr>
        <xdr:cNvPr id="260" name="テキスト ボックス 259"/>
        <xdr:cNvSpPr txBox="1"/>
      </xdr:nvSpPr>
      <xdr:spPr>
        <a:xfrm>
          <a:off x="3497795" y="1606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142063</xdr:rowOff>
    </xdr:from>
    <xdr:to>
      <xdr:col>15</xdr:col>
      <xdr:colOff>101600</xdr:colOff>
      <xdr:row>96</xdr:row>
      <xdr:rowOff>72213</xdr:rowOff>
    </xdr:to>
    <xdr:sp macro="" textlink="">
      <xdr:nvSpPr>
        <xdr:cNvPr id="261" name="楕円 260"/>
        <xdr:cNvSpPr/>
      </xdr:nvSpPr>
      <xdr:spPr>
        <a:xfrm>
          <a:off x="2857500" y="1642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88740</xdr:rowOff>
    </xdr:from>
    <xdr:ext cx="599010" cy="259045"/>
    <xdr:sp macro="" textlink="">
      <xdr:nvSpPr>
        <xdr:cNvPr id="262" name="テキスト ボックス 261"/>
        <xdr:cNvSpPr txBox="1"/>
      </xdr:nvSpPr>
      <xdr:spPr>
        <a:xfrm>
          <a:off x="2608795" y="16205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133502</xdr:rowOff>
    </xdr:from>
    <xdr:to>
      <xdr:col>10</xdr:col>
      <xdr:colOff>165100</xdr:colOff>
      <xdr:row>95</xdr:row>
      <xdr:rowOff>63652</xdr:rowOff>
    </xdr:to>
    <xdr:sp macro="" textlink="">
      <xdr:nvSpPr>
        <xdr:cNvPr id="263" name="楕円 262"/>
        <xdr:cNvSpPr/>
      </xdr:nvSpPr>
      <xdr:spPr>
        <a:xfrm>
          <a:off x="1968500" y="1624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80179</xdr:rowOff>
    </xdr:from>
    <xdr:ext cx="599010" cy="259045"/>
    <xdr:sp macro="" textlink="">
      <xdr:nvSpPr>
        <xdr:cNvPr id="264" name="テキスト ボックス 263"/>
        <xdr:cNvSpPr txBox="1"/>
      </xdr:nvSpPr>
      <xdr:spPr>
        <a:xfrm>
          <a:off x="1719795" y="16025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114922</xdr:rowOff>
    </xdr:from>
    <xdr:to>
      <xdr:col>6</xdr:col>
      <xdr:colOff>38100</xdr:colOff>
      <xdr:row>97</xdr:row>
      <xdr:rowOff>45072</xdr:rowOff>
    </xdr:to>
    <xdr:sp macro="" textlink="">
      <xdr:nvSpPr>
        <xdr:cNvPr id="265" name="楕円 264"/>
        <xdr:cNvSpPr/>
      </xdr:nvSpPr>
      <xdr:spPr>
        <a:xfrm>
          <a:off x="1079500" y="1657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61599</xdr:rowOff>
    </xdr:from>
    <xdr:ext cx="534377" cy="259045"/>
    <xdr:sp macro="" textlink="">
      <xdr:nvSpPr>
        <xdr:cNvPr id="266" name="テキスト ボックス 265"/>
        <xdr:cNvSpPr txBox="1"/>
      </xdr:nvSpPr>
      <xdr:spPr>
        <a:xfrm>
          <a:off x="863111" y="1634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117994</xdr:rowOff>
    </xdr:from>
    <xdr:to>
      <xdr:col>55</xdr:col>
      <xdr:colOff>0</xdr:colOff>
      <xdr:row>37</xdr:row>
      <xdr:rowOff>137849</xdr:rowOff>
    </xdr:to>
    <xdr:cxnSp macro="">
      <xdr:nvCxnSpPr>
        <xdr:cNvPr id="298" name="直線コネクタ 297"/>
        <xdr:cNvCxnSpPr/>
      </xdr:nvCxnSpPr>
      <xdr:spPr>
        <a:xfrm flipV="1">
          <a:off x="9639300" y="6461644"/>
          <a:ext cx="838200" cy="1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95134</xdr:rowOff>
    </xdr:from>
    <xdr:to>
      <xdr:col>50</xdr:col>
      <xdr:colOff>114300</xdr:colOff>
      <xdr:row>37</xdr:row>
      <xdr:rowOff>137849</xdr:rowOff>
    </xdr:to>
    <xdr:cxnSp macro="">
      <xdr:nvCxnSpPr>
        <xdr:cNvPr id="301" name="直線コネクタ 300"/>
        <xdr:cNvCxnSpPr/>
      </xdr:nvCxnSpPr>
      <xdr:spPr>
        <a:xfrm>
          <a:off x="8750300" y="6438784"/>
          <a:ext cx="889000" cy="4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95134</xdr:rowOff>
    </xdr:from>
    <xdr:to>
      <xdr:col>45</xdr:col>
      <xdr:colOff>177800</xdr:colOff>
      <xdr:row>37</xdr:row>
      <xdr:rowOff>160971</xdr:rowOff>
    </xdr:to>
    <xdr:cxnSp macro="">
      <xdr:nvCxnSpPr>
        <xdr:cNvPr id="304" name="直線コネクタ 303"/>
        <xdr:cNvCxnSpPr/>
      </xdr:nvCxnSpPr>
      <xdr:spPr>
        <a:xfrm flipV="1">
          <a:off x="7861300" y="6438784"/>
          <a:ext cx="889000" cy="6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24823</xdr:rowOff>
    </xdr:from>
    <xdr:to>
      <xdr:col>41</xdr:col>
      <xdr:colOff>50800</xdr:colOff>
      <xdr:row>37</xdr:row>
      <xdr:rowOff>160971</xdr:rowOff>
    </xdr:to>
    <xdr:cxnSp macro="">
      <xdr:nvCxnSpPr>
        <xdr:cNvPr id="307" name="直線コネクタ 306"/>
        <xdr:cNvCxnSpPr/>
      </xdr:nvCxnSpPr>
      <xdr:spPr>
        <a:xfrm>
          <a:off x="6972300" y="5339773"/>
          <a:ext cx="889000" cy="116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70952</xdr:rowOff>
    </xdr:from>
    <xdr:ext cx="599010" cy="259045"/>
    <xdr:sp macro="" textlink="">
      <xdr:nvSpPr>
        <xdr:cNvPr id="311" name="テキスト ボックス 310"/>
        <xdr:cNvSpPr txBox="1"/>
      </xdr:nvSpPr>
      <xdr:spPr>
        <a:xfrm>
          <a:off x="6672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67194</xdr:rowOff>
    </xdr:from>
    <xdr:to>
      <xdr:col>55</xdr:col>
      <xdr:colOff>50800</xdr:colOff>
      <xdr:row>37</xdr:row>
      <xdr:rowOff>168794</xdr:rowOff>
    </xdr:to>
    <xdr:sp macro="" textlink="">
      <xdr:nvSpPr>
        <xdr:cNvPr id="317" name="楕円 316"/>
        <xdr:cNvSpPr/>
      </xdr:nvSpPr>
      <xdr:spPr>
        <a:xfrm>
          <a:off x="10426700" y="64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45621</xdr:rowOff>
    </xdr:from>
    <xdr:ext cx="534377" cy="259045"/>
    <xdr:sp macro="" textlink="">
      <xdr:nvSpPr>
        <xdr:cNvPr id="318" name="補助費等該当値テキスト"/>
        <xdr:cNvSpPr txBox="1"/>
      </xdr:nvSpPr>
      <xdr:spPr>
        <a:xfrm>
          <a:off x="10528300" y="638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87049</xdr:rowOff>
    </xdr:from>
    <xdr:to>
      <xdr:col>50</xdr:col>
      <xdr:colOff>165100</xdr:colOff>
      <xdr:row>38</xdr:row>
      <xdr:rowOff>17199</xdr:rowOff>
    </xdr:to>
    <xdr:sp macro="" textlink="">
      <xdr:nvSpPr>
        <xdr:cNvPr id="319" name="楕円 318"/>
        <xdr:cNvSpPr/>
      </xdr:nvSpPr>
      <xdr:spPr>
        <a:xfrm>
          <a:off x="9588500" y="643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8327</xdr:rowOff>
    </xdr:from>
    <xdr:ext cx="534377" cy="259045"/>
    <xdr:sp macro="" textlink="">
      <xdr:nvSpPr>
        <xdr:cNvPr id="320" name="テキスト ボックス 319"/>
        <xdr:cNvSpPr txBox="1"/>
      </xdr:nvSpPr>
      <xdr:spPr>
        <a:xfrm>
          <a:off x="9372111" y="652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44334</xdr:rowOff>
    </xdr:from>
    <xdr:to>
      <xdr:col>46</xdr:col>
      <xdr:colOff>38100</xdr:colOff>
      <xdr:row>37</xdr:row>
      <xdr:rowOff>145934</xdr:rowOff>
    </xdr:to>
    <xdr:sp macro="" textlink="">
      <xdr:nvSpPr>
        <xdr:cNvPr id="321" name="楕円 320"/>
        <xdr:cNvSpPr/>
      </xdr:nvSpPr>
      <xdr:spPr>
        <a:xfrm>
          <a:off x="8699500" y="638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137061</xdr:rowOff>
    </xdr:from>
    <xdr:ext cx="534377" cy="259045"/>
    <xdr:sp macro="" textlink="">
      <xdr:nvSpPr>
        <xdr:cNvPr id="322" name="テキスト ボックス 321"/>
        <xdr:cNvSpPr txBox="1"/>
      </xdr:nvSpPr>
      <xdr:spPr>
        <a:xfrm>
          <a:off x="8483111" y="648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110171</xdr:rowOff>
    </xdr:from>
    <xdr:to>
      <xdr:col>41</xdr:col>
      <xdr:colOff>101600</xdr:colOff>
      <xdr:row>38</xdr:row>
      <xdr:rowOff>40321</xdr:rowOff>
    </xdr:to>
    <xdr:sp macro="" textlink="">
      <xdr:nvSpPr>
        <xdr:cNvPr id="323" name="楕円 322"/>
        <xdr:cNvSpPr/>
      </xdr:nvSpPr>
      <xdr:spPr>
        <a:xfrm>
          <a:off x="7810500" y="645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31448</xdr:rowOff>
    </xdr:from>
    <xdr:ext cx="534377" cy="259045"/>
    <xdr:sp macro="" textlink="">
      <xdr:nvSpPr>
        <xdr:cNvPr id="324" name="テキスト ボックス 323"/>
        <xdr:cNvSpPr txBox="1"/>
      </xdr:nvSpPr>
      <xdr:spPr>
        <a:xfrm>
          <a:off x="7594111" y="654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145473</xdr:rowOff>
    </xdr:from>
    <xdr:to>
      <xdr:col>36</xdr:col>
      <xdr:colOff>165100</xdr:colOff>
      <xdr:row>31</xdr:row>
      <xdr:rowOff>75623</xdr:rowOff>
    </xdr:to>
    <xdr:sp macro="" textlink="">
      <xdr:nvSpPr>
        <xdr:cNvPr id="325" name="楕円 324"/>
        <xdr:cNvSpPr/>
      </xdr:nvSpPr>
      <xdr:spPr>
        <a:xfrm>
          <a:off x="6921500" y="528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92150</xdr:rowOff>
    </xdr:from>
    <xdr:ext cx="599010" cy="259045"/>
    <xdr:sp macro="" textlink="">
      <xdr:nvSpPr>
        <xdr:cNvPr id="326" name="テキスト ボックス 325"/>
        <xdr:cNvSpPr txBox="1"/>
      </xdr:nvSpPr>
      <xdr:spPr>
        <a:xfrm>
          <a:off x="6672795" y="5064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112447</xdr:rowOff>
    </xdr:from>
    <xdr:to>
      <xdr:col>55</xdr:col>
      <xdr:colOff>0</xdr:colOff>
      <xdr:row>58</xdr:row>
      <xdr:rowOff>127143</xdr:rowOff>
    </xdr:to>
    <xdr:cxnSp macro="">
      <xdr:nvCxnSpPr>
        <xdr:cNvPr id="358" name="直線コネクタ 357"/>
        <xdr:cNvCxnSpPr/>
      </xdr:nvCxnSpPr>
      <xdr:spPr>
        <a:xfrm flipV="1">
          <a:off x="9639300" y="9885097"/>
          <a:ext cx="8382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9" name="普通建設事業費平均値テキスト"/>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127143</xdr:rowOff>
    </xdr:from>
    <xdr:to>
      <xdr:col>50</xdr:col>
      <xdr:colOff>114300</xdr:colOff>
      <xdr:row>58</xdr:row>
      <xdr:rowOff>131569</xdr:rowOff>
    </xdr:to>
    <xdr:cxnSp macro="">
      <xdr:nvCxnSpPr>
        <xdr:cNvPr id="361" name="直線コネクタ 360"/>
        <xdr:cNvCxnSpPr/>
      </xdr:nvCxnSpPr>
      <xdr:spPr>
        <a:xfrm flipV="1">
          <a:off x="8750300" y="10071243"/>
          <a:ext cx="889000" cy="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3" name="テキスト ボックス 362"/>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50709</xdr:rowOff>
    </xdr:from>
    <xdr:to>
      <xdr:col>45</xdr:col>
      <xdr:colOff>177800</xdr:colOff>
      <xdr:row>58</xdr:row>
      <xdr:rowOff>131569</xdr:rowOff>
    </xdr:to>
    <xdr:cxnSp macro="">
      <xdr:nvCxnSpPr>
        <xdr:cNvPr id="364" name="直線コネクタ 363"/>
        <xdr:cNvCxnSpPr/>
      </xdr:nvCxnSpPr>
      <xdr:spPr>
        <a:xfrm>
          <a:off x="7861300" y="9994809"/>
          <a:ext cx="889000" cy="8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33842</xdr:rowOff>
    </xdr:from>
    <xdr:to>
      <xdr:col>41</xdr:col>
      <xdr:colOff>50800</xdr:colOff>
      <xdr:row>58</xdr:row>
      <xdr:rowOff>50709</xdr:rowOff>
    </xdr:to>
    <xdr:cxnSp macro="">
      <xdr:nvCxnSpPr>
        <xdr:cNvPr id="367" name="直線コネクタ 366"/>
        <xdr:cNvCxnSpPr/>
      </xdr:nvCxnSpPr>
      <xdr:spPr>
        <a:xfrm>
          <a:off x="6972300" y="9977942"/>
          <a:ext cx="889000" cy="1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71" name="テキスト ボックス 370"/>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61647</xdr:rowOff>
    </xdr:from>
    <xdr:to>
      <xdr:col>55</xdr:col>
      <xdr:colOff>50800</xdr:colOff>
      <xdr:row>57</xdr:row>
      <xdr:rowOff>163247</xdr:rowOff>
    </xdr:to>
    <xdr:sp macro="" textlink="">
      <xdr:nvSpPr>
        <xdr:cNvPr id="377" name="楕円 376"/>
        <xdr:cNvSpPr/>
      </xdr:nvSpPr>
      <xdr:spPr>
        <a:xfrm>
          <a:off x="10426700" y="9834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40074</xdr:rowOff>
    </xdr:from>
    <xdr:ext cx="534377" cy="259045"/>
    <xdr:sp macro="" textlink="">
      <xdr:nvSpPr>
        <xdr:cNvPr id="378" name="普通建設事業費該当値テキスト"/>
        <xdr:cNvSpPr txBox="1"/>
      </xdr:nvSpPr>
      <xdr:spPr>
        <a:xfrm>
          <a:off x="10528300" y="981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76343</xdr:rowOff>
    </xdr:from>
    <xdr:to>
      <xdr:col>50</xdr:col>
      <xdr:colOff>165100</xdr:colOff>
      <xdr:row>59</xdr:row>
      <xdr:rowOff>6493</xdr:rowOff>
    </xdr:to>
    <xdr:sp macro="" textlink="">
      <xdr:nvSpPr>
        <xdr:cNvPr id="379" name="楕円 378"/>
        <xdr:cNvSpPr/>
      </xdr:nvSpPr>
      <xdr:spPr>
        <a:xfrm>
          <a:off x="9588500" y="1002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169070</xdr:rowOff>
    </xdr:from>
    <xdr:ext cx="534377" cy="259045"/>
    <xdr:sp macro="" textlink="">
      <xdr:nvSpPr>
        <xdr:cNvPr id="380" name="テキスト ボックス 379"/>
        <xdr:cNvSpPr txBox="1"/>
      </xdr:nvSpPr>
      <xdr:spPr>
        <a:xfrm>
          <a:off x="9372111" y="1011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80769</xdr:rowOff>
    </xdr:from>
    <xdr:to>
      <xdr:col>46</xdr:col>
      <xdr:colOff>38100</xdr:colOff>
      <xdr:row>59</xdr:row>
      <xdr:rowOff>10919</xdr:rowOff>
    </xdr:to>
    <xdr:sp macro="" textlink="">
      <xdr:nvSpPr>
        <xdr:cNvPr id="381" name="楕円 380"/>
        <xdr:cNvSpPr/>
      </xdr:nvSpPr>
      <xdr:spPr>
        <a:xfrm>
          <a:off x="8699500" y="1002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2046</xdr:rowOff>
    </xdr:from>
    <xdr:ext cx="534377" cy="259045"/>
    <xdr:sp macro="" textlink="">
      <xdr:nvSpPr>
        <xdr:cNvPr id="382" name="テキスト ボックス 381"/>
        <xdr:cNvSpPr txBox="1"/>
      </xdr:nvSpPr>
      <xdr:spPr>
        <a:xfrm>
          <a:off x="8483111" y="1011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171359</xdr:rowOff>
    </xdr:from>
    <xdr:to>
      <xdr:col>41</xdr:col>
      <xdr:colOff>101600</xdr:colOff>
      <xdr:row>58</xdr:row>
      <xdr:rowOff>101509</xdr:rowOff>
    </xdr:to>
    <xdr:sp macro="" textlink="">
      <xdr:nvSpPr>
        <xdr:cNvPr id="383" name="楕円 382"/>
        <xdr:cNvSpPr/>
      </xdr:nvSpPr>
      <xdr:spPr>
        <a:xfrm>
          <a:off x="7810500" y="994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92636</xdr:rowOff>
    </xdr:from>
    <xdr:ext cx="534377" cy="259045"/>
    <xdr:sp macro="" textlink="">
      <xdr:nvSpPr>
        <xdr:cNvPr id="384" name="テキスト ボックス 383"/>
        <xdr:cNvSpPr txBox="1"/>
      </xdr:nvSpPr>
      <xdr:spPr>
        <a:xfrm>
          <a:off x="7594111" y="1003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154492</xdr:rowOff>
    </xdr:from>
    <xdr:to>
      <xdr:col>36</xdr:col>
      <xdr:colOff>165100</xdr:colOff>
      <xdr:row>58</xdr:row>
      <xdr:rowOff>84642</xdr:rowOff>
    </xdr:to>
    <xdr:sp macro="" textlink="">
      <xdr:nvSpPr>
        <xdr:cNvPr id="385" name="楕円 384"/>
        <xdr:cNvSpPr/>
      </xdr:nvSpPr>
      <xdr:spPr>
        <a:xfrm>
          <a:off x="6921500" y="99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75769</xdr:rowOff>
    </xdr:from>
    <xdr:ext cx="534377" cy="259045"/>
    <xdr:sp macro="" textlink="">
      <xdr:nvSpPr>
        <xdr:cNvPr id="386" name="テキスト ボックス 385"/>
        <xdr:cNvSpPr txBox="1"/>
      </xdr:nvSpPr>
      <xdr:spPr>
        <a:xfrm>
          <a:off x="6705111" y="1001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124453</xdr:rowOff>
    </xdr:from>
    <xdr:to>
      <xdr:col>55</xdr:col>
      <xdr:colOff>0</xdr:colOff>
      <xdr:row>78</xdr:row>
      <xdr:rowOff>42774</xdr:rowOff>
    </xdr:to>
    <xdr:cxnSp macro="">
      <xdr:nvCxnSpPr>
        <xdr:cNvPr id="413" name="直線コネクタ 412"/>
        <xdr:cNvCxnSpPr/>
      </xdr:nvCxnSpPr>
      <xdr:spPr>
        <a:xfrm flipV="1">
          <a:off x="9639300" y="13326103"/>
          <a:ext cx="838200" cy="8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8461</xdr:rowOff>
    </xdr:from>
    <xdr:to>
      <xdr:col>50</xdr:col>
      <xdr:colOff>114300</xdr:colOff>
      <xdr:row>78</xdr:row>
      <xdr:rowOff>42774</xdr:rowOff>
    </xdr:to>
    <xdr:cxnSp macro="">
      <xdr:nvCxnSpPr>
        <xdr:cNvPr id="416" name="直線コネクタ 415"/>
        <xdr:cNvCxnSpPr/>
      </xdr:nvCxnSpPr>
      <xdr:spPr>
        <a:xfrm>
          <a:off x="8750300" y="13381561"/>
          <a:ext cx="889000" cy="3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8" name="テキスト ボックス 417"/>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8461</xdr:rowOff>
    </xdr:from>
    <xdr:to>
      <xdr:col>45</xdr:col>
      <xdr:colOff>177800</xdr:colOff>
      <xdr:row>78</xdr:row>
      <xdr:rowOff>80493</xdr:rowOff>
    </xdr:to>
    <xdr:cxnSp macro="">
      <xdr:nvCxnSpPr>
        <xdr:cNvPr id="419" name="直線コネクタ 418"/>
        <xdr:cNvCxnSpPr/>
      </xdr:nvCxnSpPr>
      <xdr:spPr>
        <a:xfrm flipV="1">
          <a:off x="7861300" y="13381561"/>
          <a:ext cx="889000" cy="7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80493</xdr:rowOff>
    </xdr:from>
    <xdr:to>
      <xdr:col>41</xdr:col>
      <xdr:colOff>50800</xdr:colOff>
      <xdr:row>78</xdr:row>
      <xdr:rowOff>111789</xdr:rowOff>
    </xdr:to>
    <xdr:cxnSp macro="">
      <xdr:nvCxnSpPr>
        <xdr:cNvPr id="422" name="直線コネクタ 421"/>
        <xdr:cNvCxnSpPr/>
      </xdr:nvCxnSpPr>
      <xdr:spPr>
        <a:xfrm flipV="1">
          <a:off x="6972300" y="13453593"/>
          <a:ext cx="889000" cy="3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6" name="テキスト ボックス 425"/>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73653</xdr:rowOff>
    </xdr:from>
    <xdr:to>
      <xdr:col>55</xdr:col>
      <xdr:colOff>50800</xdr:colOff>
      <xdr:row>78</xdr:row>
      <xdr:rowOff>3803</xdr:rowOff>
    </xdr:to>
    <xdr:sp macro="" textlink="">
      <xdr:nvSpPr>
        <xdr:cNvPr id="432" name="楕円 431"/>
        <xdr:cNvSpPr/>
      </xdr:nvSpPr>
      <xdr:spPr>
        <a:xfrm>
          <a:off x="10426700" y="1327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52080</xdr:rowOff>
    </xdr:from>
    <xdr:ext cx="469744" cy="259045"/>
    <xdr:sp macro="" textlink="">
      <xdr:nvSpPr>
        <xdr:cNvPr id="433" name="普通建設事業費 （ うち新規整備　）該当値テキスト"/>
        <xdr:cNvSpPr txBox="1"/>
      </xdr:nvSpPr>
      <xdr:spPr>
        <a:xfrm>
          <a:off x="10528300" y="1325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163424</xdr:rowOff>
    </xdr:from>
    <xdr:to>
      <xdr:col>50</xdr:col>
      <xdr:colOff>165100</xdr:colOff>
      <xdr:row>78</xdr:row>
      <xdr:rowOff>93574</xdr:rowOff>
    </xdr:to>
    <xdr:sp macro="" textlink="">
      <xdr:nvSpPr>
        <xdr:cNvPr id="434" name="楕円 433"/>
        <xdr:cNvSpPr/>
      </xdr:nvSpPr>
      <xdr:spPr>
        <a:xfrm>
          <a:off x="9588500" y="133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84701</xdr:rowOff>
    </xdr:from>
    <xdr:ext cx="469744" cy="259045"/>
    <xdr:sp macro="" textlink="">
      <xdr:nvSpPr>
        <xdr:cNvPr id="435" name="テキスト ボックス 434"/>
        <xdr:cNvSpPr txBox="1"/>
      </xdr:nvSpPr>
      <xdr:spPr>
        <a:xfrm>
          <a:off x="9404428" y="134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129111</xdr:rowOff>
    </xdr:from>
    <xdr:to>
      <xdr:col>46</xdr:col>
      <xdr:colOff>38100</xdr:colOff>
      <xdr:row>78</xdr:row>
      <xdr:rowOff>59261</xdr:rowOff>
    </xdr:to>
    <xdr:sp macro="" textlink="">
      <xdr:nvSpPr>
        <xdr:cNvPr id="436" name="楕円 435"/>
        <xdr:cNvSpPr/>
      </xdr:nvSpPr>
      <xdr:spPr>
        <a:xfrm>
          <a:off x="8699500" y="1333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50388</xdr:rowOff>
    </xdr:from>
    <xdr:ext cx="469744" cy="259045"/>
    <xdr:sp macro="" textlink="">
      <xdr:nvSpPr>
        <xdr:cNvPr id="437" name="テキスト ボックス 436"/>
        <xdr:cNvSpPr txBox="1"/>
      </xdr:nvSpPr>
      <xdr:spPr>
        <a:xfrm>
          <a:off x="8515428" y="1342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29693</xdr:rowOff>
    </xdr:from>
    <xdr:to>
      <xdr:col>41</xdr:col>
      <xdr:colOff>101600</xdr:colOff>
      <xdr:row>78</xdr:row>
      <xdr:rowOff>131293</xdr:rowOff>
    </xdr:to>
    <xdr:sp macro="" textlink="">
      <xdr:nvSpPr>
        <xdr:cNvPr id="438" name="楕円 437"/>
        <xdr:cNvSpPr/>
      </xdr:nvSpPr>
      <xdr:spPr>
        <a:xfrm>
          <a:off x="7810500" y="1340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122420</xdr:rowOff>
    </xdr:from>
    <xdr:ext cx="469744" cy="259045"/>
    <xdr:sp macro="" textlink="">
      <xdr:nvSpPr>
        <xdr:cNvPr id="439" name="テキスト ボックス 438"/>
        <xdr:cNvSpPr txBox="1"/>
      </xdr:nvSpPr>
      <xdr:spPr>
        <a:xfrm>
          <a:off x="7626428" y="13495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60989</xdr:rowOff>
    </xdr:from>
    <xdr:to>
      <xdr:col>36</xdr:col>
      <xdr:colOff>165100</xdr:colOff>
      <xdr:row>78</xdr:row>
      <xdr:rowOff>162589</xdr:rowOff>
    </xdr:to>
    <xdr:sp macro="" textlink="">
      <xdr:nvSpPr>
        <xdr:cNvPr id="440" name="楕円 439"/>
        <xdr:cNvSpPr/>
      </xdr:nvSpPr>
      <xdr:spPr>
        <a:xfrm>
          <a:off x="6921500" y="134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153716</xdr:rowOff>
    </xdr:from>
    <xdr:ext cx="469744" cy="259045"/>
    <xdr:sp macro="" textlink="">
      <xdr:nvSpPr>
        <xdr:cNvPr id="441" name="テキスト ボックス 440"/>
        <xdr:cNvSpPr txBox="1"/>
      </xdr:nvSpPr>
      <xdr:spPr>
        <a:xfrm>
          <a:off x="6737428" y="1352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118016</xdr:rowOff>
    </xdr:from>
    <xdr:to>
      <xdr:col>55</xdr:col>
      <xdr:colOff>0</xdr:colOff>
      <xdr:row>97</xdr:row>
      <xdr:rowOff>105834</xdr:rowOff>
    </xdr:to>
    <xdr:cxnSp macro="">
      <xdr:nvCxnSpPr>
        <xdr:cNvPr id="472" name="直線コネクタ 471"/>
        <xdr:cNvCxnSpPr/>
      </xdr:nvCxnSpPr>
      <xdr:spPr>
        <a:xfrm flipV="1">
          <a:off x="9639300" y="16577216"/>
          <a:ext cx="838200" cy="15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3" name="普通建設事業費 （ うち更新整備　）平均値テキスト"/>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105834</xdr:rowOff>
    </xdr:from>
    <xdr:to>
      <xdr:col>50</xdr:col>
      <xdr:colOff>114300</xdr:colOff>
      <xdr:row>97</xdr:row>
      <xdr:rowOff>120923</xdr:rowOff>
    </xdr:to>
    <xdr:cxnSp macro="">
      <xdr:nvCxnSpPr>
        <xdr:cNvPr id="475" name="直線コネクタ 474"/>
        <xdr:cNvCxnSpPr/>
      </xdr:nvCxnSpPr>
      <xdr:spPr>
        <a:xfrm flipV="1">
          <a:off x="8750300" y="16736484"/>
          <a:ext cx="889000" cy="1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7" name="テキスト ボックス 476"/>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150313</xdr:rowOff>
    </xdr:from>
    <xdr:to>
      <xdr:col>45</xdr:col>
      <xdr:colOff>177800</xdr:colOff>
      <xdr:row>97</xdr:row>
      <xdr:rowOff>120923</xdr:rowOff>
    </xdr:to>
    <xdr:cxnSp macro="">
      <xdr:nvCxnSpPr>
        <xdr:cNvPr id="478" name="直線コネクタ 477"/>
        <xdr:cNvCxnSpPr/>
      </xdr:nvCxnSpPr>
      <xdr:spPr>
        <a:xfrm>
          <a:off x="7861300" y="16609513"/>
          <a:ext cx="889000" cy="14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0" name="テキスト ボックス 479"/>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108218</xdr:rowOff>
    </xdr:from>
    <xdr:to>
      <xdr:col>41</xdr:col>
      <xdr:colOff>50800</xdr:colOff>
      <xdr:row>96</xdr:row>
      <xdr:rowOff>150313</xdr:rowOff>
    </xdr:to>
    <xdr:cxnSp macro="">
      <xdr:nvCxnSpPr>
        <xdr:cNvPr id="481" name="直線コネクタ 480"/>
        <xdr:cNvCxnSpPr/>
      </xdr:nvCxnSpPr>
      <xdr:spPr>
        <a:xfrm>
          <a:off x="6972300" y="16567418"/>
          <a:ext cx="889000" cy="4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3" name="テキスト ボックス 482"/>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5" name="テキスト ボックス 484"/>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67216</xdr:rowOff>
    </xdr:from>
    <xdr:to>
      <xdr:col>55</xdr:col>
      <xdr:colOff>50800</xdr:colOff>
      <xdr:row>96</xdr:row>
      <xdr:rowOff>168816</xdr:rowOff>
    </xdr:to>
    <xdr:sp macro="" textlink="">
      <xdr:nvSpPr>
        <xdr:cNvPr id="491" name="楕円 490"/>
        <xdr:cNvSpPr/>
      </xdr:nvSpPr>
      <xdr:spPr>
        <a:xfrm>
          <a:off x="10426700" y="1652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45643</xdr:rowOff>
    </xdr:from>
    <xdr:ext cx="534377" cy="259045"/>
    <xdr:sp macro="" textlink="">
      <xdr:nvSpPr>
        <xdr:cNvPr id="492" name="普通建設事業費 （ うち更新整備　）該当値テキスト"/>
        <xdr:cNvSpPr txBox="1"/>
      </xdr:nvSpPr>
      <xdr:spPr>
        <a:xfrm>
          <a:off x="10528300" y="165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55034</xdr:rowOff>
    </xdr:from>
    <xdr:to>
      <xdr:col>50</xdr:col>
      <xdr:colOff>165100</xdr:colOff>
      <xdr:row>97</xdr:row>
      <xdr:rowOff>156634</xdr:rowOff>
    </xdr:to>
    <xdr:sp macro="" textlink="">
      <xdr:nvSpPr>
        <xdr:cNvPr id="493" name="楕円 492"/>
        <xdr:cNvSpPr/>
      </xdr:nvSpPr>
      <xdr:spPr>
        <a:xfrm>
          <a:off x="9588500" y="1668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147761</xdr:rowOff>
    </xdr:from>
    <xdr:ext cx="534377" cy="259045"/>
    <xdr:sp macro="" textlink="">
      <xdr:nvSpPr>
        <xdr:cNvPr id="494" name="テキスト ボックス 493"/>
        <xdr:cNvSpPr txBox="1"/>
      </xdr:nvSpPr>
      <xdr:spPr>
        <a:xfrm>
          <a:off x="9372111" y="1677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70123</xdr:rowOff>
    </xdr:from>
    <xdr:to>
      <xdr:col>46</xdr:col>
      <xdr:colOff>38100</xdr:colOff>
      <xdr:row>98</xdr:row>
      <xdr:rowOff>273</xdr:rowOff>
    </xdr:to>
    <xdr:sp macro="" textlink="">
      <xdr:nvSpPr>
        <xdr:cNvPr id="495" name="楕円 494"/>
        <xdr:cNvSpPr/>
      </xdr:nvSpPr>
      <xdr:spPr>
        <a:xfrm>
          <a:off x="8699500" y="1670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162850</xdr:rowOff>
    </xdr:from>
    <xdr:ext cx="534377" cy="259045"/>
    <xdr:sp macro="" textlink="">
      <xdr:nvSpPr>
        <xdr:cNvPr id="496" name="テキスト ボックス 495"/>
        <xdr:cNvSpPr txBox="1"/>
      </xdr:nvSpPr>
      <xdr:spPr>
        <a:xfrm>
          <a:off x="8483111" y="1679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99513</xdr:rowOff>
    </xdr:from>
    <xdr:to>
      <xdr:col>41</xdr:col>
      <xdr:colOff>101600</xdr:colOff>
      <xdr:row>97</xdr:row>
      <xdr:rowOff>29663</xdr:rowOff>
    </xdr:to>
    <xdr:sp macro="" textlink="">
      <xdr:nvSpPr>
        <xdr:cNvPr id="497" name="楕円 496"/>
        <xdr:cNvSpPr/>
      </xdr:nvSpPr>
      <xdr:spPr>
        <a:xfrm>
          <a:off x="7810500" y="1655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20790</xdr:rowOff>
    </xdr:from>
    <xdr:ext cx="534377" cy="259045"/>
    <xdr:sp macro="" textlink="">
      <xdr:nvSpPr>
        <xdr:cNvPr id="498" name="テキスト ボックス 497"/>
        <xdr:cNvSpPr txBox="1"/>
      </xdr:nvSpPr>
      <xdr:spPr>
        <a:xfrm>
          <a:off x="7594111" y="1665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57418</xdr:rowOff>
    </xdr:from>
    <xdr:to>
      <xdr:col>36</xdr:col>
      <xdr:colOff>165100</xdr:colOff>
      <xdr:row>96</xdr:row>
      <xdr:rowOff>159018</xdr:rowOff>
    </xdr:to>
    <xdr:sp macro="" textlink="">
      <xdr:nvSpPr>
        <xdr:cNvPr id="499" name="楕円 498"/>
        <xdr:cNvSpPr/>
      </xdr:nvSpPr>
      <xdr:spPr>
        <a:xfrm>
          <a:off x="6921500" y="1651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150145</xdr:rowOff>
    </xdr:from>
    <xdr:ext cx="534377" cy="259045"/>
    <xdr:sp macro="" textlink="">
      <xdr:nvSpPr>
        <xdr:cNvPr id="500" name="テキスト ボックス 499"/>
        <xdr:cNvSpPr txBox="1"/>
      </xdr:nvSpPr>
      <xdr:spPr>
        <a:xfrm>
          <a:off x="6705111" y="1660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50317</xdr:rowOff>
    </xdr:from>
    <xdr:to>
      <xdr:col>85</xdr:col>
      <xdr:colOff>127000</xdr:colOff>
      <xdr:row>38</xdr:row>
      <xdr:rowOff>64536</xdr:rowOff>
    </xdr:to>
    <xdr:cxnSp macro="">
      <xdr:nvCxnSpPr>
        <xdr:cNvPr id="527" name="直線コネクタ 526"/>
        <xdr:cNvCxnSpPr/>
      </xdr:nvCxnSpPr>
      <xdr:spPr>
        <a:xfrm flipV="1">
          <a:off x="15481300" y="6565417"/>
          <a:ext cx="838200" cy="1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56078</xdr:rowOff>
    </xdr:from>
    <xdr:to>
      <xdr:col>81</xdr:col>
      <xdr:colOff>50800</xdr:colOff>
      <xdr:row>38</xdr:row>
      <xdr:rowOff>64536</xdr:rowOff>
    </xdr:to>
    <xdr:cxnSp macro="">
      <xdr:nvCxnSpPr>
        <xdr:cNvPr id="530" name="直線コネクタ 529"/>
        <xdr:cNvCxnSpPr/>
      </xdr:nvCxnSpPr>
      <xdr:spPr>
        <a:xfrm>
          <a:off x="14592300" y="6571178"/>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56078</xdr:rowOff>
    </xdr:from>
    <xdr:to>
      <xdr:col>76</xdr:col>
      <xdr:colOff>114300</xdr:colOff>
      <xdr:row>38</xdr:row>
      <xdr:rowOff>101021</xdr:rowOff>
    </xdr:to>
    <xdr:cxnSp macro="">
      <xdr:nvCxnSpPr>
        <xdr:cNvPr id="533" name="直線コネクタ 532"/>
        <xdr:cNvCxnSpPr/>
      </xdr:nvCxnSpPr>
      <xdr:spPr>
        <a:xfrm flipV="1">
          <a:off x="13703300" y="6571178"/>
          <a:ext cx="889000" cy="4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89088</xdr:rowOff>
    </xdr:from>
    <xdr:to>
      <xdr:col>71</xdr:col>
      <xdr:colOff>177800</xdr:colOff>
      <xdr:row>38</xdr:row>
      <xdr:rowOff>101021</xdr:rowOff>
    </xdr:to>
    <xdr:cxnSp macro="">
      <xdr:nvCxnSpPr>
        <xdr:cNvPr id="536" name="直線コネクタ 535"/>
        <xdr:cNvCxnSpPr/>
      </xdr:nvCxnSpPr>
      <xdr:spPr>
        <a:xfrm>
          <a:off x="12814300" y="6604188"/>
          <a:ext cx="8890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170967</xdr:rowOff>
    </xdr:from>
    <xdr:to>
      <xdr:col>85</xdr:col>
      <xdr:colOff>177800</xdr:colOff>
      <xdr:row>38</xdr:row>
      <xdr:rowOff>101117</xdr:rowOff>
    </xdr:to>
    <xdr:sp macro="" textlink="">
      <xdr:nvSpPr>
        <xdr:cNvPr id="546" name="楕円 545"/>
        <xdr:cNvSpPr/>
      </xdr:nvSpPr>
      <xdr:spPr>
        <a:xfrm>
          <a:off x="16268700" y="651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148800</xdr:rowOff>
    </xdr:from>
    <xdr:ext cx="469744" cy="259045"/>
    <xdr:sp macro="" textlink="">
      <xdr:nvSpPr>
        <xdr:cNvPr id="547" name="災害復旧事業費該当値テキスト"/>
        <xdr:cNvSpPr txBox="1"/>
      </xdr:nvSpPr>
      <xdr:spPr>
        <a:xfrm>
          <a:off x="16370300" y="649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13736</xdr:rowOff>
    </xdr:from>
    <xdr:to>
      <xdr:col>81</xdr:col>
      <xdr:colOff>101600</xdr:colOff>
      <xdr:row>38</xdr:row>
      <xdr:rowOff>115336</xdr:rowOff>
    </xdr:to>
    <xdr:sp macro="" textlink="">
      <xdr:nvSpPr>
        <xdr:cNvPr id="548" name="楕円 547"/>
        <xdr:cNvSpPr/>
      </xdr:nvSpPr>
      <xdr:spPr>
        <a:xfrm>
          <a:off x="15430500" y="652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106463</xdr:rowOff>
    </xdr:from>
    <xdr:ext cx="469744" cy="259045"/>
    <xdr:sp macro="" textlink="">
      <xdr:nvSpPr>
        <xdr:cNvPr id="549" name="テキスト ボックス 548"/>
        <xdr:cNvSpPr txBox="1"/>
      </xdr:nvSpPr>
      <xdr:spPr>
        <a:xfrm>
          <a:off x="15246428" y="66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5278</xdr:rowOff>
    </xdr:from>
    <xdr:to>
      <xdr:col>76</xdr:col>
      <xdr:colOff>165100</xdr:colOff>
      <xdr:row>38</xdr:row>
      <xdr:rowOff>106878</xdr:rowOff>
    </xdr:to>
    <xdr:sp macro="" textlink="">
      <xdr:nvSpPr>
        <xdr:cNvPr id="550" name="楕円 549"/>
        <xdr:cNvSpPr/>
      </xdr:nvSpPr>
      <xdr:spPr>
        <a:xfrm>
          <a:off x="14541500" y="65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98005</xdr:rowOff>
    </xdr:from>
    <xdr:ext cx="469744" cy="259045"/>
    <xdr:sp macro="" textlink="">
      <xdr:nvSpPr>
        <xdr:cNvPr id="551" name="テキスト ボックス 550"/>
        <xdr:cNvSpPr txBox="1"/>
      </xdr:nvSpPr>
      <xdr:spPr>
        <a:xfrm>
          <a:off x="14357428" y="661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50221</xdr:rowOff>
    </xdr:from>
    <xdr:to>
      <xdr:col>72</xdr:col>
      <xdr:colOff>38100</xdr:colOff>
      <xdr:row>38</xdr:row>
      <xdr:rowOff>151821</xdr:rowOff>
    </xdr:to>
    <xdr:sp macro="" textlink="">
      <xdr:nvSpPr>
        <xdr:cNvPr id="552" name="楕円 551"/>
        <xdr:cNvSpPr/>
      </xdr:nvSpPr>
      <xdr:spPr>
        <a:xfrm>
          <a:off x="13652500" y="656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142948</xdr:rowOff>
    </xdr:from>
    <xdr:ext cx="378565" cy="259045"/>
    <xdr:sp macro="" textlink="">
      <xdr:nvSpPr>
        <xdr:cNvPr id="553" name="テキスト ボックス 552"/>
        <xdr:cNvSpPr txBox="1"/>
      </xdr:nvSpPr>
      <xdr:spPr>
        <a:xfrm>
          <a:off x="13514017" y="6658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38288</xdr:rowOff>
    </xdr:from>
    <xdr:to>
      <xdr:col>67</xdr:col>
      <xdr:colOff>101600</xdr:colOff>
      <xdr:row>38</xdr:row>
      <xdr:rowOff>139888</xdr:rowOff>
    </xdr:to>
    <xdr:sp macro="" textlink="">
      <xdr:nvSpPr>
        <xdr:cNvPr id="554" name="楕円 553"/>
        <xdr:cNvSpPr/>
      </xdr:nvSpPr>
      <xdr:spPr>
        <a:xfrm>
          <a:off x="12763500" y="655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131015</xdr:rowOff>
    </xdr:from>
    <xdr:ext cx="469744" cy="259045"/>
    <xdr:sp macro="" textlink="">
      <xdr:nvSpPr>
        <xdr:cNvPr id="555" name="テキスト ボックス 554"/>
        <xdr:cNvSpPr txBox="1"/>
      </xdr:nvSpPr>
      <xdr:spPr>
        <a:xfrm>
          <a:off x="12579428" y="6646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133659</xdr:rowOff>
    </xdr:from>
    <xdr:to>
      <xdr:col>85</xdr:col>
      <xdr:colOff>127000</xdr:colOff>
      <xdr:row>74</xdr:row>
      <xdr:rowOff>134655</xdr:rowOff>
    </xdr:to>
    <xdr:cxnSp macro="">
      <xdr:nvCxnSpPr>
        <xdr:cNvPr id="635" name="直線コネクタ 634"/>
        <xdr:cNvCxnSpPr/>
      </xdr:nvCxnSpPr>
      <xdr:spPr>
        <a:xfrm>
          <a:off x="15481300" y="12820959"/>
          <a:ext cx="838200" cy="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133659</xdr:rowOff>
    </xdr:from>
    <xdr:to>
      <xdr:col>81</xdr:col>
      <xdr:colOff>50800</xdr:colOff>
      <xdr:row>74</xdr:row>
      <xdr:rowOff>165058</xdr:rowOff>
    </xdr:to>
    <xdr:cxnSp macro="">
      <xdr:nvCxnSpPr>
        <xdr:cNvPr id="638" name="直線コネクタ 637"/>
        <xdr:cNvCxnSpPr/>
      </xdr:nvCxnSpPr>
      <xdr:spPr>
        <a:xfrm flipV="1">
          <a:off x="14592300" y="12820959"/>
          <a:ext cx="889000" cy="3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165058</xdr:rowOff>
    </xdr:from>
    <xdr:to>
      <xdr:col>76</xdr:col>
      <xdr:colOff>114300</xdr:colOff>
      <xdr:row>74</xdr:row>
      <xdr:rowOff>167001</xdr:rowOff>
    </xdr:to>
    <xdr:cxnSp macro="">
      <xdr:nvCxnSpPr>
        <xdr:cNvPr id="641" name="直線コネクタ 640"/>
        <xdr:cNvCxnSpPr/>
      </xdr:nvCxnSpPr>
      <xdr:spPr>
        <a:xfrm flipV="1">
          <a:off x="13703300" y="12852358"/>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167001</xdr:rowOff>
    </xdr:from>
    <xdr:to>
      <xdr:col>71</xdr:col>
      <xdr:colOff>177800</xdr:colOff>
      <xdr:row>75</xdr:row>
      <xdr:rowOff>83595</xdr:rowOff>
    </xdr:to>
    <xdr:cxnSp macro="">
      <xdr:nvCxnSpPr>
        <xdr:cNvPr id="644" name="直線コネクタ 643"/>
        <xdr:cNvCxnSpPr/>
      </xdr:nvCxnSpPr>
      <xdr:spPr>
        <a:xfrm flipV="1">
          <a:off x="12814300" y="12854301"/>
          <a:ext cx="889000" cy="8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83855</xdr:rowOff>
    </xdr:from>
    <xdr:to>
      <xdr:col>85</xdr:col>
      <xdr:colOff>177800</xdr:colOff>
      <xdr:row>75</xdr:row>
      <xdr:rowOff>14005</xdr:rowOff>
    </xdr:to>
    <xdr:sp macro="" textlink="">
      <xdr:nvSpPr>
        <xdr:cNvPr id="654" name="楕円 653"/>
        <xdr:cNvSpPr/>
      </xdr:nvSpPr>
      <xdr:spPr>
        <a:xfrm>
          <a:off x="16268700" y="1277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106732</xdr:rowOff>
    </xdr:from>
    <xdr:ext cx="534377" cy="259045"/>
    <xdr:sp macro="" textlink="">
      <xdr:nvSpPr>
        <xdr:cNvPr id="655" name="公債費該当値テキスト"/>
        <xdr:cNvSpPr txBox="1"/>
      </xdr:nvSpPr>
      <xdr:spPr>
        <a:xfrm>
          <a:off x="16370300" y="1262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82859</xdr:rowOff>
    </xdr:from>
    <xdr:to>
      <xdr:col>81</xdr:col>
      <xdr:colOff>101600</xdr:colOff>
      <xdr:row>75</xdr:row>
      <xdr:rowOff>13009</xdr:rowOff>
    </xdr:to>
    <xdr:sp macro="" textlink="">
      <xdr:nvSpPr>
        <xdr:cNvPr id="656" name="楕円 655"/>
        <xdr:cNvSpPr/>
      </xdr:nvSpPr>
      <xdr:spPr>
        <a:xfrm>
          <a:off x="15430500" y="1277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29536</xdr:rowOff>
    </xdr:from>
    <xdr:ext cx="534377" cy="259045"/>
    <xdr:sp macro="" textlink="">
      <xdr:nvSpPr>
        <xdr:cNvPr id="657" name="テキスト ボックス 656"/>
        <xdr:cNvSpPr txBox="1"/>
      </xdr:nvSpPr>
      <xdr:spPr>
        <a:xfrm>
          <a:off x="15214111" y="1254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114258</xdr:rowOff>
    </xdr:from>
    <xdr:to>
      <xdr:col>76</xdr:col>
      <xdr:colOff>165100</xdr:colOff>
      <xdr:row>75</xdr:row>
      <xdr:rowOff>44408</xdr:rowOff>
    </xdr:to>
    <xdr:sp macro="" textlink="">
      <xdr:nvSpPr>
        <xdr:cNvPr id="658" name="楕円 657"/>
        <xdr:cNvSpPr/>
      </xdr:nvSpPr>
      <xdr:spPr>
        <a:xfrm>
          <a:off x="14541500" y="1280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60935</xdr:rowOff>
    </xdr:from>
    <xdr:ext cx="534377" cy="259045"/>
    <xdr:sp macro="" textlink="">
      <xdr:nvSpPr>
        <xdr:cNvPr id="659" name="テキスト ボックス 658"/>
        <xdr:cNvSpPr txBox="1"/>
      </xdr:nvSpPr>
      <xdr:spPr>
        <a:xfrm>
          <a:off x="14325111" y="1257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116201</xdr:rowOff>
    </xdr:from>
    <xdr:to>
      <xdr:col>72</xdr:col>
      <xdr:colOff>38100</xdr:colOff>
      <xdr:row>75</xdr:row>
      <xdr:rowOff>46351</xdr:rowOff>
    </xdr:to>
    <xdr:sp macro="" textlink="">
      <xdr:nvSpPr>
        <xdr:cNvPr id="660" name="楕円 659"/>
        <xdr:cNvSpPr/>
      </xdr:nvSpPr>
      <xdr:spPr>
        <a:xfrm>
          <a:off x="13652500" y="1280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62878</xdr:rowOff>
    </xdr:from>
    <xdr:ext cx="534377" cy="259045"/>
    <xdr:sp macro="" textlink="">
      <xdr:nvSpPr>
        <xdr:cNvPr id="661" name="テキスト ボックス 660"/>
        <xdr:cNvSpPr txBox="1"/>
      </xdr:nvSpPr>
      <xdr:spPr>
        <a:xfrm>
          <a:off x="13436111" y="1257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32795</xdr:rowOff>
    </xdr:from>
    <xdr:to>
      <xdr:col>67</xdr:col>
      <xdr:colOff>101600</xdr:colOff>
      <xdr:row>75</xdr:row>
      <xdr:rowOff>134395</xdr:rowOff>
    </xdr:to>
    <xdr:sp macro="" textlink="">
      <xdr:nvSpPr>
        <xdr:cNvPr id="662" name="楕円 661"/>
        <xdr:cNvSpPr/>
      </xdr:nvSpPr>
      <xdr:spPr>
        <a:xfrm>
          <a:off x="12763500" y="1289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150922</xdr:rowOff>
    </xdr:from>
    <xdr:ext cx="534377" cy="259045"/>
    <xdr:sp macro="" textlink="">
      <xdr:nvSpPr>
        <xdr:cNvPr id="663" name="テキスト ボックス 662"/>
        <xdr:cNvSpPr txBox="1"/>
      </xdr:nvSpPr>
      <xdr:spPr>
        <a:xfrm>
          <a:off x="12547111" y="1266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164440</xdr:rowOff>
    </xdr:from>
    <xdr:to>
      <xdr:col>85</xdr:col>
      <xdr:colOff>127000</xdr:colOff>
      <xdr:row>98</xdr:row>
      <xdr:rowOff>83438</xdr:rowOff>
    </xdr:to>
    <xdr:cxnSp macro="">
      <xdr:nvCxnSpPr>
        <xdr:cNvPr id="692" name="直線コネクタ 691"/>
        <xdr:cNvCxnSpPr/>
      </xdr:nvCxnSpPr>
      <xdr:spPr>
        <a:xfrm flipV="1">
          <a:off x="15481300" y="16795090"/>
          <a:ext cx="838200" cy="9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3" name="積立金平均値テキスト"/>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49364</xdr:rowOff>
    </xdr:from>
    <xdr:to>
      <xdr:col>81</xdr:col>
      <xdr:colOff>50800</xdr:colOff>
      <xdr:row>98</xdr:row>
      <xdr:rowOff>83438</xdr:rowOff>
    </xdr:to>
    <xdr:cxnSp macro="">
      <xdr:nvCxnSpPr>
        <xdr:cNvPr id="695" name="直線コネクタ 694"/>
        <xdr:cNvCxnSpPr/>
      </xdr:nvCxnSpPr>
      <xdr:spPr>
        <a:xfrm>
          <a:off x="14592300" y="16851464"/>
          <a:ext cx="889000" cy="3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7" name="テキスト ボックス 696"/>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49364</xdr:rowOff>
    </xdr:from>
    <xdr:to>
      <xdr:col>76</xdr:col>
      <xdr:colOff>114300</xdr:colOff>
      <xdr:row>98</xdr:row>
      <xdr:rowOff>72467</xdr:rowOff>
    </xdr:to>
    <xdr:cxnSp macro="">
      <xdr:nvCxnSpPr>
        <xdr:cNvPr id="698" name="直線コネクタ 697"/>
        <xdr:cNvCxnSpPr/>
      </xdr:nvCxnSpPr>
      <xdr:spPr>
        <a:xfrm flipV="1">
          <a:off x="13703300" y="16851464"/>
          <a:ext cx="889000" cy="2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700" name="テキスト ボックス 699"/>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72467</xdr:rowOff>
    </xdr:from>
    <xdr:to>
      <xdr:col>71</xdr:col>
      <xdr:colOff>177800</xdr:colOff>
      <xdr:row>98</xdr:row>
      <xdr:rowOff>166205</xdr:rowOff>
    </xdr:to>
    <xdr:cxnSp macro="">
      <xdr:nvCxnSpPr>
        <xdr:cNvPr id="701" name="直線コネクタ 700"/>
        <xdr:cNvCxnSpPr/>
      </xdr:nvCxnSpPr>
      <xdr:spPr>
        <a:xfrm flipV="1">
          <a:off x="12814300" y="16874567"/>
          <a:ext cx="889000" cy="9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3" name="テキスト ボックス 702"/>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113640</xdr:rowOff>
    </xdr:from>
    <xdr:to>
      <xdr:col>85</xdr:col>
      <xdr:colOff>177800</xdr:colOff>
      <xdr:row>98</xdr:row>
      <xdr:rowOff>43790</xdr:rowOff>
    </xdr:to>
    <xdr:sp macro="" textlink="">
      <xdr:nvSpPr>
        <xdr:cNvPr id="711" name="楕円 710"/>
        <xdr:cNvSpPr/>
      </xdr:nvSpPr>
      <xdr:spPr>
        <a:xfrm>
          <a:off x="16268700" y="167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92067</xdr:rowOff>
    </xdr:from>
    <xdr:ext cx="534377" cy="259045"/>
    <xdr:sp macro="" textlink="">
      <xdr:nvSpPr>
        <xdr:cNvPr id="712" name="積立金該当値テキスト"/>
        <xdr:cNvSpPr txBox="1"/>
      </xdr:nvSpPr>
      <xdr:spPr>
        <a:xfrm>
          <a:off x="16370300" y="1672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32638</xdr:rowOff>
    </xdr:from>
    <xdr:to>
      <xdr:col>81</xdr:col>
      <xdr:colOff>101600</xdr:colOff>
      <xdr:row>98</xdr:row>
      <xdr:rowOff>134238</xdr:rowOff>
    </xdr:to>
    <xdr:sp macro="" textlink="">
      <xdr:nvSpPr>
        <xdr:cNvPr id="713" name="楕円 712"/>
        <xdr:cNvSpPr/>
      </xdr:nvSpPr>
      <xdr:spPr>
        <a:xfrm>
          <a:off x="15430500" y="168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125365</xdr:rowOff>
    </xdr:from>
    <xdr:ext cx="534377" cy="259045"/>
    <xdr:sp macro="" textlink="">
      <xdr:nvSpPr>
        <xdr:cNvPr id="714" name="テキスト ボックス 713"/>
        <xdr:cNvSpPr txBox="1"/>
      </xdr:nvSpPr>
      <xdr:spPr>
        <a:xfrm>
          <a:off x="15214111" y="1692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170014</xdr:rowOff>
    </xdr:from>
    <xdr:to>
      <xdr:col>76</xdr:col>
      <xdr:colOff>165100</xdr:colOff>
      <xdr:row>98</xdr:row>
      <xdr:rowOff>100164</xdr:rowOff>
    </xdr:to>
    <xdr:sp macro="" textlink="">
      <xdr:nvSpPr>
        <xdr:cNvPr id="715" name="楕円 714"/>
        <xdr:cNvSpPr/>
      </xdr:nvSpPr>
      <xdr:spPr>
        <a:xfrm>
          <a:off x="14541500" y="1680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91291</xdr:rowOff>
    </xdr:from>
    <xdr:ext cx="534377" cy="259045"/>
    <xdr:sp macro="" textlink="">
      <xdr:nvSpPr>
        <xdr:cNvPr id="716" name="テキスト ボックス 715"/>
        <xdr:cNvSpPr txBox="1"/>
      </xdr:nvSpPr>
      <xdr:spPr>
        <a:xfrm>
          <a:off x="14325111" y="1689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21667</xdr:rowOff>
    </xdr:from>
    <xdr:to>
      <xdr:col>72</xdr:col>
      <xdr:colOff>38100</xdr:colOff>
      <xdr:row>98</xdr:row>
      <xdr:rowOff>123267</xdr:rowOff>
    </xdr:to>
    <xdr:sp macro="" textlink="">
      <xdr:nvSpPr>
        <xdr:cNvPr id="717" name="楕円 716"/>
        <xdr:cNvSpPr/>
      </xdr:nvSpPr>
      <xdr:spPr>
        <a:xfrm>
          <a:off x="13652500" y="1682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114394</xdr:rowOff>
    </xdr:from>
    <xdr:ext cx="534377" cy="259045"/>
    <xdr:sp macro="" textlink="">
      <xdr:nvSpPr>
        <xdr:cNvPr id="718" name="テキスト ボックス 717"/>
        <xdr:cNvSpPr txBox="1"/>
      </xdr:nvSpPr>
      <xdr:spPr>
        <a:xfrm>
          <a:off x="13436111" y="1691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115405</xdr:rowOff>
    </xdr:from>
    <xdr:to>
      <xdr:col>67</xdr:col>
      <xdr:colOff>101600</xdr:colOff>
      <xdr:row>99</xdr:row>
      <xdr:rowOff>45555</xdr:rowOff>
    </xdr:to>
    <xdr:sp macro="" textlink="">
      <xdr:nvSpPr>
        <xdr:cNvPr id="719" name="楕円 718"/>
        <xdr:cNvSpPr/>
      </xdr:nvSpPr>
      <xdr:spPr>
        <a:xfrm>
          <a:off x="12763500" y="1691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36682</xdr:rowOff>
    </xdr:from>
    <xdr:ext cx="469744" cy="259045"/>
    <xdr:sp macro="" textlink="">
      <xdr:nvSpPr>
        <xdr:cNvPr id="720" name="テキスト ボックス 719"/>
        <xdr:cNvSpPr txBox="1"/>
      </xdr:nvSpPr>
      <xdr:spPr>
        <a:xfrm>
          <a:off x="12579428" y="1701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8" name="投資及び出資金平均値テキスト"/>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2" name="テキスト ボックス 751"/>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5" name="テキスト ボックス 754"/>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8" name="テキスト ボックス 757"/>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0" name="テキスト ボックス 759"/>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99466</xdr:rowOff>
    </xdr:from>
    <xdr:to>
      <xdr:col>116</xdr:col>
      <xdr:colOff>63500</xdr:colOff>
      <xdr:row>56</xdr:row>
      <xdr:rowOff>104222</xdr:rowOff>
    </xdr:to>
    <xdr:cxnSp macro="">
      <xdr:nvCxnSpPr>
        <xdr:cNvPr id="802" name="直線コネクタ 801"/>
        <xdr:cNvCxnSpPr/>
      </xdr:nvCxnSpPr>
      <xdr:spPr>
        <a:xfrm flipV="1">
          <a:off x="21323300" y="9700666"/>
          <a:ext cx="838200" cy="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55486</xdr:rowOff>
    </xdr:from>
    <xdr:ext cx="469744" cy="259045"/>
    <xdr:sp macro="" textlink="">
      <xdr:nvSpPr>
        <xdr:cNvPr id="803" name="貸付金平均値テキスト"/>
        <xdr:cNvSpPr txBox="1"/>
      </xdr:nvSpPr>
      <xdr:spPr>
        <a:xfrm>
          <a:off x="22212300" y="9828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104222</xdr:rowOff>
    </xdr:from>
    <xdr:to>
      <xdr:col>111</xdr:col>
      <xdr:colOff>177800</xdr:colOff>
      <xdr:row>56</xdr:row>
      <xdr:rowOff>108793</xdr:rowOff>
    </xdr:to>
    <xdr:cxnSp macro="">
      <xdr:nvCxnSpPr>
        <xdr:cNvPr id="805" name="直線コネクタ 804"/>
        <xdr:cNvCxnSpPr/>
      </xdr:nvCxnSpPr>
      <xdr:spPr>
        <a:xfrm flipV="1">
          <a:off x="20434300" y="970542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147703</xdr:rowOff>
    </xdr:from>
    <xdr:ext cx="469744" cy="259045"/>
    <xdr:sp macro="" textlink="">
      <xdr:nvSpPr>
        <xdr:cNvPr id="807" name="テキスト ボックス 806"/>
        <xdr:cNvSpPr txBox="1"/>
      </xdr:nvSpPr>
      <xdr:spPr>
        <a:xfrm>
          <a:off x="21088428" y="992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168504</xdr:rowOff>
    </xdr:from>
    <xdr:to>
      <xdr:col>107</xdr:col>
      <xdr:colOff>50800</xdr:colOff>
      <xdr:row>56</xdr:row>
      <xdr:rowOff>108793</xdr:rowOff>
    </xdr:to>
    <xdr:cxnSp macro="">
      <xdr:nvCxnSpPr>
        <xdr:cNvPr id="808" name="直線コネクタ 807"/>
        <xdr:cNvCxnSpPr/>
      </xdr:nvCxnSpPr>
      <xdr:spPr>
        <a:xfrm>
          <a:off x="19545300" y="9598254"/>
          <a:ext cx="889000" cy="11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150354</xdr:rowOff>
    </xdr:from>
    <xdr:ext cx="469744" cy="259045"/>
    <xdr:sp macro="" textlink="">
      <xdr:nvSpPr>
        <xdr:cNvPr id="810" name="テキスト ボックス 809"/>
        <xdr:cNvSpPr txBox="1"/>
      </xdr:nvSpPr>
      <xdr:spPr>
        <a:xfrm>
          <a:off x="20199428" y="992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168504</xdr:rowOff>
    </xdr:from>
    <xdr:to>
      <xdr:col>102</xdr:col>
      <xdr:colOff>114300</xdr:colOff>
      <xdr:row>56</xdr:row>
      <xdr:rowOff>115560</xdr:rowOff>
    </xdr:to>
    <xdr:cxnSp macro="">
      <xdr:nvCxnSpPr>
        <xdr:cNvPr id="811" name="直線コネクタ 810"/>
        <xdr:cNvCxnSpPr/>
      </xdr:nvCxnSpPr>
      <xdr:spPr>
        <a:xfrm flipV="1">
          <a:off x="18656300" y="9598254"/>
          <a:ext cx="889000" cy="1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146971</xdr:rowOff>
    </xdr:from>
    <xdr:ext cx="469744" cy="259045"/>
    <xdr:sp macro="" textlink="">
      <xdr:nvSpPr>
        <xdr:cNvPr id="813" name="テキスト ボックス 812"/>
        <xdr:cNvSpPr txBox="1"/>
      </xdr:nvSpPr>
      <xdr:spPr>
        <a:xfrm>
          <a:off x="19310428" y="991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120088</xdr:rowOff>
    </xdr:from>
    <xdr:ext cx="469744" cy="259045"/>
    <xdr:sp macro="" textlink="">
      <xdr:nvSpPr>
        <xdr:cNvPr id="815" name="テキスト ボックス 814"/>
        <xdr:cNvSpPr txBox="1"/>
      </xdr:nvSpPr>
      <xdr:spPr>
        <a:xfrm>
          <a:off x="18421428" y="98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48666</xdr:rowOff>
    </xdr:from>
    <xdr:to>
      <xdr:col>116</xdr:col>
      <xdr:colOff>114300</xdr:colOff>
      <xdr:row>56</xdr:row>
      <xdr:rowOff>150266</xdr:rowOff>
    </xdr:to>
    <xdr:sp macro="" textlink="">
      <xdr:nvSpPr>
        <xdr:cNvPr id="821" name="楕円 820"/>
        <xdr:cNvSpPr/>
      </xdr:nvSpPr>
      <xdr:spPr>
        <a:xfrm>
          <a:off x="22110700" y="96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71543</xdr:rowOff>
    </xdr:from>
    <xdr:ext cx="469744" cy="259045"/>
    <xdr:sp macro="" textlink="">
      <xdr:nvSpPr>
        <xdr:cNvPr id="822" name="貸付金該当値テキスト"/>
        <xdr:cNvSpPr txBox="1"/>
      </xdr:nvSpPr>
      <xdr:spPr>
        <a:xfrm>
          <a:off x="22212300" y="950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53422</xdr:rowOff>
    </xdr:from>
    <xdr:to>
      <xdr:col>112</xdr:col>
      <xdr:colOff>38100</xdr:colOff>
      <xdr:row>56</xdr:row>
      <xdr:rowOff>155022</xdr:rowOff>
    </xdr:to>
    <xdr:sp macro="" textlink="">
      <xdr:nvSpPr>
        <xdr:cNvPr id="823" name="楕円 822"/>
        <xdr:cNvSpPr/>
      </xdr:nvSpPr>
      <xdr:spPr>
        <a:xfrm>
          <a:off x="21272500" y="965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99</xdr:rowOff>
    </xdr:from>
    <xdr:ext cx="469744" cy="259045"/>
    <xdr:sp macro="" textlink="">
      <xdr:nvSpPr>
        <xdr:cNvPr id="824" name="テキスト ボックス 823"/>
        <xdr:cNvSpPr txBox="1"/>
      </xdr:nvSpPr>
      <xdr:spPr>
        <a:xfrm>
          <a:off x="21088428" y="94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57993</xdr:rowOff>
    </xdr:from>
    <xdr:to>
      <xdr:col>107</xdr:col>
      <xdr:colOff>101600</xdr:colOff>
      <xdr:row>56</xdr:row>
      <xdr:rowOff>159593</xdr:rowOff>
    </xdr:to>
    <xdr:sp macro="" textlink="">
      <xdr:nvSpPr>
        <xdr:cNvPr id="825" name="楕円 824"/>
        <xdr:cNvSpPr/>
      </xdr:nvSpPr>
      <xdr:spPr>
        <a:xfrm>
          <a:off x="20383500" y="965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4670</xdr:rowOff>
    </xdr:from>
    <xdr:ext cx="469744" cy="259045"/>
    <xdr:sp macro="" textlink="">
      <xdr:nvSpPr>
        <xdr:cNvPr id="826" name="テキスト ボックス 825"/>
        <xdr:cNvSpPr txBox="1"/>
      </xdr:nvSpPr>
      <xdr:spPr>
        <a:xfrm>
          <a:off x="20199428" y="943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117704</xdr:rowOff>
    </xdr:from>
    <xdr:to>
      <xdr:col>102</xdr:col>
      <xdr:colOff>165100</xdr:colOff>
      <xdr:row>56</xdr:row>
      <xdr:rowOff>47854</xdr:rowOff>
    </xdr:to>
    <xdr:sp macro="" textlink="">
      <xdr:nvSpPr>
        <xdr:cNvPr id="827" name="楕円 826"/>
        <xdr:cNvSpPr/>
      </xdr:nvSpPr>
      <xdr:spPr>
        <a:xfrm>
          <a:off x="19494500" y="954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64381</xdr:rowOff>
    </xdr:from>
    <xdr:ext cx="534377" cy="259045"/>
    <xdr:sp macro="" textlink="">
      <xdr:nvSpPr>
        <xdr:cNvPr id="828" name="テキスト ボックス 827"/>
        <xdr:cNvSpPr txBox="1"/>
      </xdr:nvSpPr>
      <xdr:spPr>
        <a:xfrm>
          <a:off x="19278111" y="932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64760</xdr:rowOff>
    </xdr:from>
    <xdr:to>
      <xdr:col>98</xdr:col>
      <xdr:colOff>38100</xdr:colOff>
      <xdr:row>56</xdr:row>
      <xdr:rowOff>166360</xdr:rowOff>
    </xdr:to>
    <xdr:sp macro="" textlink="">
      <xdr:nvSpPr>
        <xdr:cNvPr id="829" name="楕円 828"/>
        <xdr:cNvSpPr/>
      </xdr:nvSpPr>
      <xdr:spPr>
        <a:xfrm>
          <a:off x="18605500" y="966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11437</xdr:rowOff>
    </xdr:from>
    <xdr:ext cx="469744" cy="259045"/>
    <xdr:sp macro="" textlink="">
      <xdr:nvSpPr>
        <xdr:cNvPr id="830" name="テキスト ボックス 829"/>
        <xdr:cNvSpPr txBox="1"/>
      </xdr:nvSpPr>
      <xdr:spPr>
        <a:xfrm>
          <a:off x="18421428" y="944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67051</xdr:rowOff>
    </xdr:from>
    <xdr:to>
      <xdr:col>116</xdr:col>
      <xdr:colOff>63500</xdr:colOff>
      <xdr:row>75</xdr:row>
      <xdr:rowOff>95648</xdr:rowOff>
    </xdr:to>
    <xdr:cxnSp macro="">
      <xdr:nvCxnSpPr>
        <xdr:cNvPr id="858" name="直線コネクタ 857"/>
        <xdr:cNvCxnSpPr/>
      </xdr:nvCxnSpPr>
      <xdr:spPr>
        <a:xfrm flipV="1">
          <a:off x="21323300" y="12925801"/>
          <a:ext cx="838200" cy="2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144868</xdr:rowOff>
    </xdr:from>
    <xdr:ext cx="534377" cy="259045"/>
    <xdr:sp macro="" textlink="">
      <xdr:nvSpPr>
        <xdr:cNvPr id="859" name="繰出金平均値テキスト"/>
        <xdr:cNvSpPr txBox="1"/>
      </xdr:nvSpPr>
      <xdr:spPr>
        <a:xfrm>
          <a:off x="22212300" y="13003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95648</xdr:rowOff>
    </xdr:from>
    <xdr:to>
      <xdr:col>111</xdr:col>
      <xdr:colOff>177800</xdr:colOff>
      <xdr:row>75</xdr:row>
      <xdr:rowOff>152388</xdr:rowOff>
    </xdr:to>
    <xdr:cxnSp macro="">
      <xdr:nvCxnSpPr>
        <xdr:cNvPr id="861" name="直線コネクタ 860"/>
        <xdr:cNvCxnSpPr/>
      </xdr:nvCxnSpPr>
      <xdr:spPr>
        <a:xfrm flipV="1">
          <a:off x="20434300" y="12954398"/>
          <a:ext cx="889000" cy="5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3" name="テキスト ボックス 862"/>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63896</xdr:rowOff>
    </xdr:from>
    <xdr:to>
      <xdr:col>107</xdr:col>
      <xdr:colOff>50800</xdr:colOff>
      <xdr:row>75</xdr:row>
      <xdr:rowOff>152388</xdr:rowOff>
    </xdr:to>
    <xdr:cxnSp macro="">
      <xdr:nvCxnSpPr>
        <xdr:cNvPr id="864" name="直線コネクタ 863"/>
        <xdr:cNvCxnSpPr/>
      </xdr:nvCxnSpPr>
      <xdr:spPr>
        <a:xfrm>
          <a:off x="19545300" y="12922646"/>
          <a:ext cx="889000" cy="8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6" name="テキスト ボックス 865"/>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63896</xdr:rowOff>
    </xdr:from>
    <xdr:to>
      <xdr:col>102</xdr:col>
      <xdr:colOff>114300</xdr:colOff>
      <xdr:row>75</xdr:row>
      <xdr:rowOff>158079</xdr:rowOff>
    </xdr:to>
    <xdr:cxnSp macro="">
      <xdr:nvCxnSpPr>
        <xdr:cNvPr id="867" name="直線コネクタ 866"/>
        <xdr:cNvCxnSpPr/>
      </xdr:nvCxnSpPr>
      <xdr:spPr>
        <a:xfrm flipV="1">
          <a:off x="18656300" y="12922646"/>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69" name="テキスト ボックス 868"/>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14772</xdr:rowOff>
    </xdr:from>
    <xdr:ext cx="534377" cy="259045"/>
    <xdr:sp macro="" textlink="">
      <xdr:nvSpPr>
        <xdr:cNvPr id="871" name="テキスト ボックス 870"/>
        <xdr:cNvSpPr txBox="1"/>
      </xdr:nvSpPr>
      <xdr:spPr>
        <a:xfrm>
          <a:off x="18389111" y="1321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16251</xdr:rowOff>
    </xdr:from>
    <xdr:to>
      <xdr:col>116</xdr:col>
      <xdr:colOff>114300</xdr:colOff>
      <xdr:row>75</xdr:row>
      <xdr:rowOff>117851</xdr:rowOff>
    </xdr:to>
    <xdr:sp macro="" textlink="">
      <xdr:nvSpPr>
        <xdr:cNvPr id="877" name="楕円 876"/>
        <xdr:cNvSpPr/>
      </xdr:nvSpPr>
      <xdr:spPr>
        <a:xfrm>
          <a:off x="22110700" y="1287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39128</xdr:rowOff>
    </xdr:from>
    <xdr:ext cx="534377" cy="259045"/>
    <xdr:sp macro="" textlink="">
      <xdr:nvSpPr>
        <xdr:cNvPr id="878" name="繰出金該当値テキスト"/>
        <xdr:cNvSpPr txBox="1"/>
      </xdr:nvSpPr>
      <xdr:spPr>
        <a:xfrm>
          <a:off x="22212300" y="1272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44848</xdr:rowOff>
    </xdr:from>
    <xdr:to>
      <xdr:col>112</xdr:col>
      <xdr:colOff>38100</xdr:colOff>
      <xdr:row>75</xdr:row>
      <xdr:rowOff>146448</xdr:rowOff>
    </xdr:to>
    <xdr:sp macro="" textlink="">
      <xdr:nvSpPr>
        <xdr:cNvPr id="879" name="楕円 878"/>
        <xdr:cNvSpPr/>
      </xdr:nvSpPr>
      <xdr:spPr>
        <a:xfrm>
          <a:off x="21272500" y="1290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162975</xdr:rowOff>
    </xdr:from>
    <xdr:ext cx="534377" cy="259045"/>
    <xdr:sp macro="" textlink="">
      <xdr:nvSpPr>
        <xdr:cNvPr id="880" name="テキスト ボックス 879"/>
        <xdr:cNvSpPr txBox="1"/>
      </xdr:nvSpPr>
      <xdr:spPr>
        <a:xfrm>
          <a:off x="21056111" y="126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101588</xdr:rowOff>
    </xdr:from>
    <xdr:to>
      <xdr:col>107</xdr:col>
      <xdr:colOff>101600</xdr:colOff>
      <xdr:row>76</xdr:row>
      <xdr:rowOff>31738</xdr:rowOff>
    </xdr:to>
    <xdr:sp macro="" textlink="">
      <xdr:nvSpPr>
        <xdr:cNvPr id="881" name="楕円 880"/>
        <xdr:cNvSpPr/>
      </xdr:nvSpPr>
      <xdr:spPr>
        <a:xfrm>
          <a:off x="20383500" y="1296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48265</xdr:rowOff>
    </xdr:from>
    <xdr:ext cx="534377" cy="259045"/>
    <xdr:sp macro="" textlink="">
      <xdr:nvSpPr>
        <xdr:cNvPr id="882" name="テキスト ボックス 881"/>
        <xdr:cNvSpPr txBox="1"/>
      </xdr:nvSpPr>
      <xdr:spPr>
        <a:xfrm>
          <a:off x="20167111" y="1273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13096</xdr:rowOff>
    </xdr:from>
    <xdr:to>
      <xdr:col>102</xdr:col>
      <xdr:colOff>165100</xdr:colOff>
      <xdr:row>75</xdr:row>
      <xdr:rowOff>114696</xdr:rowOff>
    </xdr:to>
    <xdr:sp macro="" textlink="">
      <xdr:nvSpPr>
        <xdr:cNvPr id="883" name="楕円 882"/>
        <xdr:cNvSpPr/>
      </xdr:nvSpPr>
      <xdr:spPr>
        <a:xfrm>
          <a:off x="19494500" y="1287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131223</xdr:rowOff>
    </xdr:from>
    <xdr:ext cx="534377" cy="259045"/>
    <xdr:sp macro="" textlink="">
      <xdr:nvSpPr>
        <xdr:cNvPr id="884" name="テキスト ボックス 883"/>
        <xdr:cNvSpPr txBox="1"/>
      </xdr:nvSpPr>
      <xdr:spPr>
        <a:xfrm>
          <a:off x="19278111" y="1264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107279</xdr:rowOff>
    </xdr:from>
    <xdr:to>
      <xdr:col>98</xdr:col>
      <xdr:colOff>38100</xdr:colOff>
      <xdr:row>76</xdr:row>
      <xdr:rowOff>37430</xdr:rowOff>
    </xdr:to>
    <xdr:sp macro="" textlink="">
      <xdr:nvSpPr>
        <xdr:cNvPr id="885" name="楕円 884"/>
        <xdr:cNvSpPr/>
      </xdr:nvSpPr>
      <xdr:spPr>
        <a:xfrm>
          <a:off x="18605500" y="129660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53956</xdr:rowOff>
    </xdr:from>
    <xdr:ext cx="534377" cy="259045"/>
    <xdr:sp macro="" textlink="">
      <xdr:nvSpPr>
        <xdr:cNvPr id="886" name="テキスト ボックス 885"/>
        <xdr:cNvSpPr txBox="1"/>
      </xdr:nvSpPr>
      <xdr:spPr>
        <a:xfrm>
          <a:off x="18389111" y="1274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について、人件費、扶助費、公債費、繰出金などで類似団体の平均を上回る一方、普通建設事業費、維持補修費などで下回っている。類似団体平均を上回っているもののうち、人件費については住民一人当たり</a:t>
          </a:r>
          <a:r>
            <a:rPr kumimoji="1" lang="en-US" altLang="ja-JP" sz="1300">
              <a:latin typeface="ＭＳ Ｐゴシック" panose="020B0600070205080204" pitchFamily="50" charset="-128"/>
              <a:ea typeface="ＭＳ Ｐゴシック" panose="020B0600070205080204" pitchFamily="50" charset="-128"/>
            </a:rPr>
            <a:t>89,530</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類似団体平均との差が大きくなっていることから、他団体よりも人件費高騰の影響が大きかったことが推測される。今後も全国的な賃金アップや物価高騰により人件費や物件費の増加が継続すると予測されるため、事業の見直しや業務の効率化を行い、歳出の抑制に努め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類似団体平均を下回っているが、前年度と比較して普通建設事業費の伸びが大きく、公債費の増加にも関連する内容のため、その動向を引き続き注視しつつ、公共施設等総合管理計画に基づき、限られた財源の中で将来にわたり質の高い公共サービスを提供できるよう、人口規模や市民ニーズに合った公共施設等の適正規模・適正配置を進めていく。その他、補助費等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年度のみ突出した数値となっているが、これは住民一人あたり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万円を支給した定額給付金事業に係る経費が要因である。</a:t>
          </a:r>
        </a:p>
        <a:p>
          <a:r>
            <a:rPr kumimoji="1" lang="ja-JP" altLang="en-US" sz="1300">
              <a:latin typeface="ＭＳ Ｐゴシック" panose="020B0600070205080204" pitchFamily="50" charset="-128"/>
              <a:ea typeface="ＭＳ Ｐゴシック" panose="020B0600070205080204" pitchFamily="50" charset="-128"/>
            </a:rPr>
            <a:t>　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年の推計から、令和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コロナ対策による扶助費の一時的な増加を除けば、義務的経費（人件費、扶助費、公債費）がいずれも増加傾向にあることが確認できる。義務的経費が増加すれば、より一層厳しい財政運営を強いられるため、今後は事業の見直し等により、着実にコストの削減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94894</xdr:rowOff>
    </xdr:from>
    <xdr:to>
      <xdr:col>24</xdr:col>
      <xdr:colOff>63500</xdr:colOff>
      <xdr:row>36</xdr:row>
      <xdr:rowOff>137414</xdr:rowOff>
    </xdr:to>
    <xdr:cxnSp macro="">
      <xdr:nvCxnSpPr>
        <xdr:cNvPr id="59" name="直線コネクタ 58"/>
        <xdr:cNvCxnSpPr/>
      </xdr:nvCxnSpPr>
      <xdr:spPr>
        <a:xfrm flipV="1">
          <a:off x="3797300" y="6267094"/>
          <a:ext cx="8382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137414</xdr:rowOff>
    </xdr:from>
    <xdr:to>
      <xdr:col>19</xdr:col>
      <xdr:colOff>177800</xdr:colOff>
      <xdr:row>37</xdr:row>
      <xdr:rowOff>23571</xdr:rowOff>
    </xdr:to>
    <xdr:cxnSp macro="">
      <xdr:nvCxnSpPr>
        <xdr:cNvPr id="62" name="直線コネクタ 61"/>
        <xdr:cNvCxnSpPr/>
      </xdr:nvCxnSpPr>
      <xdr:spPr>
        <a:xfrm flipV="1">
          <a:off x="2908300" y="6309614"/>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144729</xdr:rowOff>
    </xdr:from>
    <xdr:to>
      <xdr:col>15</xdr:col>
      <xdr:colOff>50800</xdr:colOff>
      <xdr:row>37</xdr:row>
      <xdr:rowOff>23571</xdr:rowOff>
    </xdr:to>
    <xdr:cxnSp macro="">
      <xdr:nvCxnSpPr>
        <xdr:cNvPr id="65" name="直線コネクタ 64"/>
        <xdr:cNvCxnSpPr/>
      </xdr:nvCxnSpPr>
      <xdr:spPr>
        <a:xfrm>
          <a:off x="2019300" y="6316929"/>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140157</xdr:rowOff>
    </xdr:from>
    <xdr:to>
      <xdr:col>10</xdr:col>
      <xdr:colOff>114300</xdr:colOff>
      <xdr:row>36</xdr:row>
      <xdr:rowOff>144729</xdr:rowOff>
    </xdr:to>
    <xdr:cxnSp macro="">
      <xdr:nvCxnSpPr>
        <xdr:cNvPr id="68" name="直線コネクタ 67"/>
        <xdr:cNvCxnSpPr/>
      </xdr:nvCxnSpPr>
      <xdr:spPr>
        <a:xfrm>
          <a:off x="1130300" y="631235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78" name="楕円 77"/>
        <xdr:cNvSpPr/>
      </xdr:nvSpPr>
      <xdr:spPr>
        <a:xfrm>
          <a:off x="4584700" y="621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22521</xdr:rowOff>
    </xdr:from>
    <xdr:ext cx="469744" cy="259045"/>
    <xdr:sp macro="" textlink="">
      <xdr:nvSpPr>
        <xdr:cNvPr id="79" name="議会費該当値テキスト"/>
        <xdr:cNvSpPr txBox="1"/>
      </xdr:nvSpPr>
      <xdr:spPr>
        <a:xfrm>
          <a:off x="4686300" y="61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86614</xdr:rowOff>
    </xdr:from>
    <xdr:to>
      <xdr:col>20</xdr:col>
      <xdr:colOff>38100</xdr:colOff>
      <xdr:row>37</xdr:row>
      <xdr:rowOff>16764</xdr:rowOff>
    </xdr:to>
    <xdr:sp macro="" textlink="">
      <xdr:nvSpPr>
        <xdr:cNvPr id="80" name="楕円 79"/>
        <xdr:cNvSpPr/>
      </xdr:nvSpPr>
      <xdr:spPr>
        <a:xfrm>
          <a:off x="3746500" y="625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7891</xdr:rowOff>
    </xdr:from>
    <xdr:ext cx="469744" cy="259045"/>
    <xdr:sp macro="" textlink="">
      <xdr:nvSpPr>
        <xdr:cNvPr id="81" name="テキスト ボックス 80"/>
        <xdr:cNvSpPr txBox="1"/>
      </xdr:nvSpPr>
      <xdr:spPr>
        <a:xfrm>
          <a:off x="3562428" y="635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144221</xdr:rowOff>
    </xdr:from>
    <xdr:to>
      <xdr:col>15</xdr:col>
      <xdr:colOff>101600</xdr:colOff>
      <xdr:row>37</xdr:row>
      <xdr:rowOff>74371</xdr:rowOff>
    </xdr:to>
    <xdr:sp macro="" textlink="">
      <xdr:nvSpPr>
        <xdr:cNvPr id="82" name="楕円 81"/>
        <xdr:cNvSpPr/>
      </xdr:nvSpPr>
      <xdr:spPr>
        <a:xfrm>
          <a:off x="2857500" y="63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65498</xdr:rowOff>
    </xdr:from>
    <xdr:ext cx="469744" cy="259045"/>
    <xdr:sp macro="" textlink="">
      <xdr:nvSpPr>
        <xdr:cNvPr id="83" name="テキスト ボックス 82"/>
        <xdr:cNvSpPr txBox="1"/>
      </xdr:nvSpPr>
      <xdr:spPr>
        <a:xfrm>
          <a:off x="2673428" y="6409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93929</xdr:rowOff>
    </xdr:from>
    <xdr:to>
      <xdr:col>10</xdr:col>
      <xdr:colOff>165100</xdr:colOff>
      <xdr:row>37</xdr:row>
      <xdr:rowOff>24079</xdr:rowOff>
    </xdr:to>
    <xdr:sp macro="" textlink="">
      <xdr:nvSpPr>
        <xdr:cNvPr id="84" name="楕円 83"/>
        <xdr:cNvSpPr/>
      </xdr:nvSpPr>
      <xdr:spPr>
        <a:xfrm>
          <a:off x="1968500" y="626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15206</xdr:rowOff>
    </xdr:from>
    <xdr:ext cx="469744" cy="259045"/>
    <xdr:sp macro="" textlink="">
      <xdr:nvSpPr>
        <xdr:cNvPr id="85" name="テキスト ボックス 84"/>
        <xdr:cNvSpPr txBox="1"/>
      </xdr:nvSpPr>
      <xdr:spPr>
        <a:xfrm>
          <a:off x="1784428" y="635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89357</xdr:rowOff>
    </xdr:from>
    <xdr:to>
      <xdr:col>6</xdr:col>
      <xdr:colOff>38100</xdr:colOff>
      <xdr:row>37</xdr:row>
      <xdr:rowOff>19507</xdr:rowOff>
    </xdr:to>
    <xdr:sp macro="" textlink="">
      <xdr:nvSpPr>
        <xdr:cNvPr id="86" name="楕円 85"/>
        <xdr:cNvSpPr/>
      </xdr:nvSpPr>
      <xdr:spPr>
        <a:xfrm>
          <a:off x="1079500" y="62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10634</xdr:rowOff>
    </xdr:from>
    <xdr:ext cx="469744" cy="259045"/>
    <xdr:sp macro="" textlink="">
      <xdr:nvSpPr>
        <xdr:cNvPr id="87" name="テキスト ボックス 86"/>
        <xdr:cNvSpPr txBox="1"/>
      </xdr:nvSpPr>
      <xdr:spPr>
        <a:xfrm>
          <a:off x="895428" y="6354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130008</xdr:rowOff>
    </xdr:from>
    <xdr:to>
      <xdr:col>24</xdr:col>
      <xdr:colOff>63500</xdr:colOff>
      <xdr:row>56</xdr:row>
      <xdr:rowOff>92807</xdr:rowOff>
    </xdr:to>
    <xdr:cxnSp macro="">
      <xdr:nvCxnSpPr>
        <xdr:cNvPr id="116" name="直線コネクタ 115"/>
        <xdr:cNvCxnSpPr/>
      </xdr:nvCxnSpPr>
      <xdr:spPr>
        <a:xfrm flipV="1">
          <a:off x="3797300" y="9559758"/>
          <a:ext cx="838200" cy="13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91446</xdr:rowOff>
    </xdr:from>
    <xdr:ext cx="534377" cy="259045"/>
    <xdr:sp macro="" textlink="">
      <xdr:nvSpPr>
        <xdr:cNvPr id="117" name="総務費平均値テキスト"/>
        <xdr:cNvSpPr txBox="1"/>
      </xdr:nvSpPr>
      <xdr:spPr>
        <a:xfrm>
          <a:off x="4686300" y="9349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59621</xdr:rowOff>
    </xdr:from>
    <xdr:to>
      <xdr:col>19</xdr:col>
      <xdr:colOff>177800</xdr:colOff>
      <xdr:row>56</xdr:row>
      <xdr:rowOff>92807</xdr:rowOff>
    </xdr:to>
    <xdr:cxnSp macro="">
      <xdr:nvCxnSpPr>
        <xdr:cNvPr id="119" name="直線コネクタ 118"/>
        <xdr:cNvCxnSpPr/>
      </xdr:nvCxnSpPr>
      <xdr:spPr>
        <a:xfrm>
          <a:off x="2908300" y="9660821"/>
          <a:ext cx="889000" cy="3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59621</xdr:rowOff>
    </xdr:from>
    <xdr:to>
      <xdr:col>15</xdr:col>
      <xdr:colOff>50800</xdr:colOff>
      <xdr:row>56</xdr:row>
      <xdr:rowOff>92821</xdr:rowOff>
    </xdr:to>
    <xdr:cxnSp macro="">
      <xdr:nvCxnSpPr>
        <xdr:cNvPr id="122" name="直線コネクタ 121"/>
        <xdr:cNvCxnSpPr/>
      </xdr:nvCxnSpPr>
      <xdr:spPr>
        <a:xfrm flipV="1">
          <a:off x="2019300" y="9660821"/>
          <a:ext cx="889000" cy="3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86543</xdr:rowOff>
    </xdr:from>
    <xdr:to>
      <xdr:col>10</xdr:col>
      <xdr:colOff>114300</xdr:colOff>
      <xdr:row>56</xdr:row>
      <xdr:rowOff>92821</xdr:rowOff>
    </xdr:to>
    <xdr:cxnSp macro="">
      <xdr:nvCxnSpPr>
        <xdr:cNvPr id="125" name="直線コネクタ 124"/>
        <xdr:cNvCxnSpPr/>
      </xdr:nvCxnSpPr>
      <xdr:spPr>
        <a:xfrm>
          <a:off x="1130300" y="9001943"/>
          <a:ext cx="889000" cy="69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79208</xdr:rowOff>
    </xdr:from>
    <xdr:to>
      <xdr:col>24</xdr:col>
      <xdr:colOff>114300</xdr:colOff>
      <xdr:row>56</xdr:row>
      <xdr:rowOff>9358</xdr:rowOff>
    </xdr:to>
    <xdr:sp macro="" textlink="">
      <xdr:nvSpPr>
        <xdr:cNvPr id="135" name="楕円 134"/>
        <xdr:cNvSpPr/>
      </xdr:nvSpPr>
      <xdr:spPr>
        <a:xfrm>
          <a:off x="4584700" y="950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57635</xdr:rowOff>
    </xdr:from>
    <xdr:ext cx="534377" cy="259045"/>
    <xdr:sp macro="" textlink="">
      <xdr:nvSpPr>
        <xdr:cNvPr id="136" name="総務費該当値テキスト"/>
        <xdr:cNvSpPr txBox="1"/>
      </xdr:nvSpPr>
      <xdr:spPr>
        <a:xfrm>
          <a:off x="4686300" y="948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42007</xdr:rowOff>
    </xdr:from>
    <xdr:to>
      <xdr:col>20</xdr:col>
      <xdr:colOff>38100</xdr:colOff>
      <xdr:row>56</xdr:row>
      <xdr:rowOff>143607</xdr:rowOff>
    </xdr:to>
    <xdr:sp macro="" textlink="">
      <xdr:nvSpPr>
        <xdr:cNvPr id="137" name="楕円 136"/>
        <xdr:cNvSpPr/>
      </xdr:nvSpPr>
      <xdr:spPr>
        <a:xfrm>
          <a:off x="3746500" y="964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134734</xdr:rowOff>
    </xdr:from>
    <xdr:ext cx="534377" cy="259045"/>
    <xdr:sp macro="" textlink="">
      <xdr:nvSpPr>
        <xdr:cNvPr id="138" name="テキスト ボックス 137"/>
        <xdr:cNvSpPr txBox="1"/>
      </xdr:nvSpPr>
      <xdr:spPr>
        <a:xfrm>
          <a:off x="3530111" y="973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8821</xdr:rowOff>
    </xdr:from>
    <xdr:to>
      <xdr:col>15</xdr:col>
      <xdr:colOff>101600</xdr:colOff>
      <xdr:row>56</xdr:row>
      <xdr:rowOff>110421</xdr:rowOff>
    </xdr:to>
    <xdr:sp macro="" textlink="">
      <xdr:nvSpPr>
        <xdr:cNvPr id="139" name="楕円 138"/>
        <xdr:cNvSpPr/>
      </xdr:nvSpPr>
      <xdr:spPr>
        <a:xfrm>
          <a:off x="2857500" y="961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101548</xdr:rowOff>
    </xdr:from>
    <xdr:ext cx="534377" cy="259045"/>
    <xdr:sp macro="" textlink="">
      <xdr:nvSpPr>
        <xdr:cNvPr id="140" name="テキスト ボックス 139"/>
        <xdr:cNvSpPr txBox="1"/>
      </xdr:nvSpPr>
      <xdr:spPr>
        <a:xfrm>
          <a:off x="2641111" y="970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42021</xdr:rowOff>
    </xdr:from>
    <xdr:to>
      <xdr:col>10</xdr:col>
      <xdr:colOff>165100</xdr:colOff>
      <xdr:row>56</xdr:row>
      <xdr:rowOff>143621</xdr:rowOff>
    </xdr:to>
    <xdr:sp macro="" textlink="">
      <xdr:nvSpPr>
        <xdr:cNvPr id="141" name="楕円 140"/>
        <xdr:cNvSpPr/>
      </xdr:nvSpPr>
      <xdr:spPr>
        <a:xfrm>
          <a:off x="1968500" y="964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134748</xdr:rowOff>
    </xdr:from>
    <xdr:ext cx="534377" cy="259045"/>
    <xdr:sp macro="" textlink="">
      <xdr:nvSpPr>
        <xdr:cNvPr id="142" name="テキスト ボックス 141"/>
        <xdr:cNvSpPr txBox="1"/>
      </xdr:nvSpPr>
      <xdr:spPr>
        <a:xfrm>
          <a:off x="1752111" y="97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35743</xdr:rowOff>
    </xdr:from>
    <xdr:to>
      <xdr:col>6</xdr:col>
      <xdr:colOff>38100</xdr:colOff>
      <xdr:row>52</xdr:row>
      <xdr:rowOff>137343</xdr:rowOff>
    </xdr:to>
    <xdr:sp macro="" textlink="">
      <xdr:nvSpPr>
        <xdr:cNvPr id="143" name="楕円 142"/>
        <xdr:cNvSpPr/>
      </xdr:nvSpPr>
      <xdr:spPr>
        <a:xfrm>
          <a:off x="1079500" y="89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128470</xdr:rowOff>
    </xdr:from>
    <xdr:ext cx="599010" cy="259045"/>
    <xdr:sp macro="" textlink="">
      <xdr:nvSpPr>
        <xdr:cNvPr id="144" name="テキスト ボックス 143"/>
        <xdr:cNvSpPr txBox="1"/>
      </xdr:nvSpPr>
      <xdr:spPr>
        <a:xfrm>
          <a:off x="830795" y="9043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12217</xdr:rowOff>
    </xdr:from>
    <xdr:to>
      <xdr:col>24</xdr:col>
      <xdr:colOff>63500</xdr:colOff>
      <xdr:row>75</xdr:row>
      <xdr:rowOff>93011</xdr:rowOff>
    </xdr:to>
    <xdr:cxnSp macro="">
      <xdr:nvCxnSpPr>
        <xdr:cNvPr id="176" name="直線コネクタ 175"/>
        <xdr:cNvCxnSpPr/>
      </xdr:nvCxnSpPr>
      <xdr:spPr>
        <a:xfrm flipV="1">
          <a:off x="3797300" y="12870967"/>
          <a:ext cx="838200" cy="8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93011</xdr:rowOff>
    </xdr:from>
    <xdr:to>
      <xdr:col>19</xdr:col>
      <xdr:colOff>177800</xdr:colOff>
      <xdr:row>76</xdr:row>
      <xdr:rowOff>77597</xdr:rowOff>
    </xdr:to>
    <xdr:cxnSp macro="">
      <xdr:nvCxnSpPr>
        <xdr:cNvPr id="179" name="直線コネクタ 178"/>
        <xdr:cNvCxnSpPr/>
      </xdr:nvCxnSpPr>
      <xdr:spPr>
        <a:xfrm flipV="1">
          <a:off x="2908300" y="12951761"/>
          <a:ext cx="889000" cy="15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43013</xdr:rowOff>
    </xdr:from>
    <xdr:to>
      <xdr:col>15</xdr:col>
      <xdr:colOff>50800</xdr:colOff>
      <xdr:row>76</xdr:row>
      <xdr:rowOff>77597</xdr:rowOff>
    </xdr:to>
    <xdr:cxnSp macro="">
      <xdr:nvCxnSpPr>
        <xdr:cNvPr id="182" name="直線コネクタ 181"/>
        <xdr:cNvCxnSpPr/>
      </xdr:nvCxnSpPr>
      <xdr:spPr>
        <a:xfrm>
          <a:off x="2019300" y="12901763"/>
          <a:ext cx="889000" cy="20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43013</xdr:rowOff>
    </xdr:from>
    <xdr:to>
      <xdr:col>10</xdr:col>
      <xdr:colOff>114300</xdr:colOff>
      <xdr:row>77</xdr:row>
      <xdr:rowOff>32824</xdr:rowOff>
    </xdr:to>
    <xdr:cxnSp macro="">
      <xdr:nvCxnSpPr>
        <xdr:cNvPr id="185" name="直線コネクタ 184"/>
        <xdr:cNvCxnSpPr/>
      </xdr:nvCxnSpPr>
      <xdr:spPr>
        <a:xfrm flipV="1">
          <a:off x="1130300" y="12901763"/>
          <a:ext cx="889000" cy="33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132867</xdr:rowOff>
    </xdr:from>
    <xdr:to>
      <xdr:col>24</xdr:col>
      <xdr:colOff>114300</xdr:colOff>
      <xdr:row>75</xdr:row>
      <xdr:rowOff>63017</xdr:rowOff>
    </xdr:to>
    <xdr:sp macro="" textlink="">
      <xdr:nvSpPr>
        <xdr:cNvPr id="195" name="楕円 194"/>
        <xdr:cNvSpPr/>
      </xdr:nvSpPr>
      <xdr:spPr>
        <a:xfrm>
          <a:off x="4584700" y="1282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155744</xdr:rowOff>
    </xdr:from>
    <xdr:ext cx="599010" cy="259045"/>
    <xdr:sp macro="" textlink="">
      <xdr:nvSpPr>
        <xdr:cNvPr id="196" name="民生費該当値テキスト"/>
        <xdr:cNvSpPr txBox="1"/>
      </xdr:nvSpPr>
      <xdr:spPr>
        <a:xfrm>
          <a:off x="4686300" y="1267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42211</xdr:rowOff>
    </xdr:from>
    <xdr:to>
      <xdr:col>20</xdr:col>
      <xdr:colOff>38100</xdr:colOff>
      <xdr:row>75</xdr:row>
      <xdr:rowOff>143811</xdr:rowOff>
    </xdr:to>
    <xdr:sp macro="" textlink="">
      <xdr:nvSpPr>
        <xdr:cNvPr id="197" name="楕円 196"/>
        <xdr:cNvSpPr/>
      </xdr:nvSpPr>
      <xdr:spPr>
        <a:xfrm>
          <a:off x="3746500" y="1290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160338</xdr:rowOff>
    </xdr:from>
    <xdr:ext cx="599010" cy="259045"/>
    <xdr:sp macro="" textlink="">
      <xdr:nvSpPr>
        <xdr:cNvPr id="198" name="テキスト ボックス 197"/>
        <xdr:cNvSpPr txBox="1"/>
      </xdr:nvSpPr>
      <xdr:spPr>
        <a:xfrm>
          <a:off x="3497795" y="12676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26797</xdr:rowOff>
    </xdr:from>
    <xdr:to>
      <xdr:col>15</xdr:col>
      <xdr:colOff>101600</xdr:colOff>
      <xdr:row>76</xdr:row>
      <xdr:rowOff>128397</xdr:rowOff>
    </xdr:to>
    <xdr:sp macro="" textlink="">
      <xdr:nvSpPr>
        <xdr:cNvPr id="199" name="楕円 198"/>
        <xdr:cNvSpPr/>
      </xdr:nvSpPr>
      <xdr:spPr>
        <a:xfrm>
          <a:off x="2857500" y="1305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144924</xdr:rowOff>
    </xdr:from>
    <xdr:ext cx="599010" cy="259045"/>
    <xdr:sp macro="" textlink="">
      <xdr:nvSpPr>
        <xdr:cNvPr id="200" name="テキスト ボックス 199"/>
        <xdr:cNvSpPr txBox="1"/>
      </xdr:nvSpPr>
      <xdr:spPr>
        <a:xfrm>
          <a:off x="2608795" y="12832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163663</xdr:rowOff>
    </xdr:from>
    <xdr:to>
      <xdr:col>10</xdr:col>
      <xdr:colOff>165100</xdr:colOff>
      <xdr:row>75</xdr:row>
      <xdr:rowOff>93813</xdr:rowOff>
    </xdr:to>
    <xdr:sp macro="" textlink="">
      <xdr:nvSpPr>
        <xdr:cNvPr id="201" name="楕円 200"/>
        <xdr:cNvSpPr/>
      </xdr:nvSpPr>
      <xdr:spPr>
        <a:xfrm>
          <a:off x="1968500" y="128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110340</xdr:rowOff>
    </xdr:from>
    <xdr:ext cx="599010" cy="259045"/>
    <xdr:sp macro="" textlink="">
      <xdr:nvSpPr>
        <xdr:cNvPr id="202" name="テキスト ボックス 201"/>
        <xdr:cNvSpPr txBox="1"/>
      </xdr:nvSpPr>
      <xdr:spPr>
        <a:xfrm>
          <a:off x="1719795" y="1262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153474</xdr:rowOff>
    </xdr:from>
    <xdr:to>
      <xdr:col>6</xdr:col>
      <xdr:colOff>38100</xdr:colOff>
      <xdr:row>77</xdr:row>
      <xdr:rowOff>83624</xdr:rowOff>
    </xdr:to>
    <xdr:sp macro="" textlink="">
      <xdr:nvSpPr>
        <xdr:cNvPr id="203" name="楕円 202"/>
        <xdr:cNvSpPr/>
      </xdr:nvSpPr>
      <xdr:spPr>
        <a:xfrm>
          <a:off x="1079500" y="1318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100151</xdr:rowOff>
    </xdr:from>
    <xdr:ext cx="599010" cy="259045"/>
    <xdr:sp macro="" textlink="">
      <xdr:nvSpPr>
        <xdr:cNvPr id="204" name="テキスト ボックス 203"/>
        <xdr:cNvSpPr txBox="1"/>
      </xdr:nvSpPr>
      <xdr:spPr>
        <a:xfrm>
          <a:off x="830795" y="1295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3187</xdr:rowOff>
    </xdr:from>
    <xdr:to>
      <xdr:col>24</xdr:col>
      <xdr:colOff>63500</xdr:colOff>
      <xdr:row>96</xdr:row>
      <xdr:rowOff>76588</xdr:rowOff>
    </xdr:to>
    <xdr:cxnSp macro="">
      <xdr:nvCxnSpPr>
        <xdr:cNvPr id="234" name="直線コネクタ 233"/>
        <xdr:cNvCxnSpPr/>
      </xdr:nvCxnSpPr>
      <xdr:spPr>
        <a:xfrm flipV="1">
          <a:off x="3797300" y="16462387"/>
          <a:ext cx="838200" cy="7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12409</xdr:rowOff>
    </xdr:from>
    <xdr:to>
      <xdr:col>19</xdr:col>
      <xdr:colOff>177800</xdr:colOff>
      <xdr:row>96</xdr:row>
      <xdr:rowOff>76588</xdr:rowOff>
    </xdr:to>
    <xdr:cxnSp macro="">
      <xdr:nvCxnSpPr>
        <xdr:cNvPr id="237" name="直線コネクタ 236"/>
        <xdr:cNvCxnSpPr/>
      </xdr:nvCxnSpPr>
      <xdr:spPr>
        <a:xfrm>
          <a:off x="2908300" y="16471609"/>
          <a:ext cx="889000" cy="6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138192</xdr:rowOff>
    </xdr:from>
    <xdr:ext cx="534377" cy="259045"/>
    <xdr:sp macro="" textlink="">
      <xdr:nvSpPr>
        <xdr:cNvPr id="239" name="テキスト ボックス 238"/>
        <xdr:cNvSpPr txBox="1"/>
      </xdr:nvSpPr>
      <xdr:spPr>
        <a:xfrm>
          <a:off x="3530111" y="165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166466</xdr:rowOff>
    </xdr:from>
    <xdr:to>
      <xdr:col>15</xdr:col>
      <xdr:colOff>50800</xdr:colOff>
      <xdr:row>96</xdr:row>
      <xdr:rowOff>12409</xdr:rowOff>
    </xdr:to>
    <xdr:cxnSp macro="">
      <xdr:nvCxnSpPr>
        <xdr:cNvPr id="240" name="直線コネクタ 239"/>
        <xdr:cNvCxnSpPr/>
      </xdr:nvCxnSpPr>
      <xdr:spPr>
        <a:xfrm>
          <a:off x="2019300" y="16454216"/>
          <a:ext cx="889000" cy="1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73252</xdr:rowOff>
    </xdr:from>
    <xdr:ext cx="534377" cy="259045"/>
    <xdr:sp macro="" textlink="">
      <xdr:nvSpPr>
        <xdr:cNvPr id="242" name="テキスト ボックス 241"/>
        <xdr:cNvSpPr txBox="1"/>
      </xdr:nvSpPr>
      <xdr:spPr>
        <a:xfrm>
          <a:off x="2641111" y="165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166466</xdr:rowOff>
    </xdr:from>
    <xdr:to>
      <xdr:col>10</xdr:col>
      <xdr:colOff>114300</xdr:colOff>
      <xdr:row>97</xdr:row>
      <xdr:rowOff>19228</xdr:rowOff>
    </xdr:to>
    <xdr:cxnSp macro="">
      <xdr:nvCxnSpPr>
        <xdr:cNvPr id="243" name="直線コネクタ 242"/>
        <xdr:cNvCxnSpPr/>
      </xdr:nvCxnSpPr>
      <xdr:spPr>
        <a:xfrm flipV="1">
          <a:off x="1130300" y="16454216"/>
          <a:ext cx="889000" cy="19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55002</xdr:rowOff>
    </xdr:from>
    <xdr:ext cx="534377" cy="259045"/>
    <xdr:sp macro="" textlink="">
      <xdr:nvSpPr>
        <xdr:cNvPr id="245" name="テキスト ボックス 244"/>
        <xdr:cNvSpPr txBox="1"/>
      </xdr:nvSpPr>
      <xdr:spPr>
        <a:xfrm>
          <a:off x="1752111" y="1651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123837</xdr:rowOff>
    </xdr:from>
    <xdr:to>
      <xdr:col>24</xdr:col>
      <xdr:colOff>114300</xdr:colOff>
      <xdr:row>96</xdr:row>
      <xdr:rowOff>53987</xdr:rowOff>
    </xdr:to>
    <xdr:sp macro="" textlink="">
      <xdr:nvSpPr>
        <xdr:cNvPr id="253" name="楕円 252"/>
        <xdr:cNvSpPr/>
      </xdr:nvSpPr>
      <xdr:spPr>
        <a:xfrm>
          <a:off x="4584700" y="1641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146714</xdr:rowOff>
    </xdr:from>
    <xdr:ext cx="534377" cy="259045"/>
    <xdr:sp macro="" textlink="">
      <xdr:nvSpPr>
        <xdr:cNvPr id="254" name="衛生費該当値テキスト"/>
        <xdr:cNvSpPr txBox="1"/>
      </xdr:nvSpPr>
      <xdr:spPr>
        <a:xfrm>
          <a:off x="4686300" y="162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25788</xdr:rowOff>
    </xdr:from>
    <xdr:to>
      <xdr:col>20</xdr:col>
      <xdr:colOff>38100</xdr:colOff>
      <xdr:row>96</xdr:row>
      <xdr:rowOff>127388</xdr:rowOff>
    </xdr:to>
    <xdr:sp macro="" textlink="">
      <xdr:nvSpPr>
        <xdr:cNvPr id="255" name="楕円 254"/>
        <xdr:cNvSpPr/>
      </xdr:nvSpPr>
      <xdr:spPr>
        <a:xfrm>
          <a:off x="3746500" y="1648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143915</xdr:rowOff>
    </xdr:from>
    <xdr:ext cx="534377" cy="259045"/>
    <xdr:sp macro="" textlink="">
      <xdr:nvSpPr>
        <xdr:cNvPr id="256" name="テキスト ボックス 255"/>
        <xdr:cNvSpPr txBox="1"/>
      </xdr:nvSpPr>
      <xdr:spPr>
        <a:xfrm>
          <a:off x="3530111" y="1626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133059</xdr:rowOff>
    </xdr:from>
    <xdr:to>
      <xdr:col>15</xdr:col>
      <xdr:colOff>101600</xdr:colOff>
      <xdr:row>96</xdr:row>
      <xdr:rowOff>63209</xdr:rowOff>
    </xdr:to>
    <xdr:sp macro="" textlink="">
      <xdr:nvSpPr>
        <xdr:cNvPr id="257" name="楕円 256"/>
        <xdr:cNvSpPr/>
      </xdr:nvSpPr>
      <xdr:spPr>
        <a:xfrm>
          <a:off x="2857500" y="1642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79736</xdr:rowOff>
    </xdr:from>
    <xdr:ext cx="534377" cy="259045"/>
    <xdr:sp macro="" textlink="">
      <xdr:nvSpPr>
        <xdr:cNvPr id="258" name="テキスト ボックス 257"/>
        <xdr:cNvSpPr txBox="1"/>
      </xdr:nvSpPr>
      <xdr:spPr>
        <a:xfrm>
          <a:off x="2641111" y="161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115666</xdr:rowOff>
    </xdr:from>
    <xdr:to>
      <xdr:col>10</xdr:col>
      <xdr:colOff>165100</xdr:colOff>
      <xdr:row>96</xdr:row>
      <xdr:rowOff>45816</xdr:rowOff>
    </xdr:to>
    <xdr:sp macro="" textlink="">
      <xdr:nvSpPr>
        <xdr:cNvPr id="259" name="楕円 258"/>
        <xdr:cNvSpPr/>
      </xdr:nvSpPr>
      <xdr:spPr>
        <a:xfrm>
          <a:off x="1968500" y="164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62343</xdr:rowOff>
    </xdr:from>
    <xdr:ext cx="534377" cy="259045"/>
    <xdr:sp macro="" textlink="">
      <xdr:nvSpPr>
        <xdr:cNvPr id="260" name="テキスト ボックス 259"/>
        <xdr:cNvSpPr txBox="1"/>
      </xdr:nvSpPr>
      <xdr:spPr>
        <a:xfrm>
          <a:off x="1752111" y="1617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139878</xdr:rowOff>
    </xdr:from>
    <xdr:to>
      <xdr:col>6</xdr:col>
      <xdr:colOff>38100</xdr:colOff>
      <xdr:row>97</xdr:row>
      <xdr:rowOff>70028</xdr:rowOff>
    </xdr:to>
    <xdr:sp macro="" textlink="">
      <xdr:nvSpPr>
        <xdr:cNvPr id="261" name="楕円 260"/>
        <xdr:cNvSpPr/>
      </xdr:nvSpPr>
      <xdr:spPr>
        <a:xfrm>
          <a:off x="1079500" y="16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61155</xdr:rowOff>
    </xdr:from>
    <xdr:ext cx="534377" cy="259045"/>
    <xdr:sp macro="" textlink="">
      <xdr:nvSpPr>
        <xdr:cNvPr id="262" name="テキスト ボックス 261"/>
        <xdr:cNvSpPr txBox="1"/>
      </xdr:nvSpPr>
      <xdr:spPr>
        <a:xfrm>
          <a:off x="863111" y="1669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81026</xdr:rowOff>
    </xdr:from>
    <xdr:to>
      <xdr:col>55</xdr:col>
      <xdr:colOff>0</xdr:colOff>
      <xdr:row>38</xdr:row>
      <xdr:rowOff>92347</xdr:rowOff>
    </xdr:to>
    <xdr:cxnSp macro="">
      <xdr:nvCxnSpPr>
        <xdr:cNvPr id="293" name="直線コネクタ 292"/>
        <xdr:cNvCxnSpPr/>
      </xdr:nvCxnSpPr>
      <xdr:spPr>
        <a:xfrm flipV="1">
          <a:off x="9639300" y="6596126"/>
          <a:ext cx="838200" cy="1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74947</xdr:rowOff>
    </xdr:from>
    <xdr:ext cx="469744" cy="259045"/>
    <xdr:sp macro="" textlink="">
      <xdr:nvSpPr>
        <xdr:cNvPr id="294" name="労働費平均値テキスト"/>
        <xdr:cNvSpPr txBox="1"/>
      </xdr:nvSpPr>
      <xdr:spPr>
        <a:xfrm>
          <a:off x="105283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92347</xdr:rowOff>
    </xdr:from>
    <xdr:to>
      <xdr:col>50</xdr:col>
      <xdr:colOff>114300</xdr:colOff>
      <xdr:row>38</xdr:row>
      <xdr:rowOff>94307</xdr:rowOff>
    </xdr:to>
    <xdr:cxnSp macro="">
      <xdr:nvCxnSpPr>
        <xdr:cNvPr id="296" name="直線コネクタ 295"/>
        <xdr:cNvCxnSpPr/>
      </xdr:nvCxnSpPr>
      <xdr:spPr>
        <a:xfrm flipV="1">
          <a:off x="8750300" y="6607447"/>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5605</xdr:rowOff>
    </xdr:from>
    <xdr:ext cx="469744" cy="259045"/>
    <xdr:sp macro="" textlink="">
      <xdr:nvSpPr>
        <xdr:cNvPr id="298" name="テキスト ボックス 297"/>
        <xdr:cNvSpPr txBox="1"/>
      </xdr:nvSpPr>
      <xdr:spPr>
        <a:xfrm>
          <a:off x="9404428" y="669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78740</xdr:rowOff>
    </xdr:from>
    <xdr:to>
      <xdr:col>45</xdr:col>
      <xdr:colOff>177800</xdr:colOff>
      <xdr:row>38</xdr:row>
      <xdr:rowOff>94307</xdr:rowOff>
    </xdr:to>
    <xdr:cxnSp macro="">
      <xdr:nvCxnSpPr>
        <xdr:cNvPr id="299" name="直線コネクタ 298"/>
        <xdr:cNvCxnSpPr/>
      </xdr:nvCxnSpPr>
      <xdr:spPr>
        <a:xfrm>
          <a:off x="7861300" y="6593840"/>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7347</xdr:rowOff>
    </xdr:from>
    <xdr:ext cx="469744" cy="259045"/>
    <xdr:sp macro="" textlink="">
      <xdr:nvSpPr>
        <xdr:cNvPr id="301" name="テキスト ボックス 300"/>
        <xdr:cNvSpPr txBox="1"/>
      </xdr:nvSpPr>
      <xdr:spPr>
        <a:xfrm>
          <a:off x="8515428" y="669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78740</xdr:rowOff>
    </xdr:from>
    <xdr:to>
      <xdr:col>41</xdr:col>
      <xdr:colOff>50800</xdr:colOff>
      <xdr:row>38</xdr:row>
      <xdr:rowOff>100730</xdr:rowOff>
    </xdr:to>
    <xdr:cxnSp macro="">
      <xdr:nvCxnSpPr>
        <xdr:cNvPr id="302" name="直線コネクタ 301"/>
        <xdr:cNvCxnSpPr/>
      </xdr:nvCxnSpPr>
      <xdr:spPr>
        <a:xfrm flipV="1">
          <a:off x="6972300" y="6593840"/>
          <a:ext cx="889000" cy="2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5823</xdr:rowOff>
    </xdr:from>
    <xdr:ext cx="469744" cy="259045"/>
    <xdr:sp macro="" textlink="">
      <xdr:nvSpPr>
        <xdr:cNvPr id="304" name="テキスト ボックス 303"/>
        <xdr:cNvSpPr txBox="1"/>
      </xdr:nvSpPr>
      <xdr:spPr>
        <a:xfrm>
          <a:off x="7626428" y="669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6258</xdr:rowOff>
    </xdr:from>
    <xdr:ext cx="469744" cy="259045"/>
    <xdr:sp macro="" textlink="">
      <xdr:nvSpPr>
        <xdr:cNvPr id="306" name="テキスト ボックス 305"/>
        <xdr:cNvSpPr txBox="1"/>
      </xdr:nvSpPr>
      <xdr:spPr>
        <a:xfrm>
          <a:off x="6737428" y="669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30226</xdr:rowOff>
    </xdr:from>
    <xdr:to>
      <xdr:col>55</xdr:col>
      <xdr:colOff>50800</xdr:colOff>
      <xdr:row>38</xdr:row>
      <xdr:rowOff>131826</xdr:rowOff>
    </xdr:to>
    <xdr:sp macro="" textlink="">
      <xdr:nvSpPr>
        <xdr:cNvPr id="312" name="楕円 311"/>
        <xdr:cNvSpPr/>
      </xdr:nvSpPr>
      <xdr:spPr>
        <a:xfrm>
          <a:off x="10426700" y="654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53103</xdr:rowOff>
    </xdr:from>
    <xdr:ext cx="469744" cy="259045"/>
    <xdr:sp macro="" textlink="">
      <xdr:nvSpPr>
        <xdr:cNvPr id="313" name="労働費該当値テキスト"/>
        <xdr:cNvSpPr txBox="1"/>
      </xdr:nvSpPr>
      <xdr:spPr>
        <a:xfrm>
          <a:off x="10528300" y="639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41547</xdr:rowOff>
    </xdr:from>
    <xdr:to>
      <xdr:col>50</xdr:col>
      <xdr:colOff>165100</xdr:colOff>
      <xdr:row>38</xdr:row>
      <xdr:rowOff>143147</xdr:rowOff>
    </xdr:to>
    <xdr:sp macro="" textlink="">
      <xdr:nvSpPr>
        <xdr:cNvPr id="314" name="楕円 313"/>
        <xdr:cNvSpPr/>
      </xdr:nvSpPr>
      <xdr:spPr>
        <a:xfrm>
          <a:off x="9588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159674</xdr:rowOff>
    </xdr:from>
    <xdr:ext cx="469744" cy="259045"/>
    <xdr:sp macro="" textlink="">
      <xdr:nvSpPr>
        <xdr:cNvPr id="315" name="テキスト ボックス 314"/>
        <xdr:cNvSpPr txBox="1"/>
      </xdr:nvSpPr>
      <xdr:spPr>
        <a:xfrm>
          <a:off x="9404428" y="6331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43507</xdr:rowOff>
    </xdr:from>
    <xdr:to>
      <xdr:col>46</xdr:col>
      <xdr:colOff>38100</xdr:colOff>
      <xdr:row>38</xdr:row>
      <xdr:rowOff>145107</xdr:rowOff>
    </xdr:to>
    <xdr:sp macro="" textlink="">
      <xdr:nvSpPr>
        <xdr:cNvPr id="316" name="楕円 315"/>
        <xdr:cNvSpPr/>
      </xdr:nvSpPr>
      <xdr:spPr>
        <a:xfrm>
          <a:off x="8699500" y="655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161634</xdr:rowOff>
    </xdr:from>
    <xdr:ext cx="469744" cy="259045"/>
    <xdr:sp macro="" textlink="">
      <xdr:nvSpPr>
        <xdr:cNvPr id="317" name="テキスト ボックス 316"/>
        <xdr:cNvSpPr txBox="1"/>
      </xdr:nvSpPr>
      <xdr:spPr>
        <a:xfrm>
          <a:off x="8515428" y="633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27940</xdr:rowOff>
    </xdr:from>
    <xdr:to>
      <xdr:col>41</xdr:col>
      <xdr:colOff>101600</xdr:colOff>
      <xdr:row>38</xdr:row>
      <xdr:rowOff>129540</xdr:rowOff>
    </xdr:to>
    <xdr:sp macro="" textlink="">
      <xdr:nvSpPr>
        <xdr:cNvPr id="318" name="楕円 317"/>
        <xdr:cNvSpPr/>
      </xdr:nvSpPr>
      <xdr:spPr>
        <a:xfrm>
          <a:off x="78105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146067</xdr:rowOff>
    </xdr:from>
    <xdr:ext cx="469744" cy="259045"/>
    <xdr:sp macro="" textlink="">
      <xdr:nvSpPr>
        <xdr:cNvPr id="319" name="テキスト ボックス 318"/>
        <xdr:cNvSpPr txBox="1"/>
      </xdr:nvSpPr>
      <xdr:spPr>
        <a:xfrm>
          <a:off x="7626428" y="631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49930</xdr:rowOff>
    </xdr:from>
    <xdr:to>
      <xdr:col>36</xdr:col>
      <xdr:colOff>165100</xdr:colOff>
      <xdr:row>38</xdr:row>
      <xdr:rowOff>151530</xdr:rowOff>
    </xdr:to>
    <xdr:sp macro="" textlink="">
      <xdr:nvSpPr>
        <xdr:cNvPr id="320" name="楕円 319"/>
        <xdr:cNvSpPr/>
      </xdr:nvSpPr>
      <xdr:spPr>
        <a:xfrm>
          <a:off x="6921500" y="65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168056</xdr:rowOff>
    </xdr:from>
    <xdr:ext cx="469744" cy="259045"/>
    <xdr:sp macro="" textlink="">
      <xdr:nvSpPr>
        <xdr:cNvPr id="321" name="テキスト ボックス 320"/>
        <xdr:cNvSpPr txBox="1"/>
      </xdr:nvSpPr>
      <xdr:spPr>
        <a:xfrm>
          <a:off x="6737428" y="634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153253</xdr:rowOff>
    </xdr:from>
    <xdr:to>
      <xdr:col>55</xdr:col>
      <xdr:colOff>0</xdr:colOff>
      <xdr:row>58</xdr:row>
      <xdr:rowOff>157857</xdr:rowOff>
    </xdr:to>
    <xdr:cxnSp macro="">
      <xdr:nvCxnSpPr>
        <xdr:cNvPr id="352" name="直線コネクタ 351"/>
        <xdr:cNvCxnSpPr/>
      </xdr:nvCxnSpPr>
      <xdr:spPr>
        <a:xfrm flipV="1">
          <a:off x="9639300" y="10097353"/>
          <a:ext cx="838200" cy="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157857</xdr:rowOff>
    </xdr:from>
    <xdr:to>
      <xdr:col>50</xdr:col>
      <xdr:colOff>114300</xdr:colOff>
      <xdr:row>58</xdr:row>
      <xdr:rowOff>159827</xdr:rowOff>
    </xdr:to>
    <xdr:cxnSp macro="">
      <xdr:nvCxnSpPr>
        <xdr:cNvPr id="355" name="直線コネクタ 354"/>
        <xdr:cNvCxnSpPr/>
      </xdr:nvCxnSpPr>
      <xdr:spPr>
        <a:xfrm flipV="1">
          <a:off x="8750300" y="10101957"/>
          <a:ext cx="889000" cy="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159827</xdr:rowOff>
    </xdr:from>
    <xdr:to>
      <xdr:col>45</xdr:col>
      <xdr:colOff>177800</xdr:colOff>
      <xdr:row>58</xdr:row>
      <xdr:rowOff>171247</xdr:rowOff>
    </xdr:to>
    <xdr:cxnSp macro="">
      <xdr:nvCxnSpPr>
        <xdr:cNvPr id="358" name="直線コネクタ 357"/>
        <xdr:cNvCxnSpPr/>
      </xdr:nvCxnSpPr>
      <xdr:spPr>
        <a:xfrm flipV="1">
          <a:off x="7861300" y="10103927"/>
          <a:ext cx="889000" cy="1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145100</xdr:rowOff>
    </xdr:from>
    <xdr:to>
      <xdr:col>41</xdr:col>
      <xdr:colOff>50800</xdr:colOff>
      <xdr:row>58</xdr:row>
      <xdr:rowOff>171247</xdr:rowOff>
    </xdr:to>
    <xdr:cxnSp macro="">
      <xdr:nvCxnSpPr>
        <xdr:cNvPr id="361" name="直線コネクタ 360"/>
        <xdr:cNvCxnSpPr/>
      </xdr:nvCxnSpPr>
      <xdr:spPr>
        <a:xfrm>
          <a:off x="6972300" y="10089200"/>
          <a:ext cx="889000" cy="2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5" name="テキスト ボックス 364"/>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102453</xdr:rowOff>
    </xdr:from>
    <xdr:to>
      <xdr:col>55</xdr:col>
      <xdr:colOff>50800</xdr:colOff>
      <xdr:row>59</xdr:row>
      <xdr:rowOff>32603</xdr:rowOff>
    </xdr:to>
    <xdr:sp macro="" textlink="">
      <xdr:nvSpPr>
        <xdr:cNvPr id="371" name="楕円 370"/>
        <xdr:cNvSpPr/>
      </xdr:nvSpPr>
      <xdr:spPr>
        <a:xfrm>
          <a:off x="10426700" y="1004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39852</xdr:rowOff>
    </xdr:from>
    <xdr:ext cx="534377" cy="259045"/>
    <xdr:sp macro="" textlink="">
      <xdr:nvSpPr>
        <xdr:cNvPr id="372" name="農林水産業費該当値テキスト"/>
        <xdr:cNvSpPr txBox="1"/>
      </xdr:nvSpPr>
      <xdr:spPr>
        <a:xfrm>
          <a:off x="10528300" y="99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107057</xdr:rowOff>
    </xdr:from>
    <xdr:to>
      <xdr:col>50</xdr:col>
      <xdr:colOff>165100</xdr:colOff>
      <xdr:row>59</xdr:row>
      <xdr:rowOff>37207</xdr:rowOff>
    </xdr:to>
    <xdr:sp macro="" textlink="">
      <xdr:nvSpPr>
        <xdr:cNvPr id="373" name="楕円 372"/>
        <xdr:cNvSpPr/>
      </xdr:nvSpPr>
      <xdr:spPr>
        <a:xfrm>
          <a:off x="9588500" y="1005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28334</xdr:rowOff>
    </xdr:from>
    <xdr:ext cx="534377" cy="259045"/>
    <xdr:sp macro="" textlink="">
      <xdr:nvSpPr>
        <xdr:cNvPr id="374" name="テキスト ボックス 373"/>
        <xdr:cNvSpPr txBox="1"/>
      </xdr:nvSpPr>
      <xdr:spPr>
        <a:xfrm>
          <a:off x="9372111" y="1014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109027</xdr:rowOff>
    </xdr:from>
    <xdr:to>
      <xdr:col>46</xdr:col>
      <xdr:colOff>38100</xdr:colOff>
      <xdr:row>59</xdr:row>
      <xdr:rowOff>39177</xdr:rowOff>
    </xdr:to>
    <xdr:sp macro="" textlink="">
      <xdr:nvSpPr>
        <xdr:cNvPr id="375" name="楕円 374"/>
        <xdr:cNvSpPr/>
      </xdr:nvSpPr>
      <xdr:spPr>
        <a:xfrm>
          <a:off x="8699500" y="1005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30304</xdr:rowOff>
    </xdr:from>
    <xdr:ext cx="534377" cy="259045"/>
    <xdr:sp macro="" textlink="">
      <xdr:nvSpPr>
        <xdr:cNvPr id="376" name="テキスト ボックス 375"/>
        <xdr:cNvSpPr txBox="1"/>
      </xdr:nvSpPr>
      <xdr:spPr>
        <a:xfrm>
          <a:off x="8483111" y="101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120447</xdr:rowOff>
    </xdr:from>
    <xdr:to>
      <xdr:col>41</xdr:col>
      <xdr:colOff>101600</xdr:colOff>
      <xdr:row>59</xdr:row>
      <xdr:rowOff>50597</xdr:rowOff>
    </xdr:to>
    <xdr:sp macro="" textlink="">
      <xdr:nvSpPr>
        <xdr:cNvPr id="377" name="楕円 376"/>
        <xdr:cNvSpPr/>
      </xdr:nvSpPr>
      <xdr:spPr>
        <a:xfrm>
          <a:off x="7810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41724</xdr:rowOff>
    </xdr:from>
    <xdr:ext cx="469744" cy="259045"/>
    <xdr:sp macro="" textlink="">
      <xdr:nvSpPr>
        <xdr:cNvPr id="378" name="テキスト ボックス 377"/>
        <xdr:cNvSpPr txBox="1"/>
      </xdr:nvSpPr>
      <xdr:spPr>
        <a:xfrm>
          <a:off x="7626428" y="1015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94300</xdr:rowOff>
    </xdr:from>
    <xdr:to>
      <xdr:col>36</xdr:col>
      <xdr:colOff>165100</xdr:colOff>
      <xdr:row>59</xdr:row>
      <xdr:rowOff>24450</xdr:rowOff>
    </xdr:to>
    <xdr:sp macro="" textlink="">
      <xdr:nvSpPr>
        <xdr:cNvPr id="379" name="楕円 378"/>
        <xdr:cNvSpPr/>
      </xdr:nvSpPr>
      <xdr:spPr>
        <a:xfrm>
          <a:off x="6921500" y="100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15577</xdr:rowOff>
    </xdr:from>
    <xdr:ext cx="534377" cy="259045"/>
    <xdr:sp macro="" textlink="">
      <xdr:nvSpPr>
        <xdr:cNvPr id="380" name="テキスト ボックス 379"/>
        <xdr:cNvSpPr txBox="1"/>
      </xdr:nvSpPr>
      <xdr:spPr>
        <a:xfrm>
          <a:off x="6705111" y="1013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59210</xdr:rowOff>
    </xdr:from>
    <xdr:to>
      <xdr:col>55</xdr:col>
      <xdr:colOff>0</xdr:colOff>
      <xdr:row>76</xdr:row>
      <xdr:rowOff>126921</xdr:rowOff>
    </xdr:to>
    <xdr:cxnSp macro="">
      <xdr:nvCxnSpPr>
        <xdr:cNvPr id="407" name="直線コネクタ 406"/>
        <xdr:cNvCxnSpPr/>
      </xdr:nvCxnSpPr>
      <xdr:spPr>
        <a:xfrm flipV="1">
          <a:off x="9639300" y="13089410"/>
          <a:ext cx="838200" cy="6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99263</xdr:rowOff>
    </xdr:from>
    <xdr:ext cx="534377" cy="259045"/>
    <xdr:sp macro="" textlink="">
      <xdr:nvSpPr>
        <xdr:cNvPr id="408" name="商工費平均値テキスト"/>
        <xdr:cNvSpPr txBox="1"/>
      </xdr:nvSpPr>
      <xdr:spPr>
        <a:xfrm>
          <a:off x="10528300" y="1312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17559</xdr:rowOff>
    </xdr:from>
    <xdr:to>
      <xdr:col>50</xdr:col>
      <xdr:colOff>114300</xdr:colOff>
      <xdr:row>76</xdr:row>
      <xdr:rowOff>126921</xdr:rowOff>
    </xdr:to>
    <xdr:cxnSp macro="">
      <xdr:nvCxnSpPr>
        <xdr:cNvPr id="410" name="直線コネクタ 409"/>
        <xdr:cNvCxnSpPr/>
      </xdr:nvCxnSpPr>
      <xdr:spPr>
        <a:xfrm>
          <a:off x="8750300" y="13047759"/>
          <a:ext cx="889000" cy="10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12143</xdr:rowOff>
    </xdr:from>
    <xdr:ext cx="534377" cy="259045"/>
    <xdr:sp macro="" textlink="">
      <xdr:nvSpPr>
        <xdr:cNvPr id="412" name="テキスト ボックス 411"/>
        <xdr:cNvSpPr txBox="1"/>
      </xdr:nvSpPr>
      <xdr:spPr>
        <a:xfrm>
          <a:off x="9372111" y="1321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17559</xdr:rowOff>
    </xdr:from>
    <xdr:to>
      <xdr:col>45</xdr:col>
      <xdr:colOff>177800</xdr:colOff>
      <xdr:row>76</xdr:row>
      <xdr:rowOff>82390</xdr:rowOff>
    </xdr:to>
    <xdr:cxnSp macro="">
      <xdr:nvCxnSpPr>
        <xdr:cNvPr id="413" name="直線コネクタ 412"/>
        <xdr:cNvCxnSpPr/>
      </xdr:nvCxnSpPr>
      <xdr:spPr>
        <a:xfrm flipV="1">
          <a:off x="7861300" y="13047759"/>
          <a:ext cx="889000" cy="6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131449</xdr:rowOff>
    </xdr:from>
    <xdr:ext cx="534377" cy="259045"/>
    <xdr:sp macro="" textlink="">
      <xdr:nvSpPr>
        <xdr:cNvPr id="415" name="テキスト ボックス 414"/>
        <xdr:cNvSpPr txBox="1"/>
      </xdr:nvSpPr>
      <xdr:spPr>
        <a:xfrm>
          <a:off x="8483111" y="131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161006</xdr:rowOff>
    </xdr:from>
    <xdr:to>
      <xdr:col>41</xdr:col>
      <xdr:colOff>50800</xdr:colOff>
      <xdr:row>76</xdr:row>
      <xdr:rowOff>82390</xdr:rowOff>
    </xdr:to>
    <xdr:cxnSp macro="">
      <xdr:nvCxnSpPr>
        <xdr:cNvPr id="416" name="直線コネクタ 415"/>
        <xdr:cNvCxnSpPr/>
      </xdr:nvCxnSpPr>
      <xdr:spPr>
        <a:xfrm>
          <a:off x="6972300" y="13019756"/>
          <a:ext cx="889000" cy="9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143817</xdr:rowOff>
    </xdr:from>
    <xdr:ext cx="534377" cy="259045"/>
    <xdr:sp macro="" textlink="">
      <xdr:nvSpPr>
        <xdr:cNvPr id="418" name="テキスト ボックス 417"/>
        <xdr:cNvSpPr txBox="1"/>
      </xdr:nvSpPr>
      <xdr:spPr>
        <a:xfrm>
          <a:off x="7594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93822</xdr:rowOff>
    </xdr:from>
    <xdr:ext cx="534377" cy="259045"/>
    <xdr:sp macro="" textlink="">
      <xdr:nvSpPr>
        <xdr:cNvPr id="420" name="テキスト ボックス 419"/>
        <xdr:cNvSpPr txBox="1"/>
      </xdr:nvSpPr>
      <xdr:spPr>
        <a:xfrm>
          <a:off x="6705111" y="131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8410</xdr:rowOff>
    </xdr:from>
    <xdr:to>
      <xdr:col>55</xdr:col>
      <xdr:colOff>50800</xdr:colOff>
      <xdr:row>76</xdr:row>
      <xdr:rowOff>110010</xdr:rowOff>
    </xdr:to>
    <xdr:sp macro="" textlink="">
      <xdr:nvSpPr>
        <xdr:cNvPr id="426" name="楕円 425"/>
        <xdr:cNvSpPr/>
      </xdr:nvSpPr>
      <xdr:spPr>
        <a:xfrm>
          <a:off x="10426700" y="1303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31287</xdr:rowOff>
    </xdr:from>
    <xdr:ext cx="534377" cy="259045"/>
    <xdr:sp macro="" textlink="">
      <xdr:nvSpPr>
        <xdr:cNvPr id="427" name="商工費該当値テキスト"/>
        <xdr:cNvSpPr txBox="1"/>
      </xdr:nvSpPr>
      <xdr:spPr>
        <a:xfrm>
          <a:off x="10528300" y="1289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76121</xdr:rowOff>
    </xdr:from>
    <xdr:to>
      <xdr:col>50</xdr:col>
      <xdr:colOff>165100</xdr:colOff>
      <xdr:row>77</xdr:row>
      <xdr:rowOff>6271</xdr:rowOff>
    </xdr:to>
    <xdr:sp macro="" textlink="">
      <xdr:nvSpPr>
        <xdr:cNvPr id="428" name="楕円 427"/>
        <xdr:cNvSpPr/>
      </xdr:nvSpPr>
      <xdr:spPr>
        <a:xfrm>
          <a:off x="9588500" y="1310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22798</xdr:rowOff>
    </xdr:from>
    <xdr:ext cx="534377" cy="259045"/>
    <xdr:sp macro="" textlink="">
      <xdr:nvSpPr>
        <xdr:cNvPr id="429" name="テキスト ボックス 428"/>
        <xdr:cNvSpPr txBox="1"/>
      </xdr:nvSpPr>
      <xdr:spPr>
        <a:xfrm>
          <a:off x="9372111" y="1288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138209</xdr:rowOff>
    </xdr:from>
    <xdr:to>
      <xdr:col>46</xdr:col>
      <xdr:colOff>38100</xdr:colOff>
      <xdr:row>76</xdr:row>
      <xdr:rowOff>68359</xdr:rowOff>
    </xdr:to>
    <xdr:sp macro="" textlink="">
      <xdr:nvSpPr>
        <xdr:cNvPr id="430" name="楕円 429"/>
        <xdr:cNvSpPr/>
      </xdr:nvSpPr>
      <xdr:spPr>
        <a:xfrm>
          <a:off x="8699500" y="1299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84886</xdr:rowOff>
    </xdr:from>
    <xdr:ext cx="534377" cy="259045"/>
    <xdr:sp macro="" textlink="">
      <xdr:nvSpPr>
        <xdr:cNvPr id="431" name="テキスト ボックス 430"/>
        <xdr:cNvSpPr txBox="1"/>
      </xdr:nvSpPr>
      <xdr:spPr>
        <a:xfrm>
          <a:off x="8483111" y="127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31590</xdr:rowOff>
    </xdr:from>
    <xdr:to>
      <xdr:col>41</xdr:col>
      <xdr:colOff>101600</xdr:colOff>
      <xdr:row>76</xdr:row>
      <xdr:rowOff>133190</xdr:rowOff>
    </xdr:to>
    <xdr:sp macro="" textlink="">
      <xdr:nvSpPr>
        <xdr:cNvPr id="432" name="楕円 431"/>
        <xdr:cNvSpPr/>
      </xdr:nvSpPr>
      <xdr:spPr>
        <a:xfrm>
          <a:off x="7810500" y="1306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149717</xdr:rowOff>
    </xdr:from>
    <xdr:ext cx="534377" cy="259045"/>
    <xdr:sp macro="" textlink="">
      <xdr:nvSpPr>
        <xdr:cNvPr id="433" name="テキスト ボックス 432"/>
        <xdr:cNvSpPr txBox="1"/>
      </xdr:nvSpPr>
      <xdr:spPr>
        <a:xfrm>
          <a:off x="7594111" y="1283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110206</xdr:rowOff>
    </xdr:from>
    <xdr:to>
      <xdr:col>36</xdr:col>
      <xdr:colOff>165100</xdr:colOff>
      <xdr:row>76</xdr:row>
      <xdr:rowOff>40356</xdr:rowOff>
    </xdr:to>
    <xdr:sp macro="" textlink="">
      <xdr:nvSpPr>
        <xdr:cNvPr id="434" name="楕円 433"/>
        <xdr:cNvSpPr/>
      </xdr:nvSpPr>
      <xdr:spPr>
        <a:xfrm>
          <a:off x="6921500" y="1296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56883</xdr:rowOff>
    </xdr:from>
    <xdr:ext cx="534377" cy="259045"/>
    <xdr:sp macro="" textlink="">
      <xdr:nvSpPr>
        <xdr:cNvPr id="435" name="テキスト ボックス 434"/>
        <xdr:cNvSpPr txBox="1"/>
      </xdr:nvSpPr>
      <xdr:spPr>
        <a:xfrm>
          <a:off x="6705111" y="1274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138481</xdr:rowOff>
    </xdr:from>
    <xdr:to>
      <xdr:col>55</xdr:col>
      <xdr:colOff>0</xdr:colOff>
      <xdr:row>96</xdr:row>
      <xdr:rowOff>161137</xdr:rowOff>
    </xdr:to>
    <xdr:cxnSp macro="">
      <xdr:nvCxnSpPr>
        <xdr:cNvPr id="464" name="直線コネクタ 463"/>
        <xdr:cNvCxnSpPr/>
      </xdr:nvCxnSpPr>
      <xdr:spPr>
        <a:xfrm flipV="1">
          <a:off x="9639300" y="16597681"/>
          <a:ext cx="838200" cy="2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153251</xdr:rowOff>
    </xdr:from>
    <xdr:to>
      <xdr:col>50</xdr:col>
      <xdr:colOff>114300</xdr:colOff>
      <xdr:row>96</xdr:row>
      <xdr:rowOff>161137</xdr:rowOff>
    </xdr:to>
    <xdr:cxnSp macro="">
      <xdr:nvCxnSpPr>
        <xdr:cNvPr id="467" name="直線コネクタ 466"/>
        <xdr:cNvCxnSpPr/>
      </xdr:nvCxnSpPr>
      <xdr:spPr>
        <a:xfrm>
          <a:off x="8750300" y="16612451"/>
          <a:ext cx="8890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138937</xdr:rowOff>
    </xdr:from>
    <xdr:to>
      <xdr:col>45</xdr:col>
      <xdr:colOff>177800</xdr:colOff>
      <xdr:row>96</xdr:row>
      <xdr:rowOff>153251</xdr:rowOff>
    </xdr:to>
    <xdr:cxnSp macro="">
      <xdr:nvCxnSpPr>
        <xdr:cNvPr id="470" name="直線コネクタ 469"/>
        <xdr:cNvCxnSpPr/>
      </xdr:nvCxnSpPr>
      <xdr:spPr>
        <a:xfrm>
          <a:off x="7861300" y="16598137"/>
          <a:ext cx="889000" cy="1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138937</xdr:rowOff>
    </xdr:from>
    <xdr:to>
      <xdr:col>41</xdr:col>
      <xdr:colOff>50800</xdr:colOff>
      <xdr:row>97</xdr:row>
      <xdr:rowOff>13805</xdr:rowOff>
    </xdr:to>
    <xdr:cxnSp macro="">
      <xdr:nvCxnSpPr>
        <xdr:cNvPr id="473" name="直線コネクタ 472"/>
        <xdr:cNvCxnSpPr/>
      </xdr:nvCxnSpPr>
      <xdr:spPr>
        <a:xfrm flipV="1">
          <a:off x="6972300" y="16598137"/>
          <a:ext cx="889000" cy="4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87681</xdr:rowOff>
    </xdr:from>
    <xdr:to>
      <xdr:col>55</xdr:col>
      <xdr:colOff>50800</xdr:colOff>
      <xdr:row>97</xdr:row>
      <xdr:rowOff>17831</xdr:rowOff>
    </xdr:to>
    <xdr:sp macro="" textlink="">
      <xdr:nvSpPr>
        <xdr:cNvPr id="483" name="楕円 482"/>
        <xdr:cNvSpPr/>
      </xdr:nvSpPr>
      <xdr:spPr>
        <a:xfrm>
          <a:off x="10426700" y="1654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66108</xdr:rowOff>
    </xdr:from>
    <xdr:ext cx="534377" cy="259045"/>
    <xdr:sp macro="" textlink="">
      <xdr:nvSpPr>
        <xdr:cNvPr id="484" name="土木費該当値テキスト"/>
        <xdr:cNvSpPr txBox="1"/>
      </xdr:nvSpPr>
      <xdr:spPr>
        <a:xfrm>
          <a:off x="10528300" y="1652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110337</xdr:rowOff>
    </xdr:from>
    <xdr:to>
      <xdr:col>50</xdr:col>
      <xdr:colOff>165100</xdr:colOff>
      <xdr:row>97</xdr:row>
      <xdr:rowOff>40487</xdr:rowOff>
    </xdr:to>
    <xdr:sp macro="" textlink="">
      <xdr:nvSpPr>
        <xdr:cNvPr id="485" name="楕円 484"/>
        <xdr:cNvSpPr/>
      </xdr:nvSpPr>
      <xdr:spPr>
        <a:xfrm>
          <a:off x="9588500" y="1656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31614</xdr:rowOff>
    </xdr:from>
    <xdr:ext cx="534377" cy="259045"/>
    <xdr:sp macro="" textlink="">
      <xdr:nvSpPr>
        <xdr:cNvPr id="486" name="テキスト ボックス 485"/>
        <xdr:cNvSpPr txBox="1"/>
      </xdr:nvSpPr>
      <xdr:spPr>
        <a:xfrm>
          <a:off x="9372111" y="1666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102451</xdr:rowOff>
    </xdr:from>
    <xdr:to>
      <xdr:col>46</xdr:col>
      <xdr:colOff>38100</xdr:colOff>
      <xdr:row>97</xdr:row>
      <xdr:rowOff>32601</xdr:rowOff>
    </xdr:to>
    <xdr:sp macro="" textlink="">
      <xdr:nvSpPr>
        <xdr:cNvPr id="487" name="楕円 486"/>
        <xdr:cNvSpPr/>
      </xdr:nvSpPr>
      <xdr:spPr>
        <a:xfrm>
          <a:off x="8699500" y="1656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23728</xdr:rowOff>
    </xdr:from>
    <xdr:ext cx="534377" cy="259045"/>
    <xdr:sp macro="" textlink="">
      <xdr:nvSpPr>
        <xdr:cNvPr id="488" name="テキスト ボックス 487"/>
        <xdr:cNvSpPr txBox="1"/>
      </xdr:nvSpPr>
      <xdr:spPr>
        <a:xfrm>
          <a:off x="8483111" y="1665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88137</xdr:rowOff>
    </xdr:from>
    <xdr:to>
      <xdr:col>41</xdr:col>
      <xdr:colOff>101600</xdr:colOff>
      <xdr:row>97</xdr:row>
      <xdr:rowOff>18287</xdr:rowOff>
    </xdr:to>
    <xdr:sp macro="" textlink="">
      <xdr:nvSpPr>
        <xdr:cNvPr id="489" name="楕円 488"/>
        <xdr:cNvSpPr/>
      </xdr:nvSpPr>
      <xdr:spPr>
        <a:xfrm>
          <a:off x="7810500" y="1654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9414</xdr:rowOff>
    </xdr:from>
    <xdr:ext cx="534377" cy="259045"/>
    <xdr:sp macro="" textlink="">
      <xdr:nvSpPr>
        <xdr:cNvPr id="490" name="テキスト ボックス 489"/>
        <xdr:cNvSpPr txBox="1"/>
      </xdr:nvSpPr>
      <xdr:spPr>
        <a:xfrm>
          <a:off x="7594111" y="1664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134455</xdr:rowOff>
    </xdr:from>
    <xdr:to>
      <xdr:col>36</xdr:col>
      <xdr:colOff>165100</xdr:colOff>
      <xdr:row>97</xdr:row>
      <xdr:rowOff>64605</xdr:rowOff>
    </xdr:to>
    <xdr:sp macro="" textlink="">
      <xdr:nvSpPr>
        <xdr:cNvPr id="491" name="楕円 490"/>
        <xdr:cNvSpPr/>
      </xdr:nvSpPr>
      <xdr:spPr>
        <a:xfrm>
          <a:off x="6921500" y="165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55732</xdr:rowOff>
    </xdr:from>
    <xdr:ext cx="534377" cy="259045"/>
    <xdr:sp macro="" textlink="">
      <xdr:nvSpPr>
        <xdr:cNvPr id="492" name="テキスト ボックス 491"/>
        <xdr:cNvSpPr txBox="1"/>
      </xdr:nvSpPr>
      <xdr:spPr>
        <a:xfrm>
          <a:off x="6705111" y="1668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123241</xdr:rowOff>
    </xdr:from>
    <xdr:to>
      <xdr:col>85</xdr:col>
      <xdr:colOff>127000</xdr:colOff>
      <xdr:row>38</xdr:row>
      <xdr:rowOff>55690</xdr:rowOff>
    </xdr:to>
    <xdr:cxnSp macro="">
      <xdr:nvCxnSpPr>
        <xdr:cNvPr id="522" name="直線コネクタ 521"/>
        <xdr:cNvCxnSpPr/>
      </xdr:nvCxnSpPr>
      <xdr:spPr>
        <a:xfrm flipV="1">
          <a:off x="15481300" y="6466891"/>
          <a:ext cx="838200" cy="10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55690</xdr:rowOff>
    </xdr:from>
    <xdr:to>
      <xdr:col>81</xdr:col>
      <xdr:colOff>50800</xdr:colOff>
      <xdr:row>38</xdr:row>
      <xdr:rowOff>102667</xdr:rowOff>
    </xdr:to>
    <xdr:cxnSp macro="">
      <xdr:nvCxnSpPr>
        <xdr:cNvPr id="525" name="直線コネクタ 524"/>
        <xdr:cNvCxnSpPr/>
      </xdr:nvCxnSpPr>
      <xdr:spPr>
        <a:xfrm flipV="1">
          <a:off x="14592300" y="6570790"/>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98476</xdr:rowOff>
    </xdr:from>
    <xdr:to>
      <xdr:col>76</xdr:col>
      <xdr:colOff>114300</xdr:colOff>
      <xdr:row>38</xdr:row>
      <xdr:rowOff>102667</xdr:rowOff>
    </xdr:to>
    <xdr:cxnSp macro="">
      <xdr:nvCxnSpPr>
        <xdr:cNvPr id="528" name="直線コネクタ 527"/>
        <xdr:cNvCxnSpPr/>
      </xdr:nvCxnSpPr>
      <xdr:spPr>
        <a:xfrm>
          <a:off x="13703300" y="661357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117221</xdr:rowOff>
    </xdr:from>
    <xdr:to>
      <xdr:col>71</xdr:col>
      <xdr:colOff>177800</xdr:colOff>
      <xdr:row>38</xdr:row>
      <xdr:rowOff>98476</xdr:rowOff>
    </xdr:to>
    <xdr:cxnSp macro="">
      <xdr:nvCxnSpPr>
        <xdr:cNvPr id="531" name="直線コネクタ 530"/>
        <xdr:cNvCxnSpPr/>
      </xdr:nvCxnSpPr>
      <xdr:spPr>
        <a:xfrm>
          <a:off x="12814300" y="6460871"/>
          <a:ext cx="889000" cy="1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164444</xdr:rowOff>
    </xdr:from>
    <xdr:ext cx="534377" cy="259045"/>
    <xdr:sp macro="" textlink="">
      <xdr:nvSpPr>
        <xdr:cNvPr id="535" name="テキスト ボックス 534"/>
        <xdr:cNvSpPr txBox="1"/>
      </xdr:nvSpPr>
      <xdr:spPr>
        <a:xfrm>
          <a:off x="12547111" y="65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72441</xdr:rowOff>
    </xdr:from>
    <xdr:to>
      <xdr:col>85</xdr:col>
      <xdr:colOff>177800</xdr:colOff>
      <xdr:row>38</xdr:row>
      <xdr:rowOff>2591</xdr:rowOff>
    </xdr:to>
    <xdr:sp macro="" textlink="">
      <xdr:nvSpPr>
        <xdr:cNvPr id="541" name="楕円 540"/>
        <xdr:cNvSpPr/>
      </xdr:nvSpPr>
      <xdr:spPr>
        <a:xfrm>
          <a:off x="16268700" y="641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50868</xdr:rowOff>
    </xdr:from>
    <xdr:ext cx="534377" cy="259045"/>
    <xdr:sp macro="" textlink="">
      <xdr:nvSpPr>
        <xdr:cNvPr id="542" name="消防費該当値テキスト"/>
        <xdr:cNvSpPr txBox="1"/>
      </xdr:nvSpPr>
      <xdr:spPr>
        <a:xfrm>
          <a:off x="16370300" y="63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4890</xdr:rowOff>
    </xdr:from>
    <xdr:to>
      <xdr:col>81</xdr:col>
      <xdr:colOff>101600</xdr:colOff>
      <xdr:row>38</xdr:row>
      <xdr:rowOff>106490</xdr:rowOff>
    </xdr:to>
    <xdr:sp macro="" textlink="">
      <xdr:nvSpPr>
        <xdr:cNvPr id="543" name="楕円 542"/>
        <xdr:cNvSpPr/>
      </xdr:nvSpPr>
      <xdr:spPr>
        <a:xfrm>
          <a:off x="15430500" y="65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97617</xdr:rowOff>
    </xdr:from>
    <xdr:ext cx="534377" cy="259045"/>
    <xdr:sp macro="" textlink="">
      <xdr:nvSpPr>
        <xdr:cNvPr id="544" name="テキスト ボックス 543"/>
        <xdr:cNvSpPr txBox="1"/>
      </xdr:nvSpPr>
      <xdr:spPr>
        <a:xfrm>
          <a:off x="15214111" y="66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51867</xdr:rowOff>
    </xdr:from>
    <xdr:to>
      <xdr:col>76</xdr:col>
      <xdr:colOff>165100</xdr:colOff>
      <xdr:row>38</xdr:row>
      <xdr:rowOff>153467</xdr:rowOff>
    </xdr:to>
    <xdr:sp macro="" textlink="">
      <xdr:nvSpPr>
        <xdr:cNvPr id="545" name="楕円 544"/>
        <xdr:cNvSpPr/>
      </xdr:nvSpPr>
      <xdr:spPr>
        <a:xfrm>
          <a:off x="14541500" y="656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144594</xdr:rowOff>
    </xdr:from>
    <xdr:ext cx="534377" cy="259045"/>
    <xdr:sp macro="" textlink="">
      <xdr:nvSpPr>
        <xdr:cNvPr id="546" name="テキスト ボックス 545"/>
        <xdr:cNvSpPr txBox="1"/>
      </xdr:nvSpPr>
      <xdr:spPr>
        <a:xfrm>
          <a:off x="14325111" y="665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47676</xdr:rowOff>
    </xdr:from>
    <xdr:to>
      <xdr:col>72</xdr:col>
      <xdr:colOff>38100</xdr:colOff>
      <xdr:row>38</xdr:row>
      <xdr:rowOff>149276</xdr:rowOff>
    </xdr:to>
    <xdr:sp macro="" textlink="">
      <xdr:nvSpPr>
        <xdr:cNvPr id="547" name="楕円 546"/>
        <xdr:cNvSpPr/>
      </xdr:nvSpPr>
      <xdr:spPr>
        <a:xfrm>
          <a:off x="13652500" y="65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140403</xdr:rowOff>
    </xdr:from>
    <xdr:ext cx="534377" cy="259045"/>
    <xdr:sp macro="" textlink="">
      <xdr:nvSpPr>
        <xdr:cNvPr id="548" name="テキスト ボックス 547"/>
        <xdr:cNvSpPr txBox="1"/>
      </xdr:nvSpPr>
      <xdr:spPr>
        <a:xfrm>
          <a:off x="13436111" y="66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66421</xdr:rowOff>
    </xdr:from>
    <xdr:to>
      <xdr:col>67</xdr:col>
      <xdr:colOff>101600</xdr:colOff>
      <xdr:row>37</xdr:row>
      <xdr:rowOff>168021</xdr:rowOff>
    </xdr:to>
    <xdr:sp macro="" textlink="">
      <xdr:nvSpPr>
        <xdr:cNvPr id="549" name="楕円 548"/>
        <xdr:cNvSpPr/>
      </xdr:nvSpPr>
      <xdr:spPr>
        <a:xfrm>
          <a:off x="127635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13098</xdr:rowOff>
    </xdr:from>
    <xdr:ext cx="534377" cy="259045"/>
    <xdr:sp macro="" textlink="">
      <xdr:nvSpPr>
        <xdr:cNvPr id="550" name="テキスト ボックス 549"/>
        <xdr:cNvSpPr txBox="1"/>
      </xdr:nvSpPr>
      <xdr:spPr>
        <a:xfrm>
          <a:off x="12547111" y="618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167456</xdr:rowOff>
    </xdr:from>
    <xdr:to>
      <xdr:col>85</xdr:col>
      <xdr:colOff>127000</xdr:colOff>
      <xdr:row>55</xdr:row>
      <xdr:rowOff>115621</xdr:rowOff>
    </xdr:to>
    <xdr:cxnSp macro="">
      <xdr:nvCxnSpPr>
        <xdr:cNvPr id="580" name="直線コネクタ 579"/>
        <xdr:cNvCxnSpPr/>
      </xdr:nvCxnSpPr>
      <xdr:spPr>
        <a:xfrm flipV="1">
          <a:off x="15481300" y="9425756"/>
          <a:ext cx="838200" cy="11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1" name="教育費平均値テキスト"/>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115621</xdr:rowOff>
    </xdr:from>
    <xdr:to>
      <xdr:col>81</xdr:col>
      <xdr:colOff>50800</xdr:colOff>
      <xdr:row>55</xdr:row>
      <xdr:rowOff>124251</xdr:rowOff>
    </xdr:to>
    <xdr:cxnSp macro="">
      <xdr:nvCxnSpPr>
        <xdr:cNvPr id="583" name="直線コネクタ 582"/>
        <xdr:cNvCxnSpPr/>
      </xdr:nvCxnSpPr>
      <xdr:spPr>
        <a:xfrm flipV="1">
          <a:off x="14592300" y="9545371"/>
          <a:ext cx="8890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5" name="テキスト ボックス 584"/>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124251</xdr:rowOff>
    </xdr:from>
    <xdr:to>
      <xdr:col>76</xdr:col>
      <xdr:colOff>114300</xdr:colOff>
      <xdr:row>55</xdr:row>
      <xdr:rowOff>125565</xdr:rowOff>
    </xdr:to>
    <xdr:cxnSp macro="">
      <xdr:nvCxnSpPr>
        <xdr:cNvPr id="586" name="直線コネクタ 585"/>
        <xdr:cNvCxnSpPr/>
      </xdr:nvCxnSpPr>
      <xdr:spPr>
        <a:xfrm flipV="1">
          <a:off x="13703300" y="9554001"/>
          <a:ext cx="889000" cy="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162007</xdr:rowOff>
    </xdr:from>
    <xdr:to>
      <xdr:col>71</xdr:col>
      <xdr:colOff>177800</xdr:colOff>
      <xdr:row>55</xdr:row>
      <xdr:rowOff>125565</xdr:rowOff>
    </xdr:to>
    <xdr:cxnSp macro="">
      <xdr:nvCxnSpPr>
        <xdr:cNvPr id="589" name="直線コネクタ 588"/>
        <xdr:cNvCxnSpPr/>
      </xdr:nvCxnSpPr>
      <xdr:spPr>
        <a:xfrm>
          <a:off x="12814300" y="9420307"/>
          <a:ext cx="889000" cy="13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116656</xdr:rowOff>
    </xdr:from>
    <xdr:to>
      <xdr:col>85</xdr:col>
      <xdr:colOff>177800</xdr:colOff>
      <xdr:row>55</xdr:row>
      <xdr:rowOff>46806</xdr:rowOff>
    </xdr:to>
    <xdr:sp macro="" textlink="">
      <xdr:nvSpPr>
        <xdr:cNvPr id="599" name="楕円 598"/>
        <xdr:cNvSpPr/>
      </xdr:nvSpPr>
      <xdr:spPr>
        <a:xfrm>
          <a:off x="16268700" y="937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95083</xdr:rowOff>
    </xdr:from>
    <xdr:ext cx="534377" cy="259045"/>
    <xdr:sp macro="" textlink="">
      <xdr:nvSpPr>
        <xdr:cNvPr id="600" name="教育費該当値テキスト"/>
        <xdr:cNvSpPr txBox="1"/>
      </xdr:nvSpPr>
      <xdr:spPr>
        <a:xfrm>
          <a:off x="16370300" y="935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64821</xdr:rowOff>
    </xdr:from>
    <xdr:to>
      <xdr:col>81</xdr:col>
      <xdr:colOff>101600</xdr:colOff>
      <xdr:row>55</xdr:row>
      <xdr:rowOff>166421</xdr:rowOff>
    </xdr:to>
    <xdr:sp macro="" textlink="">
      <xdr:nvSpPr>
        <xdr:cNvPr id="601" name="楕円 600"/>
        <xdr:cNvSpPr/>
      </xdr:nvSpPr>
      <xdr:spPr>
        <a:xfrm>
          <a:off x="15430500" y="949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157548</xdr:rowOff>
    </xdr:from>
    <xdr:ext cx="534377" cy="259045"/>
    <xdr:sp macro="" textlink="">
      <xdr:nvSpPr>
        <xdr:cNvPr id="602" name="テキスト ボックス 601"/>
        <xdr:cNvSpPr txBox="1"/>
      </xdr:nvSpPr>
      <xdr:spPr>
        <a:xfrm>
          <a:off x="15214111" y="958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73451</xdr:rowOff>
    </xdr:from>
    <xdr:to>
      <xdr:col>76</xdr:col>
      <xdr:colOff>165100</xdr:colOff>
      <xdr:row>56</xdr:row>
      <xdr:rowOff>3601</xdr:rowOff>
    </xdr:to>
    <xdr:sp macro="" textlink="">
      <xdr:nvSpPr>
        <xdr:cNvPr id="603" name="楕円 602"/>
        <xdr:cNvSpPr/>
      </xdr:nvSpPr>
      <xdr:spPr>
        <a:xfrm>
          <a:off x="14541500" y="950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166178</xdr:rowOff>
    </xdr:from>
    <xdr:ext cx="534377" cy="259045"/>
    <xdr:sp macro="" textlink="">
      <xdr:nvSpPr>
        <xdr:cNvPr id="604" name="テキスト ボックス 603"/>
        <xdr:cNvSpPr txBox="1"/>
      </xdr:nvSpPr>
      <xdr:spPr>
        <a:xfrm>
          <a:off x="14325111" y="959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74765</xdr:rowOff>
    </xdr:from>
    <xdr:to>
      <xdr:col>72</xdr:col>
      <xdr:colOff>38100</xdr:colOff>
      <xdr:row>56</xdr:row>
      <xdr:rowOff>4915</xdr:rowOff>
    </xdr:to>
    <xdr:sp macro="" textlink="">
      <xdr:nvSpPr>
        <xdr:cNvPr id="605" name="楕円 604"/>
        <xdr:cNvSpPr/>
      </xdr:nvSpPr>
      <xdr:spPr>
        <a:xfrm>
          <a:off x="13652500" y="950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21442</xdr:rowOff>
    </xdr:from>
    <xdr:ext cx="534377" cy="259045"/>
    <xdr:sp macro="" textlink="">
      <xdr:nvSpPr>
        <xdr:cNvPr id="606" name="テキスト ボックス 605"/>
        <xdr:cNvSpPr txBox="1"/>
      </xdr:nvSpPr>
      <xdr:spPr>
        <a:xfrm>
          <a:off x="13436111" y="927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111207</xdr:rowOff>
    </xdr:from>
    <xdr:to>
      <xdr:col>67</xdr:col>
      <xdr:colOff>101600</xdr:colOff>
      <xdr:row>55</xdr:row>
      <xdr:rowOff>41357</xdr:rowOff>
    </xdr:to>
    <xdr:sp macro="" textlink="">
      <xdr:nvSpPr>
        <xdr:cNvPr id="607" name="楕円 606"/>
        <xdr:cNvSpPr/>
      </xdr:nvSpPr>
      <xdr:spPr>
        <a:xfrm>
          <a:off x="12763500" y="936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57884</xdr:rowOff>
    </xdr:from>
    <xdr:ext cx="534377" cy="259045"/>
    <xdr:sp macro="" textlink="">
      <xdr:nvSpPr>
        <xdr:cNvPr id="608" name="テキスト ボックス 607"/>
        <xdr:cNvSpPr txBox="1"/>
      </xdr:nvSpPr>
      <xdr:spPr>
        <a:xfrm>
          <a:off x="12547111" y="914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50318</xdr:rowOff>
    </xdr:from>
    <xdr:to>
      <xdr:col>85</xdr:col>
      <xdr:colOff>127000</xdr:colOff>
      <xdr:row>78</xdr:row>
      <xdr:rowOff>64536</xdr:rowOff>
    </xdr:to>
    <xdr:cxnSp macro="">
      <xdr:nvCxnSpPr>
        <xdr:cNvPr id="635" name="直線コネクタ 634"/>
        <xdr:cNvCxnSpPr/>
      </xdr:nvCxnSpPr>
      <xdr:spPr>
        <a:xfrm flipV="1">
          <a:off x="15481300" y="13423418"/>
          <a:ext cx="8382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56079</xdr:rowOff>
    </xdr:from>
    <xdr:to>
      <xdr:col>81</xdr:col>
      <xdr:colOff>50800</xdr:colOff>
      <xdr:row>78</xdr:row>
      <xdr:rowOff>64536</xdr:rowOff>
    </xdr:to>
    <xdr:cxnSp macro="">
      <xdr:nvCxnSpPr>
        <xdr:cNvPr id="638" name="直線コネクタ 637"/>
        <xdr:cNvCxnSpPr/>
      </xdr:nvCxnSpPr>
      <xdr:spPr>
        <a:xfrm>
          <a:off x="14592300" y="13429179"/>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56079</xdr:rowOff>
    </xdr:from>
    <xdr:to>
      <xdr:col>76</xdr:col>
      <xdr:colOff>114300</xdr:colOff>
      <xdr:row>78</xdr:row>
      <xdr:rowOff>101020</xdr:rowOff>
    </xdr:to>
    <xdr:cxnSp macro="">
      <xdr:nvCxnSpPr>
        <xdr:cNvPr id="641" name="直線コネクタ 640"/>
        <xdr:cNvCxnSpPr/>
      </xdr:nvCxnSpPr>
      <xdr:spPr>
        <a:xfrm flipV="1">
          <a:off x="13703300" y="13429179"/>
          <a:ext cx="889000" cy="4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89088</xdr:rowOff>
    </xdr:from>
    <xdr:to>
      <xdr:col>71</xdr:col>
      <xdr:colOff>177800</xdr:colOff>
      <xdr:row>78</xdr:row>
      <xdr:rowOff>101020</xdr:rowOff>
    </xdr:to>
    <xdr:cxnSp macro="">
      <xdr:nvCxnSpPr>
        <xdr:cNvPr id="644" name="直線コネクタ 643"/>
        <xdr:cNvCxnSpPr/>
      </xdr:nvCxnSpPr>
      <xdr:spPr>
        <a:xfrm>
          <a:off x="12814300" y="13462188"/>
          <a:ext cx="889000" cy="1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170968</xdr:rowOff>
    </xdr:from>
    <xdr:to>
      <xdr:col>85</xdr:col>
      <xdr:colOff>177800</xdr:colOff>
      <xdr:row>78</xdr:row>
      <xdr:rowOff>101118</xdr:rowOff>
    </xdr:to>
    <xdr:sp macro="" textlink="">
      <xdr:nvSpPr>
        <xdr:cNvPr id="654" name="楕円 653"/>
        <xdr:cNvSpPr/>
      </xdr:nvSpPr>
      <xdr:spPr>
        <a:xfrm>
          <a:off x="16268700" y="133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148801</xdr:rowOff>
    </xdr:from>
    <xdr:ext cx="469744" cy="259045"/>
    <xdr:sp macro="" textlink="">
      <xdr:nvSpPr>
        <xdr:cNvPr id="655" name="災害復旧費該当値テキスト"/>
        <xdr:cNvSpPr txBox="1"/>
      </xdr:nvSpPr>
      <xdr:spPr>
        <a:xfrm>
          <a:off x="16370300" y="1335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13736</xdr:rowOff>
    </xdr:from>
    <xdr:to>
      <xdr:col>81</xdr:col>
      <xdr:colOff>101600</xdr:colOff>
      <xdr:row>78</xdr:row>
      <xdr:rowOff>115336</xdr:rowOff>
    </xdr:to>
    <xdr:sp macro="" textlink="">
      <xdr:nvSpPr>
        <xdr:cNvPr id="656" name="楕円 655"/>
        <xdr:cNvSpPr/>
      </xdr:nvSpPr>
      <xdr:spPr>
        <a:xfrm>
          <a:off x="15430500" y="1338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106463</xdr:rowOff>
    </xdr:from>
    <xdr:ext cx="469744" cy="259045"/>
    <xdr:sp macro="" textlink="">
      <xdr:nvSpPr>
        <xdr:cNvPr id="657" name="テキスト ボックス 656"/>
        <xdr:cNvSpPr txBox="1"/>
      </xdr:nvSpPr>
      <xdr:spPr>
        <a:xfrm>
          <a:off x="15246428" y="1347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5279</xdr:rowOff>
    </xdr:from>
    <xdr:to>
      <xdr:col>76</xdr:col>
      <xdr:colOff>165100</xdr:colOff>
      <xdr:row>78</xdr:row>
      <xdr:rowOff>106879</xdr:rowOff>
    </xdr:to>
    <xdr:sp macro="" textlink="">
      <xdr:nvSpPr>
        <xdr:cNvPr id="658" name="楕円 657"/>
        <xdr:cNvSpPr/>
      </xdr:nvSpPr>
      <xdr:spPr>
        <a:xfrm>
          <a:off x="14541500" y="1337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98006</xdr:rowOff>
    </xdr:from>
    <xdr:ext cx="469744" cy="259045"/>
    <xdr:sp macro="" textlink="">
      <xdr:nvSpPr>
        <xdr:cNvPr id="659" name="テキスト ボックス 658"/>
        <xdr:cNvSpPr txBox="1"/>
      </xdr:nvSpPr>
      <xdr:spPr>
        <a:xfrm>
          <a:off x="14357428" y="1347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50220</xdr:rowOff>
    </xdr:from>
    <xdr:to>
      <xdr:col>72</xdr:col>
      <xdr:colOff>38100</xdr:colOff>
      <xdr:row>78</xdr:row>
      <xdr:rowOff>151820</xdr:rowOff>
    </xdr:to>
    <xdr:sp macro="" textlink="">
      <xdr:nvSpPr>
        <xdr:cNvPr id="660" name="楕円 659"/>
        <xdr:cNvSpPr/>
      </xdr:nvSpPr>
      <xdr:spPr>
        <a:xfrm>
          <a:off x="13652500" y="134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142947</xdr:rowOff>
    </xdr:from>
    <xdr:ext cx="378565" cy="259045"/>
    <xdr:sp macro="" textlink="">
      <xdr:nvSpPr>
        <xdr:cNvPr id="661" name="テキスト ボックス 660"/>
        <xdr:cNvSpPr txBox="1"/>
      </xdr:nvSpPr>
      <xdr:spPr>
        <a:xfrm>
          <a:off x="13514017" y="13516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38288</xdr:rowOff>
    </xdr:from>
    <xdr:to>
      <xdr:col>67</xdr:col>
      <xdr:colOff>101600</xdr:colOff>
      <xdr:row>78</xdr:row>
      <xdr:rowOff>139888</xdr:rowOff>
    </xdr:to>
    <xdr:sp macro="" textlink="">
      <xdr:nvSpPr>
        <xdr:cNvPr id="662" name="楕円 661"/>
        <xdr:cNvSpPr/>
      </xdr:nvSpPr>
      <xdr:spPr>
        <a:xfrm>
          <a:off x="12763500" y="1341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131015</xdr:rowOff>
    </xdr:from>
    <xdr:ext cx="469744" cy="259045"/>
    <xdr:sp macro="" textlink="">
      <xdr:nvSpPr>
        <xdr:cNvPr id="663" name="テキスト ボックス 662"/>
        <xdr:cNvSpPr txBox="1"/>
      </xdr:nvSpPr>
      <xdr:spPr>
        <a:xfrm>
          <a:off x="12579428" y="13504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133659</xdr:rowOff>
    </xdr:from>
    <xdr:to>
      <xdr:col>85</xdr:col>
      <xdr:colOff>127000</xdr:colOff>
      <xdr:row>94</xdr:row>
      <xdr:rowOff>134654</xdr:rowOff>
    </xdr:to>
    <xdr:cxnSp macro="">
      <xdr:nvCxnSpPr>
        <xdr:cNvPr id="694" name="直線コネクタ 693"/>
        <xdr:cNvCxnSpPr/>
      </xdr:nvCxnSpPr>
      <xdr:spPr>
        <a:xfrm>
          <a:off x="15481300" y="16249959"/>
          <a:ext cx="838200" cy="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133659</xdr:rowOff>
    </xdr:from>
    <xdr:to>
      <xdr:col>81</xdr:col>
      <xdr:colOff>50800</xdr:colOff>
      <xdr:row>94</xdr:row>
      <xdr:rowOff>165058</xdr:rowOff>
    </xdr:to>
    <xdr:cxnSp macro="">
      <xdr:nvCxnSpPr>
        <xdr:cNvPr id="697" name="直線コネクタ 696"/>
        <xdr:cNvCxnSpPr/>
      </xdr:nvCxnSpPr>
      <xdr:spPr>
        <a:xfrm flipV="1">
          <a:off x="14592300" y="16249959"/>
          <a:ext cx="889000" cy="3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165058</xdr:rowOff>
    </xdr:from>
    <xdr:to>
      <xdr:col>76</xdr:col>
      <xdr:colOff>114300</xdr:colOff>
      <xdr:row>94</xdr:row>
      <xdr:rowOff>167001</xdr:rowOff>
    </xdr:to>
    <xdr:cxnSp macro="">
      <xdr:nvCxnSpPr>
        <xdr:cNvPr id="700" name="直線コネクタ 699"/>
        <xdr:cNvCxnSpPr/>
      </xdr:nvCxnSpPr>
      <xdr:spPr>
        <a:xfrm flipV="1">
          <a:off x="13703300" y="16281358"/>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167001</xdr:rowOff>
    </xdr:from>
    <xdr:to>
      <xdr:col>71</xdr:col>
      <xdr:colOff>177800</xdr:colOff>
      <xdr:row>95</xdr:row>
      <xdr:rowOff>83595</xdr:rowOff>
    </xdr:to>
    <xdr:cxnSp macro="">
      <xdr:nvCxnSpPr>
        <xdr:cNvPr id="703" name="直線コネクタ 702"/>
        <xdr:cNvCxnSpPr/>
      </xdr:nvCxnSpPr>
      <xdr:spPr>
        <a:xfrm flipV="1">
          <a:off x="12814300" y="16283301"/>
          <a:ext cx="889000" cy="8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83854</xdr:rowOff>
    </xdr:from>
    <xdr:to>
      <xdr:col>85</xdr:col>
      <xdr:colOff>177800</xdr:colOff>
      <xdr:row>95</xdr:row>
      <xdr:rowOff>14004</xdr:rowOff>
    </xdr:to>
    <xdr:sp macro="" textlink="">
      <xdr:nvSpPr>
        <xdr:cNvPr id="713" name="楕円 712"/>
        <xdr:cNvSpPr/>
      </xdr:nvSpPr>
      <xdr:spPr>
        <a:xfrm>
          <a:off x="16268700" y="1620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106731</xdr:rowOff>
    </xdr:from>
    <xdr:ext cx="534377" cy="259045"/>
    <xdr:sp macro="" textlink="">
      <xdr:nvSpPr>
        <xdr:cNvPr id="714" name="公債費該当値テキスト"/>
        <xdr:cNvSpPr txBox="1"/>
      </xdr:nvSpPr>
      <xdr:spPr>
        <a:xfrm>
          <a:off x="16370300" y="1605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82859</xdr:rowOff>
    </xdr:from>
    <xdr:to>
      <xdr:col>81</xdr:col>
      <xdr:colOff>101600</xdr:colOff>
      <xdr:row>95</xdr:row>
      <xdr:rowOff>13009</xdr:rowOff>
    </xdr:to>
    <xdr:sp macro="" textlink="">
      <xdr:nvSpPr>
        <xdr:cNvPr id="715" name="楕円 714"/>
        <xdr:cNvSpPr/>
      </xdr:nvSpPr>
      <xdr:spPr>
        <a:xfrm>
          <a:off x="15430500" y="1619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29536</xdr:rowOff>
    </xdr:from>
    <xdr:ext cx="534377" cy="259045"/>
    <xdr:sp macro="" textlink="">
      <xdr:nvSpPr>
        <xdr:cNvPr id="716" name="テキスト ボックス 715"/>
        <xdr:cNvSpPr txBox="1"/>
      </xdr:nvSpPr>
      <xdr:spPr>
        <a:xfrm>
          <a:off x="15214111" y="1597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114258</xdr:rowOff>
    </xdr:from>
    <xdr:to>
      <xdr:col>76</xdr:col>
      <xdr:colOff>165100</xdr:colOff>
      <xdr:row>95</xdr:row>
      <xdr:rowOff>44408</xdr:rowOff>
    </xdr:to>
    <xdr:sp macro="" textlink="">
      <xdr:nvSpPr>
        <xdr:cNvPr id="717" name="楕円 716"/>
        <xdr:cNvSpPr/>
      </xdr:nvSpPr>
      <xdr:spPr>
        <a:xfrm>
          <a:off x="14541500" y="1623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60935</xdr:rowOff>
    </xdr:from>
    <xdr:ext cx="534377" cy="259045"/>
    <xdr:sp macro="" textlink="">
      <xdr:nvSpPr>
        <xdr:cNvPr id="718" name="テキスト ボックス 717"/>
        <xdr:cNvSpPr txBox="1"/>
      </xdr:nvSpPr>
      <xdr:spPr>
        <a:xfrm>
          <a:off x="14325111" y="1600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116201</xdr:rowOff>
    </xdr:from>
    <xdr:to>
      <xdr:col>72</xdr:col>
      <xdr:colOff>38100</xdr:colOff>
      <xdr:row>95</xdr:row>
      <xdr:rowOff>46351</xdr:rowOff>
    </xdr:to>
    <xdr:sp macro="" textlink="">
      <xdr:nvSpPr>
        <xdr:cNvPr id="719" name="楕円 718"/>
        <xdr:cNvSpPr/>
      </xdr:nvSpPr>
      <xdr:spPr>
        <a:xfrm>
          <a:off x="13652500" y="1623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62878</xdr:rowOff>
    </xdr:from>
    <xdr:ext cx="534377" cy="259045"/>
    <xdr:sp macro="" textlink="">
      <xdr:nvSpPr>
        <xdr:cNvPr id="720" name="テキスト ボックス 719"/>
        <xdr:cNvSpPr txBox="1"/>
      </xdr:nvSpPr>
      <xdr:spPr>
        <a:xfrm>
          <a:off x="13436111" y="1600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32795</xdr:rowOff>
    </xdr:from>
    <xdr:to>
      <xdr:col>67</xdr:col>
      <xdr:colOff>101600</xdr:colOff>
      <xdr:row>95</xdr:row>
      <xdr:rowOff>134395</xdr:rowOff>
    </xdr:to>
    <xdr:sp macro="" textlink="">
      <xdr:nvSpPr>
        <xdr:cNvPr id="721" name="楕円 720"/>
        <xdr:cNvSpPr/>
      </xdr:nvSpPr>
      <xdr:spPr>
        <a:xfrm>
          <a:off x="12763500" y="163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150922</xdr:rowOff>
    </xdr:from>
    <xdr:ext cx="534377" cy="259045"/>
    <xdr:sp macro="" textlink="">
      <xdr:nvSpPr>
        <xdr:cNvPr id="722" name="テキスト ボックス 721"/>
        <xdr:cNvSpPr txBox="1"/>
      </xdr:nvSpPr>
      <xdr:spPr>
        <a:xfrm>
          <a:off x="12547111" y="1609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あたりのコストが類似団体を上回っているのは、民生費、衛生費、労働費、商工費、公債費である。また、総務費、消防費、教育費については類似団体平均を下回っているものの、その差が前年度と比較して縮まっている。</a:t>
          </a:r>
        </a:p>
        <a:p>
          <a:r>
            <a:rPr kumimoji="1" lang="ja-JP" altLang="en-US" sz="1300">
              <a:latin typeface="ＭＳ Ｐゴシック" panose="020B0600070205080204" pitchFamily="50" charset="-128"/>
              <a:ea typeface="ＭＳ Ｐゴシック" panose="020B0600070205080204" pitchFamily="50" charset="-128"/>
            </a:rPr>
            <a:t>　前年度と比較して影響額が大きいものでは、民生費については、障害福祉サービス費などの扶助費の増加に加え、定額減税補足給付金や低所得世帯支援給付金の支給などにより</a:t>
          </a:r>
          <a:r>
            <a:rPr kumimoji="1" lang="en-US" altLang="ja-JP" sz="1300">
              <a:latin typeface="ＭＳ Ｐゴシック" panose="020B0600070205080204" pitchFamily="50" charset="-128"/>
              <a:ea typeface="ＭＳ Ｐゴシック" panose="020B0600070205080204" pitchFamily="50" charset="-128"/>
            </a:rPr>
            <a:t>7,422</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また、総務費では、青山</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丁目における多世代交流施設「</a:t>
          </a:r>
          <a:r>
            <a:rPr kumimoji="1" lang="en-US" altLang="ja-JP" sz="1300">
              <a:latin typeface="ＭＳ Ｐゴシック" panose="020B0600070205080204" pitchFamily="50" charset="-128"/>
              <a:ea typeface="ＭＳ Ｐゴシック" panose="020B0600070205080204" pitchFamily="50" charset="-128"/>
            </a:rPr>
            <a:t>HITOTOKI MIKI</a:t>
          </a:r>
          <a:r>
            <a:rPr kumimoji="1" lang="ja-JP" altLang="en-US" sz="1300">
              <a:latin typeface="ＭＳ Ｐゴシック" panose="020B0600070205080204" pitchFamily="50" charset="-128"/>
              <a:ea typeface="ＭＳ Ｐゴシック" panose="020B0600070205080204" pitchFamily="50" charset="-128"/>
            </a:rPr>
            <a:t>」の建設費や住民情報システムの標準化に係る経費の増加などにより</a:t>
          </a:r>
          <a:r>
            <a:rPr kumimoji="1" lang="en-US" altLang="ja-JP" sz="1300">
              <a:latin typeface="ＭＳ Ｐゴシック" panose="020B0600070205080204" pitchFamily="50" charset="-128"/>
              <a:ea typeface="ＭＳ Ｐゴシック" panose="020B0600070205080204" pitchFamily="50" charset="-128"/>
            </a:rPr>
            <a:t>17,618</a:t>
          </a:r>
          <a:r>
            <a:rPr kumimoji="1" lang="ja-JP" altLang="en-US" sz="1300">
              <a:latin typeface="ＭＳ Ｐゴシック" panose="020B0600070205080204" pitchFamily="50" charset="-128"/>
              <a:ea typeface="ＭＳ Ｐゴシック" panose="020B0600070205080204" pitchFamily="50" charset="-128"/>
            </a:rPr>
            <a:t>円増加しており、教育費では、広野小学校の外壁改修工事費、公民館の空調設備の改修や照明の</a:t>
          </a:r>
          <a:r>
            <a:rPr kumimoji="1" lang="en-US" altLang="ja-JP" sz="1300">
              <a:latin typeface="ＭＳ Ｐゴシック" panose="020B0600070205080204" pitchFamily="50" charset="-128"/>
              <a:ea typeface="ＭＳ Ｐゴシック" panose="020B0600070205080204" pitchFamily="50" charset="-128"/>
            </a:rPr>
            <a:t>LED</a:t>
          </a:r>
          <a:r>
            <a:rPr kumimoji="1" lang="ja-JP" altLang="en-US" sz="1300">
              <a:latin typeface="ＭＳ Ｐゴシック" panose="020B0600070205080204" pitchFamily="50" charset="-128"/>
              <a:ea typeface="ＭＳ Ｐゴシック" panose="020B0600070205080204" pitchFamily="50" charset="-128"/>
            </a:rPr>
            <a:t>化改修などに係る工事費の増加などにより</a:t>
          </a:r>
          <a:r>
            <a:rPr kumimoji="1" lang="en-US" altLang="ja-JP" sz="1300">
              <a:latin typeface="ＭＳ Ｐゴシック" panose="020B0600070205080204" pitchFamily="50" charset="-128"/>
              <a:ea typeface="ＭＳ Ｐゴシック" panose="020B0600070205080204" pitchFamily="50" charset="-128"/>
            </a:rPr>
            <a:t>6,279</a:t>
          </a:r>
          <a:r>
            <a:rPr kumimoji="1" lang="ja-JP" altLang="en-US" sz="1300">
              <a:latin typeface="ＭＳ Ｐゴシック" panose="020B0600070205080204" pitchFamily="50" charset="-128"/>
              <a:ea typeface="ＭＳ Ｐゴシック" panose="020B0600070205080204" pitchFamily="50" charset="-128"/>
            </a:rPr>
            <a:t>円増加している。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その一方で類似団体平均を上回っているものの、公債費が</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円減少している。合併特例債や臨時財政対策債などの償還額が減少したことが主な要因となっているが、今後も公共施設の更新・改修等の大型事業を予定しており、金利上昇による利子負担の増等により公債費は増加する見込みであるため、引き続き事業の見直し等により、着実にコストの削減を進めていく。</a:t>
          </a:r>
        </a:p>
        <a:p>
          <a:r>
            <a:rPr kumimoji="1" lang="ja-JP" altLang="en-US" sz="1300">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実質収支比率は前年度から</a:t>
          </a:r>
          <a:r>
            <a:rPr kumimoji="1" lang="en-US" altLang="ja-JP" sz="1200">
              <a:latin typeface="ＭＳ ゴシック" pitchFamily="49" charset="-128"/>
              <a:ea typeface="ＭＳ ゴシック" pitchFamily="49" charset="-128"/>
            </a:rPr>
            <a:t>0.75</a:t>
          </a:r>
          <a:r>
            <a:rPr kumimoji="1" lang="ja-JP" altLang="en-US" sz="1200">
              <a:latin typeface="ＭＳ ゴシック" pitchFamily="49" charset="-128"/>
              <a:ea typeface="ＭＳ ゴシック" pitchFamily="49" charset="-128"/>
            </a:rPr>
            <a:t>％減少し</a:t>
          </a:r>
          <a:r>
            <a:rPr kumimoji="1" lang="en-US" altLang="ja-JP" sz="1200">
              <a:latin typeface="ＭＳ ゴシック" pitchFamily="49" charset="-128"/>
              <a:ea typeface="ＭＳ ゴシック" pitchFamily="49" charset="-128"/>
            </a:rPr>
            <a:t>1.49</a:t>
          </a:r>
          <a:r>
            <a:rPr kumimoji="1" lang="ja-JP" altLang="en-US" sz="1200">
              <a:latin typeface="ＭＳ ゴシック" pitchFamily="49" charset="-128"/>
              <a:ea typeface="ＭＳ ゴシック" pitchFamily="49" charset="-128"/>
            </a:rPr>
            <a:t>％となった。また、財政調整基金を</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億円取り崩したこと、標準財政規模が</a:t>
          </a:r>
          <a:r>
            <a:rPr kumimoji="1" lang="en-US" altLang="ja-JP" sz="1200">
              <a:latin typeface="ＭＳ ゴシック" pitchFamily="49" charset="-128"/>
              <a:ea typeface="ＭＳ ゴシック" pitchFamily="49" charset="-128"/>
            </a:rPr>
            <a:t>3.3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3.1</a:t>
          </a:r>
          <a:r>
            <a:rPr kumimoji="1" lang="ja-JP" altLang="en-US" sz="1200">
              <a:latin typeface="ＭＳ ゴシック" pitchFamily="49" charset="-128"/>
              <a:ea typeface="ＭＳ ゴシック" pitchFamily="49" charset="-128"/>
            </a:rPr>
            <a:t>億円）の増となったことにより、比率が前年度から</a:t>
          </a:r>
          <a:r>
            <a:rPr kumimoji="1" lang="en-US" altLang="ja-JP" sz="1200">
              <a:latin typeface="ＭＳ ゴシック" pitchFamily="49" charset="-128"/>
              <a:ea typeface="ＭＳ ゴシック" pitchFamily="49" charset="-128"/>
            </a:rPr>
            <a:t>1.61</a:t>
          </a:r>
          <a:r>
            <a:rPr kumimoji="1" lang="ja-JP" altLang="en-US" sz="1200">
              <a:latin typeface="ＭＳ ゴシック" pitchFamily="49" charset="-128"/>
              <a:ea typeface="ＭＳ ゴシック" pitchFamily="49" charset="-128"/>
            </a:rPr>
            <a:t>％減少し</a:t>
          </a:r>
          <a:r>
            <a:rPr kumimoji="1" lang="en-US" altLang="ja-JP" sz="1200">
              <a:latin typeface="ＭＳ ゴシック" pitchFamily="49" charset="-128"/>
              <a:ea typeface="ＭＳ ゴシック" pitchFamily="49" charset="-128"/>
            </a:rPr>
            <a:t>14.42</a:t>
          </a:r>
          <a:r>
            <a:rPr kumimoji="1" lang="ja-JP" altLang="en-US" sz="1200">
              <a:latin typeface="ＭＳ ゴシック" pitchFamily="49" charset="-128"/>
              <a:ea typeface="ＭＳ ゴシック" pitchFamily="49" charset="-128"/>
            </a:rPr>
            <a:t>％となった。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加えて、急激な人件費や物価高騰の影響により、実質単年度収支は赤字となり、標準財政規模比もマイナスへと転じた。今後も、経済情勢の急激な変化による財源不足など、不測の事態に対応できるよう財政調整基金を一定額確保するとともに、限られた財源の中で実質収支を確保し、持続可能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年度から国民健康保険特別会計の収支不足が続いていたが、国民健康保険税の税率改定などにより、財務状況を改善できたことから、令和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年度決算では収支不足を解消した。</a:t>
          </a:r>
        </a:p>
        <a:p>
          <a:r>
            <a:rPr kumimoji="1" lang="ja-JP" altLang="en-US" sz="1400">
              <a:latin typeface="ＭＳ ゴシック" pitchFamily="49" charset="-128"/>
              <a:ea typeface="ＭＳ ゴシック" pitchFamily="49" charset="-128"/>
            </a:rPr>
            <a:t>　前年度と比較して標準財政規模比に大きな増減が生じている会計はない。</a:t>
          </a:r>
        </a:p>
        <a:p>
          <a:r>
            <a:rPr kumimoji="1" lang="ja-JP" altLang="en-US" sz="1400">
              <a:latin typeface="ＭＳ ゴシック" pitchFamily="49" charset="-128"/>
              <a:ea typeface="ＭＳ ゴシック" pitchFamily="49" charset="-128"/>
            </a:rPr>
            <a:t>　市内人口が減少の一途を辿っている現状を鑑みると、いずれの会計も今後は厳しい運営が予想される。そのため、財政健全化計画に基づく事業の見直し等を進めて、さらなる歳出の抑制に努め、収支のバランスを維持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38442017</v>
      </c>
      <c r="BO4" s="371"/>
      <c r="BP4" s="371"/>
      <c r="BQ4" s="371"/>
      <c r="BR4" s="371"/>
      <c r="BS4" s="371"/>
      <c r="BT4" s="371"/>
      <c r="BU4" s="372"/>
      <c r="BV4" s="370">
        <v>35321797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1.5</v>
      </c>
      <c r="CU4" s="377"/>
      <c r="CV4" s="377"/>
      <c r="CW4" s="377"/>
      <c r="CX4" s="377"/>
      <c r="CY4" s="377"/>
      <c r="CZ4" s="377"/>
      <c r="DA4" s="378"/>
      <c r="DB4" s="376">
        <v>2.2000000000000002</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37539369</v>
      </c>
      <c r="BO5" s="408"/>
      <c r="BP5" s="408"/>
      <c r="BQ5" s="408"/>
      <c r="BR5" s="408"/>
      <c r="BS5" s="408"/>
      <c r="BT5" s="408"/>
      <c r="BU5" s="409"/>
      <c r="BV5" s="407">
        <v>34799335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96.5</v>
      </c>
      <c r="CU5" s="405"/>
      <c r="CV5" s="405"/>
      <c r="CW5" s="405"/>
      <c r="CX5" s="405"/>
      <c r="CY5" s="405"/>
      <c r="CZ5" s="405"/>
      <c r="DA5" s="406"/>
      <c r="DB5" s="404">
        <v>93.5</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902648</v>
      </c>
      <c r="BO6" s="408"/>
      <c r="BP6" s="408"/>
      <c r="BQ6" s="408"/>
      <c r="BR6" s="408"/>
      <c r="BS6" s="408"/>
      <c r="BT6" s="408"/>
      <c r="BU6" s="409"/>
      <c r="BV6" s="407">
        <v>522462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96.9</v>
      </c>
      <c r="CU6" s="445"/>
      <c r="CV6" s="445"/>
      <c r="CW6" s="445"/>
      <c r="CX6" s="445"/>
      <c r="CY6" s="445"/>
      <c r="CZ6" s="445"/>
      <c r="DA6" s="446"/>
      <c r="DB6" s="444">
        <v>94.4</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604524</v>
      </c>
      <c r="BO7" s="408"/>
      <c r="BP7" s="408"/>
      <c r="BQ7" s="408"/>
      <c r="BR7" s="408"/>
      <c r="BS7" s="408"/>
      <c r="BT7" s="408"/>
      <c r="BU7" s="409"/>
      <c r="BV7" s="407">
        <v>81410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19961044</v>
      </c>
      <c r="CU7" s="408"/>
      <c r="CV7" s="408"/>
      <c r="CW7" s="408"/>
      <c r="CX7" s="408"/>
      <c r="CY7" s="408"/>
      <c r="CZ7" s="408"/>
      <c r="DA7" s="409"/>
      <c r="DB7" s="407">
        <v>19648403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298124</v>
      </c>
      <c r="BO8" s="408"/>
      <c r="BP8" s="408"/>
      <c r="BQ8" s="408"/>
      <c r="BR8" s="408"/>
      <c r="BS8" s="408"/>
      <c r="BT8" s="408"/>
      <c r="BU8" s="409"/>
      <c r="BV8" s="407">
        <v>441052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0.66</v>
      </c>
      <c r="CU8" s="448"/>
      <c r="CV8" s="448"/>
      <c r="CW8" s="448"/>
      <c r="CX8" s="448"/>
      <c r="CY8" s="448"/>
      <c r="CZ8" s="448"/>
      <c r="DA8" s="449"/>
      <c r="DB8" s="447">
        <v>0.66</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75294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-142928</v>
      </c>
      <c r="BO9" s="408"/>
      <c r="BP9" s="408"/>
      <c r="BQ9" s="408"/>
      <c r="BR9" s="408"/>
      <c r="BS9" s="408"/>
      <c r="BT9" s="408"/>
      <c r="BU9" s="409"/>
      <c r="BV9" s="407">
        <v>46743</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14.3</v>
      </c>
      <c r="CU9" s="405"/>
      <c r="CV9" s="405"/>
      <c r="CW9" s="405"/>
      <c r="CX9" s="405"/>
      <c r="CY9" s="405"/>
      <c r="CZ9" s="405"/>
      <c r="DA9" s="406"/>
      <c r="DB9" s="404">
        <v>15.5</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77178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227223</v>
      </c>
      <c r="BO10" s="408"/>
      <c r="BP10" s="408"/>
      <c r="BQ10" s="408"/>
      <c r="BR10" s="408"/>
      <c r="BS10" s="408"/>
      <c r="BT10" s="408"/>
      <c r="BU10" s="409"/>
      <c r="BV10" s="407">
        <v>199025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73091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500000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70412</v>
      </c>
      <c r="S13" s="492"/>
      <c r="T13" s="492"/>
      <c r="U13" s="492"/>
      <c r="V13" s="493"/>
      <c r="W13" s="423" t="s">
        <v>131</v>
      </c>
      <c r="X13" s="424"/>
      <c r="Y13" s="424"/>
      <c r="Z13" s="424"/>
      <c r="AA13" s="424"/>
      <c r="AB13" s="414"/>
      <c r="AC13" s="458">
        <v>1476</v>
      </c>
      <c r="AD13" s="459"/>
      <c r="AE13" s="459"/>
      <c r="AF13" s="459"/>
      <c r="AG13" s="501"/>
      <c r="AH13" s="458">
        <v>1450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-415705</v>
      </c>
      <c r="BO13" s="408"/>
      <c r="BP13" s="408"/>
      <c r="BQ13" s="408"/>
      <c r="BR13" s="408"/>
      <c r="BS13" s="408"/>
      <c r="BT13" s="408"/>
      <c r="BU13" s="409"/>
      <c r="BV13" s="407">
        <v>245768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7.1</v>
      </c>
      <c r="CU13" s="405"/>
      <c r="CV13" s="405"/>
      <c r="CW13" s="405"/>
      <c r="CX13" s="405"/>
      <c r="CY13" s="405"/>
      <c r="CZ13" s="405"/>
      <c r="DA13" s="406"/>
      <c r="DB13" s="404">
        <v>6.4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74028</v>
      </c>
      <c r="S14" s="492"/>
      <c r="T14" s="492"/>
      <c r="U14" s="492"/>
      <c r="V14" s="493"/>
      <c r="W14" s="397"/>
      <c r="X14" s="398"/>
      <c r="Y14" s="398"/>
      <c r="Z14" s="398"/>
      <c r="AA14" s="398"/>
      <c r="AB14" s="387"/>
      <c r="AC14" s="494">
        <v>4.3</v>
      </c>
      <c r="AD14" s="495"/>
      <c r="AE14" s="495"/>
      <c r="AF14" s="495"/>
      <c r="AG14" s="496"/>
      <c r="AH14" s="494">
        <v>4.0999999999999996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15.6</v>
      </c>
      <c r="CU14" s="506"/>
      <c r="CV14" s="506"/>
      <c r="CW14" s="506"/>
      <c r="CX14" s="506"/>
      <c r="CY14" s="506"/>
      <c r="CZ14" s="506"/>
      <c r="DA14" s="507"/>
      <c r="DB14" s="505">
        <v>17.100000000000001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71647</v>
      </c>
      <c r="S15" s="492"/>
      <c r="T15" s="492"/>
      <c r="U15" s="492"/>
      <c r="V15" s="493"/>
      <c r="W15" s="423" t="s">
        <v>137</v>
      </c>
      <c r="X15" s="424"/>
      <c r="Y15" s="424"/>
      <c r="Z15" s="424"/>
      <c r="AA15" s="424"/>
      <c r="AB15" s="414"/>
      <c r="AC15" s="458">
        <v>10547</v>
      </c>
      <c r="AD15" s="459"/>
      <c r="AE15" s="459"/>
      <c r="AF15" s="459"/>
      <c r="AG15" s="501"/>
      <c r="AH15" s="458">
        <v>10802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10945793</v>
      </c>
      <c r="BO15" s="371"/>
      <c r="BP15" s="371"/>
      <c r="BQ15" s="371"/>
      <c r="BR15" s="371"/>
      <c r="BS15" s="371"/>
      <c r="BT15" s="371"/>
      <c r="BU15" s="372"/>
      <c r="BV15" s="370">
        <v>10756614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30.9</v>
      </c>
      <c r="AD16" s="495"/>
      <c r="AE16" s="495"/>
      <c r="AF16" s="495"/>
      <c r="AG16" s="496"/>
      <c r="AH16" s="494">
        <v>30.8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16862619</v>
      </c>
      <c r="BO16" s="408"/>
      <c r="BP16" s="408"/>
      <c r="BQ16" s="408"/>
      <c r="BR16" s="408"/>
      <c r="BS16" s="408"/>
      <c r="BT16" s="408"/>
      <c r="BU16" s="409"/>
      <c r="BV16" s="407">
        <v>16522867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22066</v>
      </c>
      <c r="AD17" s="459"/>
      <c r="AE17" s="459"/>
      <c r="AF17" s="459"/>
      <c r="AG17" s="501"/>
      <c r="AH17" s="458">
        <v>22791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13941564</v>
      </c>
      <c r="BO17" s="408"/>
      <c r="BP17" s="408"/>
      <c r="BQ17" s="408"/>
      <c r="BR17" s="408"/>
      <c r="BS17" s="408"/>
      <c r="BT17" s="408"/>
      <c r="BU17" s="409"/>
      <c r="BV17" s="407">
        <v>13681422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176.51</v>
      </c>
      <c r="M18" s="531"/>
      <c r="N18" s="531"/>
      <c r="O18" s="531"/>
      <c r="P18" s="531"/>
      <c r="Q18" s="531"/>
      <c r="R18" s="532"/>
      <c r="S18" s="532"/>
      <c r="T18" s="532"/>
      <c r="U18" s="532"/>
      <c r="V18" s="533"/>
      <c r="W18" s="425"/>
      <c r="X18" s="426"/>
      <c r="Y18" s="426"/>
      <c r="Z18" s="426"/>
      <c r="AA18" s="426"/>
      <c r="AB18" s="417"/>
      <c r="AC18" s="534">
        <v>64.7</v>
      </c>
      <c r="AD18" s="535"/>
      <c r="AE18" s="535"/>
      <c r="AF18" s="535"/>
      <c r="AG18" s="536"/>
      <c r="AH18" s="534">
        <v>65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19752777</v>
      </c>
      <c r="BO18" s="408"/>
      <c r="BP18" s="408"/>
      <c r="BQ18" s="408"/>
      <c r="BR18" s="408"/>
      <c r="BS18" s="408"/>
      <c r="BT18" s="408"/>
      <c r="BU18" s="409"/>
      <c r="BV18" s="407">
        <v>18749095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427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25357897</v>
      </c>
      <c r="BO19" s="408"/>
      <c r="BP19" s="408"/>
      <c r="BQ19" s="408"/>
      <c r="BR19" s="408"/>
      <c r="BS19" s="408"/>
      <c r="BT19" s="408"/>
      <c r="BU19" s="409"/>
      <c r="BV19" s="407">
        <v>23647786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30370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31989636</v>
      </c>
      <c r="BO22" s="371"/>
      <c r="BP22" s="371"/>
      <c r="BQ22" s="371"/>
      <c r="BR22" s="371"/>
      <c r="BS22" s="371"/>
      <c r="BT22" s="371"/>
      <c r="BU22" s="372"/>
      <c r="BV22" s="370">
        <v>33661761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17170709</v>
      </c>
      <c r="BO23" s="408"/>
      <c r="BP23" s="408"/>
      <c r="BQ23" s="408"/>
      <c r="BR23" s="408"/>
      <c r="BS23" s="408"/>
      <c r="BT23" s="408"/>
      <c r="BU23" s="409"/>
      <c r="BV23" s="407">
        <v>18481163</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9800</v>
      </c>
      <c r="R24" s="459"/>
      <c r="S24" s="459"/>
      <c r="T24" s="459"/>
      <c r="U24" s="459"/>
      <c r="V24" s="501"/>
      <c r="W24" s="553"/>
      <c r="X24" s="554"/>
      <c r="Y24" s="555"/>
      <c r="Z24" s="457" t="s">
        <v>162</v>
      </c>
      <c r="AA24" s="437"/>
      <c r="AB24" s="437"/>
      <c r="AC24" s="437"/>
      <c r="AD24" s="437"/>
      <c r="AE24" s="437"/>
      <c r="AF24" s="437"/>
      <c r="AG24" s="438"/>
      <c r="AH24" s="458">
        <v>483</v>
      </c>
      <c r="AI24" s="459"/>
      <c r="AJ24" s="459"/>
      <c r="AK24" s="459"/>
      <c r="AL24" s="501"/>
      <c r="AM24" s="458">
        <v>1519518</v>
      </c>
      <c r="AN24" s="459"/>
      <c r="AO24" s="459"/>
      <c r="AP24" s="459"/>
      <c r="AQ24" s="459"/>
      <c r="AR24" s="501"/>
      <c r="AS24" s="458">
        <v>3146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20610008</v>
      </c>
      <c r="BO24" s="408"/>
      <c r="BP24" s="408"/>
      <c r="BQ24" s="408"/>
      <c r="BR24" s="408"/>
      <c r="BS24" s="408"/>
      <c r="BT24" s="408"/>
      <c r="BU24" s="409"/>
      <c r="BV24" s="407">
        <v>21133532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2</v>
      </c>
      <c r="M25" s="459"/>
      <c r="N25" s="459"/>
      <c r="O25" s="459"/>
      <c r="P25" s="501"/>
      <c r="Q25" s="458">
        <v>8300</v>
      </c>
      <c r="R25" s="459"/>
      <c r="S25" s="459"/>
      <c r="T25" s="459"/>
      <c r="U25" s="459"/>
      <c r="V25" s="501"/>
      <c r="W25" s="553"/>
      <c r="X25" s="554"/>
      <c r="Y25" s="555"/>
      <c r="Z25" s="457" t="s">
        <v>165</v>
      </c>
      <c r="AA25" s="437"/>
      <c r="AB25" s="437"/>
      <c r="AC25" s="437"/>
      <c r="AD25" s="437"/>
      <c r="AE25" s="437"/>
      <c r="AF25" s="437"/>
      <c r="AG25" s="438"/>
      <c r="AH25" s="458">
        <v>94</v>
      </c>
      <c r="AI25" s="459"/>
      <c r="AJ25" s="459"/>
      <c r="AK25" s="459"/>
      <c r="AL25" s="501"/>
      <c r="AM25" s="458">
        <v>282846</v>
      </c>
      <c r="AN25" s="459"/>
      <c r="AO25" s="459"/>
      <c r="AP25" s="459"/>
      <c r="AQ25" s="459"/>
      <c r="AR25" s="501"/>
      <c r="AS25" s="458">
        <v>3009</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9831752</v>
      </c>
      <c r="BO25" s="371"/>
      <c r="BP25" s="371"/>
      <c r="BQ25" s="371"/>
      <c r="BR25" s="371"/>
      <c r="BS25" s="371"/>
      <c r="BT25" s="371"/>
      <c r="BU25" s="372"/>
      <c r="BV25" s="370">
        <v>8439250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7100</v>
      </c>
      <c r="R26" s="459"/>
      <c r="S26" s="459"/>
      <c r="T26" s="459"/>
      <c r="U26" s="459"/>
      <c r="V26" s="501"/>
      <c r="W26" s="553"/>
      <c r="X26" s="554"/>
      <c r="Y26" s="555"/>
      <c r="Z26" s="457" t="s">
        <v>168</v>
      </c>
      <c r="AA26" s="559"/>
      <c r="AB26" s="559"/>
      <c r="AC26" s="559"/>
      <c r="AD26" s="559"/>
      <c r="AE26" s="559"/>
      <c r="AF26" s="559"/>
      <c r="AG26" s="560"/>
      <c r="AH26" s="458">
        <v>31</v>
      </c>
      <c r="AI26" s="459"/>
      <c r="AJ26" s="459"/>
      <c r="AK26" s="459"/>
      <c r="AL26" s="501"/>
      <c r="AM26" s="458">
        <v>97898</v>
      </c>
      <c r="AN26" s="459"/>
      <c r="AO26" s="459"/>
      <c r="AP26" s="459"/>
      <c r="AQ26" s="459"/>
      <c r="AR26" s="501"/>
      <c r="AS26" s="458">
        <v>3158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5540</v>
      </c>
      <c r="R27" s="459"/>
      <c r="S27" s="459"/>
      <c r="T27" s="459"/>
      <c r="U27" s="459"/>
      <c r="V27" s="501"/>
      <c r="W27" s="553"/>
      <c r="X27" s="554"/>
      <c r="Y27" s="555"/>
      <c r="Z27" s="457" t="s">
        <v>171</v>
      </c>
      <c r="AA27" s="437"/>
      <c r="AB27" s="437"/>
      <c r="AC27" s="437"/>
      <c r="AD27" s="437"/>
      <c r="AE27" s="437"/>
      <c r="AF27" s="437"/>
      <c r="AG27" s="438"/>
      <c r="AH27" s="458">
        <v>33</v>
      </c>
      <c r="AI27" s="459"/>
      <c r="AJ27" s="459"/>
      <c r="AK27" s="459"/>
      <c r="AL27" s="501"/>
      <c r="AM27" s="458">
        <v>121383</v>
      </c>
      <c r="AN27" s="459"/>
      <c r="AO27" s="459"/>
      <c r="AP27" s="459"/>
      <c r="AQ27" s="459"/>
      <c r="AR27" s="501"/>
      <c r="AS27" s="458">
        <v>3678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4780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2877531</v>
      </c>
      <c r="BO28" s="371"/>
      <c r="BP28" s="371"/>
      <c r="BQ28" s="371"/>
      <c r="BR28" s="371"/>
      <c r="BS28" s="371"/>
      <c r="BT28" s="371"/>
      <c r="BU28" s="372"/>
      <c r="BV28" s="370">
        <v>3150308</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14</v>
      </c>
      <c r="M29" s="459"/>
      <c r="N29" s="459"/>
      <c r="O29" s="459"/>
      <c r="P29" s="501"/>
      <c r="Q29" s="458">
        <v>4230</v>
      </c>
      <c r="R29" s="459"/>
      <c r="S29" s="459"/>
      <c r="T29" s="459"/>
      <c r="U29" s="459"/>
      <c r="V29" s="501"/>
      <c r="W29" s="556"/>
      <c r="X29" s="557"/>
      <c r="Y29" s="558"/>
      <c r="Z29" s="457" t="s">
        <v>177</v>
      </c>
      <c r="AA29" s="437"/>
      <c r="AB29" s="437"/>
      <c r="AC29" s="437"/>
      <c r="AD29" s="437"/>
      <c r="AE29" s="437"/>
      <c r="AF29" s="437"/>
      <c r="AG29" s="438"/>
      <c r="AH29" s="458">
        <v>516</v>
      </c>
      <c r="AI29" s="459"/>
      <c r="AJ29" s="459"/>
      <c r="AK29" s="459"/>
      <c r="AL29" s="501"/>
      <c r="AM29" s="458">
        <v>1640901</v>
      </c>
      <c r="AN29" s="459"/>
      <c r="AO29" s="459"/>
      <c r="AP29" s="459"/>
      <c r="AQ29" s="459"/>
      <c r="AR29" s="501"/>
      <c r="AS29" s="458">
        <v>3180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1930989</v>
      </c>
      <c r="BO29" s="408"/>
      <c r="BP29" s="408"/>
      <c r="BQ29" s="408"/>
      <c r="BR29" s="408"/>
      <c r="BS29" s="408"/>
      <c r="BT29" s="408"/>
      <c r="BU29" s="409"/>
      <c r="BV29" s="407">
        <v>2284143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1842702</v>
      </c>
      <c r="BO30" s="527"/>
      <c r="BP30" s="527"/>
      <c r="BQ30" s="527"/>
      <c r="BR30" s="527"/>
      <c r="BS30" s="527"/>
      <c r="BT30" s="527"/>
      <c r="BU30" s="528"/>
      <c r="BV30" s="526">
        <v>1365708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兵庫県市町村職員退職手当組合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11</v>
      </c>
      <c r="CP34" s="597"/>
      <c r="CQ34" s="598" t="str">
        <f>IF('各会計、関係団体の財政状況及び健全化判断比率'!BS7="","",'各会計、関係団体の財政状況及び健全化判断比率'!BS7)</f>
        <v>（公財）三木文化振興財団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学校給食事業特別会計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兵庫県後期高齢者医療広域連合</v>
      </c>
      <c r="BZ35" s="598"/>
      <c r="CA35" s="598"/>
      <c r="CB35" s="598"/>
      <c r="CC35" s="598"/>
      <c r="CD35" s="598"/>
      <c r="CE35" s="598"/>
      <c r="CF35" s="598"/>
      <c r="CG35" s="598"/>
      <c r="CH35" s="598"/>
      <c r="CI35" s="598"/>
      <c r="CJ35" s="598"/>
      <c r="CK35" s="598"/>
      <c r="CL35" s="598"/>
      <c r="CM35" s="598"/>
      <c r="CN35" s="169"/>
      <c r="CO35" s="597">
        <f t="shared" ref="CO35:CO43" si="3">IF(CQ35="","",CO34+1)</f>
        <v>12</v>
      </c>
      <c r="CP35" s="597"/>
      <c r="CQ35" s="598" t="str">
        <f>IF('各会計、関係団体の財政状況及び健全化判断比率'!BS8="","",'各会計、関係団体の財政状況及び健全化判断比率'!BS8)</f>
        <v>（公財）三木市スポーツ振興基金</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北播磨総合医療センター</v>
      </c>
      <c r="BZ36" s="598"/>
      <c r="CA36" s="598"/>
      <c r="CB36" s="598"/>
      <c r="CC36" s="598"/>
      <c r="CD36" s="598"/>
      <c r="CE36" s="598"/>
      <c r="CF36" s="598"/>
      <c r="CG36" s="598"/>
      <c r="CH36" s="598"/>
      <c r="CI36" s="598"/>
      <c r="CJ36" s="598"/>
      <c r="CK36" s="598"/>
      <c r="CL36" s="598"/>
      <c r="CM36" s="598"/>
      <c r="CN36" s="169"/>
      <c r="CO36" s="597">
        <f t="shared" si="3"/>
        <v>13</v>
      </c>
      <c r="CP36" s="597"/>
      <c r="CQ36" s="598" t="str">
        <f>IF('各会計、関係団体の財政状況及び健全化判断比率'!BS9="","",'各会計、関係団体の財政状況及び健全化判断比率'!BS9)</f>
        <v>（公財）三木山人と馬とのふれあいの森協会</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14</v>
      </c>
      <c r="CP37" s="597"/>
      <c r="CQ37" s="598" t="str">
        <f>IF('各会計、関係団体の財政状況及び健全化判断比率'!BS10="","",'各会計、関係団体の財政状況及び健全化判断比率'!BS10)</f>
        <v>みきやま（株）</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15</v>
      </c>
      <c r="CP38" s="597"/>
      <c r="CQ38" s="598" t="str">
        <f>IF('各会計、関係団体の財政状況及び健全化判断比率'!BS11="","",'各会計、関係団体の財政状況及び健全化判断比率'!BS11)</f>
        <v>（株）エフエム三木</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f t="shared" si="3"/>
        <v>16</v>
      </c>
      <c r="CP39" s="597"/>
      <c r="CQ39" s="598" t="str">
        <f>IF('各会計、関係団体の財政状況及び健全化判断比率'!BS12="","",'各会計、関係団体の財政状況及び健全化判断比率'!BS12)</f>
        <v>三木市土地開発公社</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17</v>
      </c>
      <c r="CP40" s="597"/>
      <c r="CQ40" s="598" t="str">
        <f>IF('各会計、関係団体の財政状況及び健全化判断比率'!BS13="","",'各会計、関係団体の財政状況及び健全化判断比率'!BS13)</f>
        <v>（株）吉川まちづくり公社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aNgf4SpVqq9u+JP6zGi0/TiwuimKaNuKTUxCbZyuZ6NXgN0hMt2siUUvpRupIFjt2if3XDlvoM0KN2LY3rtChw==" saltValue="4pDNRFT1GeVU/g8Ok7ZD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12.79</v>
      </c>
      <c r="G34" s="33">
        <v>11.43</v>
      </c>
      <c r="H34" s="33">
        <v>11.45</v>
      </c>
      <c r="I34" s="33">
        <v>11.77</v>
      </c>
      <c r="J34" s="34">
        <v>12.37</v>
      </c>
      <c r="K34" s="22"/>
      <c r="L34" s="22"/>
      <c r="M34" s="22"/>
      <c r="N34" s="22"/>
      <c r="O34" s="22"/>
      <c r="P34" s="22"/>
    </row>
    <row r="35" spans="1:16" ht="39" customHeight="1" x14ac:dyDescent="0.15">
      <c r="A35" s="22"/>
      <c r="B35" s="35"/>
      <c r="C35" s="1145" t="s">
        <v>534</v>
      </c>
      <c r="D35" s="1146"/>
      <c r="E35" s="1147"/>
      <c r="F35" s="36">
        <v>6.67</v>
      </c>
      <c r="G35" s="37">
        <v>5.92</v>
      </c>
      <c r="H35" s="37">
        <v>4.9000000000000004</v>
      </c>
      <c r="I35" s="37">
        <v>3.53</v>
      </c>
      <c r="J35" s="38">
        <v>4.43</v>
      </c>
      <c r="K35" s="22"/>
      <c r="L35" s="22"/>
      <c r="M35" s="22"/>
      <c r="N35" s="22"/>
      <c r="O35" s="22"/>
      <c r="P35" s="22"/>
    </row>
    <row r="36" spans="1:16" ht="39" customHeight="1" x14ac:dyDescent="0.15">
      <c r="A36" s="22"/>
      <c r="B36" s="35"/>
      <c r="C36" s="1145" t="s">
        <v>535</v>
      </c>
      <c r="D36" s="1146"/>
      <c r="E36" s="1147"/>
      <c r="F36" s="36">
        <v>0.47</v>
      </c>
      <c r="G36" s="37">
        <v>4.7300000000000004</v>
      </c>
      <c r="H36" s="37">
        <v>2.04</v>
      </c>
      <c r="I36" s="37">
        <v>2.2400000000000002</v>
      </c>
      <c r="J36" s="38">
        <v>1.49</v>
      </c>
      <c r="K36" s="22"/>
      <c r="L36" s="22"/>
      <c r="M36" s="22"/>
      <c r="N36" s="22"/>
      <c r="O36" s="22"/>
      <c r="P36" s="22"/>
    </row>
    <row r="37" spans="1:16" ht="39" customHeight="1" x14ac:dyDescent="0.15">
      <c r="A37" s="22"/>
      <c r="B37" s="35"/>
      <c r="C37" s="1145" t="s">
        <v>536</v>
      </c>
      <c r="D37" s="1146"/>
      <c r="E37" s="1147"/>
      <c r="F37" s="36" t="s">
        <v>537</v>
      </c>
      <c r="G37" s="37">
        <v>0</v>
      </c>
      <c r="H37" s="37">
        <v>0.44</v>
      </c>
      <c r="I37" s="37">
        <v>1.06</v>
      </c>
      <c r="J37" s="38">
        <v>1</v>
      </c>
      <c r="K37" s="22"/>
      <c r="L37" s="22"/>
      <c r="M37" s="22"/>
      <c r="N37" s="22"/>
      <c r="O37" s="22"/>
      <c r="P37" s="22"/>
    </row>
    <row r="38" spans="1:16" ht="39" customHeight="1" x14ac:dyDescent="0.15">
      <c r="A38" s="22"/>
      <c r="B38" s="35"/>
      <c r="C38" s="1145" t="s">
        <v>538</v>
      </c>
      <c r="D38" s="1146"/>
      <c r="E38" s="1147"/>
      <c r="F38" s="36">
        <v>0.16</v>
      </c>
      <c r="G38" s="37">
        <v>0.15</v>
      </c>
      <c r="H38" s="37">
        <v>0.17</v>
      </c>
      <c r="I38" s="37">
        <v>0.17</v>
      </c>
      <c r="J38" s="38">
        <v>0.21</v>
      </c>
      <c r="K38" s="22"/>
      <c r="L38" s="22"/>
      <c r="M38" s="22"/>
      <c r="N38" s="22"/>
      <c r="O38" s="22"/>
      <c r="P38" s="22"/>
    </row>
    <row r="39" spans="1:16" ht="39" customHeight="1" x14ac:dyDescent="0.15">
      <c r="A39" s="22"/>
      <c r="B39" s="35"/>
      <c r="C39" s="1145" t="s">
        <v>539</v>
      </c>
      <c r="D39" s="1146"/>
      <c r="E39" s="1147"/>
      <c r="F39" s="36">
        <v>0.64</v>
      </c>
      <c r="G39" s="37">
        <v>0.24</v>
      </c>
      <c r="H39" s="37">
        <v>0.17</v>
      </c>
      <c r="I39" s="37">
        <v>0.12</v>
      </c>
      <c r="J39" s="38">
        <v>0.1</v>
      </c>
      <c r="K39" s="22"/>
      <c r="L39" s="22"/>
      <c r="M39" s="22"/>
      <c r="N39" s="22"/>
      <c r="O39" s="22"/>
      <c r="P39" s="22"/>
    </row>
    <row r="40" spans="1:16" ht="39" customHeight="1" x14ac:dyDescent="0.15">
      <c r="A40" s="22"/>
      <c r="B40" s="35"/>
      <c r="C40" s="1145" t="s">
        <v>540</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542</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Pl6xEyz4jZVM/tthkt4vFH5B/ORriY1GT8bwj3bgpG2+27GCuaQ1XWg9jEfqPV3KqTwWfpQwEphr3CfES26Ig==" saltValue="A0s5jANI9vvyD0HaIY6M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3287</v>
      </c>
      <c r="L45" s="60">
        <v>3492</v>
      </c>
      <c r="M45" s="60">
        <v>3627</v>
      </c>
      <c r="N45" s="60">
        <v>3728</v>
      </c>
      <c r="O45" s="61">
        <v>3675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v>5</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923</v>
      </c>
      <c r="L48" s="64">
        <v>870</v>
      </c>
      <c r="M48" s="64">
        <v>852</v>
      </c>
      <c r="N48" s="64">
        <v>855</v>
      </c>
      <c r="O48" s="65">
        <v>834</v>
      </c>
      <c r="P48" s="48"/>
      <c r="Q48" s="48"/>
      <c r="R48" s="48"/>
      <c r="S48" s="48"/>
      <c r="T48" s="48"/>
      <c r="U48" s="48"/>
    </row>
    <row r="49" spans="1:21" ht="30.75" customHeight="1" x14ac:dyDescent="0.15">
      <c r="A49" s="48"/>
      <c r="B49" s="1155"/>
      <c r="C49" s="1156"/>
      <c r="D49" s="62"/>
      <c r="E49" s="1161" t="s">
        <v>14</v>
      </c>
      <c r="F49" s="1161"/>
      <c r="G49" s="1161"/>
      <c r="H49" s="1161"/>
      <c r="I49" s="1161"/>
      <c r="J49" s="1162"/>
      <c r="K49" s="63">
        <v>252</v>
      </c>
      <c r="L49" s="64">
        <v>325</v>
      </c>
      <c r="M49" s="64">
        <v>318</v>
      </c>
      <c r="N49" s="64">
        <v>313</v>
      </c>
      <c r="O49" s="65">
        <v>323</v>
      </c>
      <c r="P49" s="48"/>
      <c r="Q49" s="48"/>
      <c r="R49" s="48"/>
      <c r="S49" s="48"/>
      <c r="T49" s="48"/>
      <c r="U49" s="48"/>
    </row>
    <row r="50" spans="1:21" ht="30.75" customHeight="1" x14ac:dyDescent="0.15">
      <c r="A50" s="48"/>
      <c r="B50" s="1155"/>
      <c r="C50" s="1156"/>
      <c r="D50" s="62"/>
      <c r="E50" s="1161" t="s">
        <v>15</v>
      </c>
      <c r="F50" s="1161"/>
      <c r="G50" s="1161"/>
      <c r="H50" s="1161"/>
      <c r="I50" s="1161"/>
      <c r="J50" s="1162"/>
      <c r="K50" s="63">
        <v>10</v>
      </c>
      <c r="L50" s="64">
        <v>21</v>
      </c>
      <c r="M50" s="64">
        <v>22</v>
      </c>
      <c r="N50" s="64">
        <v>13</v>
      </c>
      <c r="O50" s="65">
        <v>14</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487</v>
      </c>
      <c r="L51" s="64" t="s">
        <v>487</v>
      </c>
      <c r="M51" s="64" t="s">
        <v>487</v>
      </c>
      <c r="N51" s="64" t="s">
        <v>487</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3714</v>
      </c>
      <c r="L52" s="64">
        <v>3735</v>
      </c>
      <c r="M52" s="64">
        <v>3750</v>
      </c>
      <c r="N52" s="64">
        <v>3768</v>
      </c>
      <c r="O52" s="65">
        <v>3506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758</v>
      </c>
      <c r="L53" s="69">
        <v>978</v>
      </c>
      <c r="M53" s="69">
        <v>1069</v>
      </c>
      <c r="N53" s="69">
        <v>1141</v>
      </c>
      <c r="O53" s="70">
        <v>1340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u4nG1O0toC/+VOWOFrDhGosPfCM+tCEH+4MqpzMhEzMEWOu9PIu7VwaZf57enr8trw4TluyCTBUORtTbj5cCQ==" saltValue="s5sAobjYstC7lmAqs5bvr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38145</v>
      </c>
      <c r="J41" s="344">
        <v>37707</v>
      </c>
      <c r="K41" s="344">
        <v>35689</v>
      </c>
      <c r="L41" s="344">
        <v>33662</v>
      </c>
      <c r="M41" s="345">
        <v>31990</v>
      </c>
    </row>
    <row r="42" spans="2:13" ht="27.75" customHeight="1" x14ac:dyDescent="0.15">
      <c r="B42" s="1186"/>
      <c r="C42" s="1187"/>
      <c r="D42" s="106"/>
      <c r="E42" s="1192" t="s">
        <v>32</v>
      </c>
      <c r="F42" s="1192"/>
      <c r="G42" s="1192"/>
      <c r="H42" s="1193"/>
      <c r="I42" s="346" t="s">
        <v>487</v>
      </c>
      <c r="J42" s="347" t="s">
        <v>487</v>
      </c>
      <c r="K42" s="347" t="s">
        <v>487</v>
      </c>
      <c r="L42" s="347" t="s">
        <v>487</v>
      </c>
      <c r="M42" s="348">
        <v>202</v>
      </c>
    </row>
    <row r="43" spans="2:13" ht="27.75" customHeight="1" x14ac:dyDescent="0.15">
      <c r="B43" s="1186"/>
      <c r="C43" s="1187"/>
      <c r="D43" s="106"/>
      <c r="E43" s="1192" t="s">
        <v>33</v>
      </c>
      <c r="F43" s="1192"/>
      <c r="G43" s="1192"/>
      <c r="H43" s="1193"/>
      <c r="I43" s="346">
        <v>11898</v>
      </c>
      <c r="J43" s="347">
        <v>11126</v>
      </c>
      <c r="K43" s="347">
        <v>10200</v>
      </c>
      <c r="L43" s="347">
        <v>9315</v>
      </c>
      <c r="M43" s="348">
        <v>9899</v>
      </c>
    </row>
    <row r="44" spans="2:13" ht="27.75" customHeight="1" x14ac:dyDescent="0.15">
      <c r="B44" s="1186"/>
      <c r="C44" s="1187"/>
      <c r="D44" s="106"/>
      <c r="E44" s="1192" t="s">
        <v>34</v>
      </c>
      <c r="F44" s="1192"/>
      <c r="G44" s="1192"/>
      <c r="H44" s="1193"/>
      <c r="I44" s="346">
        <v>3222</v>
      </c>
      <c r="J44" s="347">
        <v>3263</v>
      </c>
      <c r="K44" s="347">
        <v>3096</v>
      </c>
      <c r="L44" s="347">
        <v>2948</v>
      </c>
      <c r="M44" s="348">
        <v>2857</v>
      </c>
    </row>
    <row r="45" spans="2:13" ht="27.75" customHeight="1" x14ac:dyDescent="0.15">
      <c r="B45" s="1186"/>
      <c r="C45" s="1187"/>
      <c r="D45" s="106"/>
      <c r="E45" s="1192" t="s">
        <v>35</v>
      </c>
      <c r="F45" s="1192"/>
      <c r="G45" s="1192"/>
      <c r="H45" s="1193"/>
      <c r="I45" s="346">
        <v>4493</v>
      </c>
      <c r="J45" s="347">
        <v>4444</v>
      </c>
      <c r="K45" s="347">
        <v>4168</v>
      </c>
      <c r="L45" s="347">
        <v>3974</v>
      </c>
      <c r="M45" s="348">
        <v>3815</v>
      </c>
    </row>
    <row r="46" spans="2:13" ht="27.75" customHeight="1" x14ac:dyDescent="0.15">
      <c r="B46" s="1186"/>
      <c r="C46" s="1187"/>
      <c r="D46" s="107"/>
      <c r="E46" s="1192" t="s">
        <v>36</v>
      </c>
      <c r="F46" s="1192"/>
      <c r="G46" s="1192"/>
      <c r="H46" s="1193"/>
      <c r="I46" s="346">
        <v>1284</v>
      </c>
      <c r="J46" s="347">
        <v>1274</v>
      </c>
      <c r="K46" s="347">
        <v>1264</v>
      </c>
      <c r="L46" s="347">
        <v>927</v>
      </c>
      <c r="M46" s="348">
        <v>715</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6613</v>
      </c>
      <c r="J50" s="347">
        <v>7429</v>
      </c>
      <c r="K50" s="347">
        <v>7841</v>
      </c>
      <c r="L50" s="347">
        <v>8113</v>
      </c>
      <c r="M50" s="348">
        <v>8105</v>
      </c>
    </row>
    <row r="51" spans="2:13" ht="27.75" customHeight="1" x14ac:dyDescent="0.15">
      <c r="B51" s="1186"/>
      <c r="C51" s="1187"/>
      <c r="D51" s="106"/>
      <c r="E51" s="1192" t="s">
        <v>42</v>
      </c>
      <c r="F51" s="1192"/>
      <c r="G51" s="1192"/>
      <c r="H51" s="1193"/>
      <c r="I51" s="346">
        <v>7156</v>
      </c>
      <c r="J51" s="347">
        <v>6798</v>
      </c>
      <c r="K51" s="347">
        <v>6407</v>
      </c>
      <c r="L51" s="347">
        <v>6017</v>
      </c>
      <c r="M51" s="348">
        <v>6251</v>
      </c>
    </row>
    <row r="52" spans="2:13" ht="27.75" customHeight="1" x14ac:dyDescent="0.15">
      <c r="B52" s="1188"/>
      <c r="C52" s="1189"/>
      <c r="D52" s="106"/>
      <c r="E52" s="1192" t="s">
        <v>43</v>
      </c>
      <c r="F52" s="1192"/>
      <c r="G52" s="1192"/>
      <c r="H52" s="1193"/>
      <c r="I52" s="346">
        <v>38979</v>
      </c>
      <c r="J52" s="347">
        <v>37677</v>
      </c>
      <c r="K52" s="347">
        <v>35818</v>
      </c>
      <c r="L52" s="347">
        <v>33868</v>
      </c>
      <c r="M52" s="348">
        <v>32447</v>
      </c>
    </row>
    <row r="53" spans="2:13" ht="27.75" customHeight="1" thickBot="1" x14ac:dyDescent="0.2">
      <c r="B53" s="1199" t="s">
        <v>19</v>
      </c>
      <c r="C53" s="1200"/>
      <c r="D53" s="110"/>
      <c r="E53" s="1201" t="s">
        <v>44</v>
      </c>
      <c r="F53" s="1201"/>
      <c r="G53" s="1201"/>
      <c r="H53" s="1202"/>
      <c r="I53" s="349">
        <v>6293</v>
      </c>
      <c r="J53" s="350">
        <v>5910</v>
      </c>
      <c r="K53" s="350">
        <v>4351</v>
      </c>
      <c r="L53" s="350">
        <v>2829</v>
      </c>
      <c r="M53" s="351">
        <v>2675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NW2HXVuIkKhyGUIB1cYl7U70ZUpG1x8Rfg0qGwx8ViWArMzPUfARHzPE0TAeGDJfbHY0rRXMl8lSw+Ga2rrEQw==" saltValue="ATbyzXfdwN21jZcKZC8YK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2951</v>
      </c>
      <c r="G55" s="352">
        <v>3150</v>
      </c>
      <c r="H55" s="353">
        <v>2878</v>
      </c>
    </row>
    <row r="56" spans="2:8" ht="52.5" customHeight="1" x14ac:dyDescent="0.15">
      <c r="B56" s="122"/>
      <c r="C56" s="1213" t="s">
        <v>47</v>
      </c>
      <c r="D56" s="1213"/>
      <c r="E56" s="1214"/>
      <c r="F56" s="354">
        <v>2175</v>
      </c>
      <c r="G56" s="354">
        <v>2284</v>
      </c>
      <c r="H56" s="355">
        <v>1931</v>
      </c>
    </row>
    <row r="57" spans="2:8" ht="53.25" customHeight="1" x14ac:dyDescent="0.15">
      <c r="B57" s="122"/>
      <c r="C57" s="1215" t="s">
        <v>48</v>
      </c>
      <c r="D57" s="1215"/>
      <c r="E57" s="1216"/>
      <c r="F57" s="356">
        <v>1344</v>
      </c>
      <c r="G57" s="356">
        <v>1366</v>
      </c>
      <c r="H57" s="357">
        <v>1843</v>
      </c>
    </row>
    <row r="58" spans="2:8" ht="45.75" customHeight="1" x14ac:dyDescent="0.15">
      <c r="B58" s="123"/>
      <c r="C58" s="1203" t="s">
        <v>559</v>
      </c>
      <c r="D58" s="1204"/>
      <c r="E58" s="1205"/>
      <c r="F58" s="358">
        <v>419</v>
      </c>
      <c r="G58" s="358">
        <v>455</v>
      </c>
      <c r="H58" s="359">
        <v>975</v>
      </c>
    </row>
    <row r="59" spans="2:8" ht="45.75" customHeight="1" x14ac:dyDescent="0.15">
      <c r="B59" s="123"/>
      <c r="C59" s="1203" t="s">
        <v>560</v>
      </c>
      <c r="D59" s="1204"/>
      <c r="E59" s="1205"/>
      <c r="F59" s="358">
        <v>608</v>
      </c>
      <c r="G59" s="358">
        <v>621</v>
      </c>
      <c r="H59" s="359">
        <v>583</v>
      </c>
    </row>
    <row r="60" spans="2:8" ht="45.75" customHeight="1" x14ac:dyDescent="0.15">
      <c r="B60" s="123"/>
      <c r="C60" s="1203" t="s">
        <v>561</v>
      </c>
      <c r="D60" s="1204"/>
      <c r="E60" s="1205"/>
      <c r="F60" s="358">
        <v>189</v>
      </c>
      <c r="G60" s="358">
        <v>190</v>
      </c>
      <c r="H60" s="359">
        <v>191</v>
      </c>
    </row>
    <row r="61" spans="2:8" ht="45.75" customHeight="1" x14ac:dyDescent="0.15">
      <c r="B61" s="123"/>
      <c r="C61" s="1203" t="s">
        <v>562</v>
      </c>
      <c r="D61" s="1204"/>
      <c r="E61" s="1205"/>
      <c r="F61" s="358">
        <v>72</v>
      </c>
      <c r="G61" s="358">
        <v>70</v>
      </c>
      <c r="H61" s="359">
        <v>70</v>
      </c>
    </row>
    <row r="62" spans="2:8" ht="45.75" customHeight="1" thickBot="1" x14ac:dyDescent="0.2">
      <c r="B62" s="124"/>
      <c r="C62" s="1206" t="s">
        <v>563</v>
      </c>
      <c r="D62" s="1207"/>
      <c r="E62" s="1208"/>
      <c r="F62" s="360">
        <v>42</v>
      </c>
      <c r="G62" s="360">
        <v>16</v>
      </c>
      <c r="H62" s="361">
        <v>16</v>
      </c>
    </row>
    <row r="63" spans="2:8" ht="52.5" customHeight="1" thickBot="1" x14ac:dyDescent="0.2">
      <c r="B63" s="125"/>
      <c r="C63" s="1209" t="s">
        <v>49</v>
      </c>
      <c r="D63" s="1209"/>
      <c r="E63" s="1210"/>
      <c r="F63" s="362">
        <v>6470</v>
      </c>
      <c r="G63" s="362">
        <v>6800</v>
      </c>
      <c r="H63" s="363">
        <v>6651</v>
      </c>
    </row>
    <row r="64" spans="2:8" x14ac:dyDescent="0.15"/>
  </sheetData>
  <sheetProtection algorithmName="SHA-512" hashValue="pRt2WoFO0/T6gU8tu2o170kDG3y2yh5sA32JsJc3Emnn42ejWfiE3H2R8pCDnOsJAlxC6+hxwqb3Xg0BDAYnaQ==" saltValue="CWLPtNiwPKr+Ci1/nMqD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34483</v>
      </c>
      <c r="E3" s="144"/>
      <c r="F3" s="145">
        <v>63812</v>
      </c>
      <c r="G3" s="146"/>
      <c r="H3" s="147"/>
    </row>
    <row r="4" spans="1:8" x14ac:dyDescent="0.15">
      <c r="A4" s="148"/>
      <c r="B4" s="149"/>
      <c r="C4" s="150"/>
      <c r="D4" s="151">
        <v>22885</v>
      </c>
      <c r="E4" s="152"/>
      <c r="F4" s="153">
        <v>33848</v>
      </c>
      <c r="G4" s="154"/>
      <c r="H4" s="155"/>
    </row>
    <row r="5" spans="1:8" x14ac:dyDescent="0.15">
      <c r="A5" s="136" t="s">
        <v>519</v>
      </c>
      <c r="B5" s="141"/>
      <c r="C5" s="142"/>
      <c r="D5" s="143">
        <v>33450</v>
      </c>
      <c r="E5" s="144"/>
      <c r="F5" s="145">
        <v>54225</v>
      </c>
      <c r="G5" s="146"/>
      <c r="H5" s="147"/>
    </row>
    <row r="6" spans="1:8" x14ac:dyDescent="0.15">
      <c r="A6" s="148"/>
      <c r="B6" s="149"/>
      <c r="C6" s="150"/>
      <c r="D6" s="151">
        <v>18075</v>
      </c>
      <c r="E6" s="152"/>
      <c r="F6" s="153">
        <v>27337</v>
      </c>
      <c r="G6" s="154"/>
      <c r="H6" s="155"/>
    </row>
    <row r="7" spans="1:8" x14ac:dyDescent="0.15">
      <c r="A7" s="136" t="s">
        <v>520</v>
      </c>
      <c r="B7" s="141"/>
      <c r="C7" s="142"/>
      <c r="D7" s="143">
        <v>28498</v>
      </c>
      <c r="E7" s="144"/>
      <c r="F7" s="145">
        <v>54016</v>
      </c>
      <c r="G7" s="146"/>
      <c r="H7" s="147"/>
    </row>
    <row r="8" spans="1:8" x14ac:dyDescent="0.15">
      <c r="A8" s="148"/>
      <c r="B8" s="149"/>
      <c r="C8" s="150"/>
      <c r="D8" s="151">
        <v>15110</v>
      </c>
      <c r="E8" s="152"/>
      <c r="F8" s="153">
        <v>28078</v>
      </c>
      <c r="G8" s="154"/>
      <c r="H8" s="155"/>
    </row>
    <row r="9" spans="1:8" x14ac:dyDescent="0.15">
      <c r="A9" s="136" t="s">
        <v>521</v>
      </c>
      <c r="B9" s="141"/>
      <c r="C9" s="142"/>
      <c r="D9" s="143">
        <v>28769</v>
      </c>
      <c r="E9" s="144"/>
      <c r="F9" s="145">
        <v>52786</v>
      </c>
      <c r="G9" s="146"/>
      <c r="H9" s="147"/>
    </row>
    <row r="10" spans="1:8" x14ac:dyDescent="0.15">
      <c r="A10" s="148"/>
      <c r="B10" s="149"/>
      <c r="C10" s="150"/>
      <c r="D10" s="151">
        <v>19111</v>
      </c>
      <c r="E10" s="152"/>
      <c r="F10" s="153">
        <v>28742</v>
      </c>
      <c r="G10" s="154"/>
      <c r="H10" s="155"/>
    </row>
    <row r="11" spans="1:8" x14ac:dyDescent="0.15">
      <c r="A11" s="136" t="s">
        <v>522</v>
      </c>
      <c r="B11" s="141"/>
      <c r="C11" s="142"/>
      <c r="D11" s="143">
        <v>40169</v>
      </c>
      <c r="E11" s="144"/>
      <c r="F11" s="145">
        <v>58465</v>
      </c>
      <c r="G11" s="146"/>
      <c r="H11" s="147"/>
    </row>
    <row r="12" spans="1:8" x14ac:dyDescent="0.15">
      <c r="A12" s="148"/>
      <c r="B12" s="149"/>
      <c r="C12" s="156"/>
      <c r="D12" s="151">
        <v>22292</v>
      </c>
      <c r="E12" s="152"/>
      <c r="F12" s="153">
        <v>34452</v>
      </c>
      <c r="G12" s="154"/>
      <c r="H12" s="155"/>
    </row>
    <row r="13" spans="1:8" x14ac:dyDescent="0.15">
      <c r="A13" s="136"/>
      <c r="B13" s="141"/>
      <c r="C13" s="157"/>
      <c r="D13" s="158">
        <v>33074</v>
      </c>
      <c r="E13" s="159"/>
      <c r="F13" s="160">
        <v>56661</v>
      </c>
      <c r="G13" s="161"/>
      <c r="H13" s="147"/>
    </row>
    <row r="14" spans="1:8" x14ac:dyDescent="0.15">
      <c r="A14" s="148"/>
      <c r="B14" s="149"/>
      <c r="C14" s="150"/>
      <c r="D14" s="151">
        <v>19495</v>
      </c>
      <c r="E14" s="152"/>
      <c r="F14" s="153">
        <v>30491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0.49</v>
      </c>
      <c r="C19" s="162">
        <f>ROUND(VALUE(SUBSTITUTE(実質収支比率等に係る経年分析!G$48,"▲","-")),2)</f>
        <v>4.7300000000000004</v>
      </c>
      <c r="D19" s="162">
        <f>ROUND(VALUE(SUBSTITUTE(実質収支比率等に係る経年分析!H$48,"▲","-")),2)</f>
        <v>2.04</v>
      </c>
      <c r="E19" s="162">
        <f>ROUND(VALUE(SUBSTITUTE(実質収支比率等に係る経年分析!I$48,"▲","-")),2)</f>
        <v>2.2400000000000002</v>
      </c>
      <c r="F19" s="162">
        <f>ROUND(VALUE(SUBSTITUTE(実質収支比率等に係る経年分析!J$48,"▲","-")),2)</f>
        <v>1.49</v>
      </c>
    </row>
    <row r="20" spans="1:11" x14ac:dyDescent="0.15">
      <c r="A20" s="162" t="s">
        <v>53</v>
      </c>
      <c r="B20" s="162">
        <f>ROUND(VALUE(SUBSTITUTE(実質収支比率等に係る経年分析!F$47,"▲","-")),2)</f>
        <v>12.85</v>
      </c>
      <c r="C20" s="162">
        <f>ROUND(VALUE(SUBSTITUTE(実質収支比率等に係る経年分析!G$47,"▲","-")),2)</f>
        <v>12.53</v>
      </c>
      <c r="D20" s="162">
        <f>ROUND(VALUE(SUBSTITUTE(実質収支比率等に係る経年分析!H$47,"▲","-")),2)</f>
        <v>15.29</v>
      </c>
      <c r="E20" s="162">
        <f>ROUND(VALUE(SUBSTITUTE(実質収支比率等に係る経年分析!I$47,"▲","-")),2)</f>
        <v>16.03</v>
      </c>
      <c r="F20" s="162">
        <f>ROUND(VALUE(SUBSTITUTE(実質収支比率等に係る経年分析!J$47,"▲","-")),2)</f>
        <v>14.42</v>
      </c>
    </row>
    <row r="21" spans="1:11" x14ac:dyDescent="0.15">
      <c r="A21" s="162" t="s">
        <v>54</v>
      </c>
      <c r="B21" s="162">
        <f>IF(ISNUMBER(VALUE(SUBSTITUTE(実質収支比率等に係る経年分析!F$49,"▲","-"))),ROUND(VALUE(SUBSTITUTE(実質収支比率等に係る経年分析!F$49,"▲","-")),2),NA())</f>
        <v>-0.88</v>
      </c>
      <c r="C21" s="162">
        <f>IF(ISNUMBER(VALUE(SUBSTITUTE(実質収支比率等に係る経年分析!G$49,"▲","-"))),ROUND(VALUE(SUBSTITUTE(実質収支比率等に係る経年分析!G$49,"▲","-")),2),NA())</f>
        <v>4.5</v>
      </c>
      <c r="D21" s="162">
        <f>IF(ISNUMBER(VALUE(SUBSTITUTE(実質収支比率等に係る経年分析!H$49,"▲","-"))),ROUND(VALUE(SUBSTITUTE(実質収支比率等に係る経年分析!H$49,"▲","-")),2),NA())</f>
        <v>-0.38</v>
      </c>
      <c r="E21" s="162">
        <f>IF(ISNUMBER(VALUE(SUBSTITUTE(実質収支比率等に係る経年分析!I$49,"▲","-"))),ROUND(VALUE(SUBSTITUTE(実質収支比率等に係る経年分析!I$49,"▲","-")),2),NA())</f>
        <v>1.25</v>
      </c>
      <c r="F21" s="162">
        <f>IF(ISNUMBER(VALUE(SUBSTITUTE(実質収支比率等に係る経年分析!J$49,"▲","-"))),ROUND(VALUE(SUBSTITUTE(実質収支比率等に係る経年分析!J$49,"▲","-")),2),NA())</f>
        <v>-2.08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学校給食事業特別会計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0.64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v>
      </c>
    </row>
    <row r="32" spans="1:11" x14ac:dyDescent="0.15">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0.21</v>
      </c>
    </row>
    <row r="33" spans="1:16" x14ac:dyDescent="0.15">
      <c r="A33" s="163" t="str">
        <f>IF(連結実質赤字比率に係る赤字・黒字の構成分析!C$37="",NA(),連結実質赤字比率に係る赤字・黒字の構成分析!C$37)</f>
        <v>国民健康保険特別会計</v>
      </c>
      <c r="B33" s="163">
        <f>IF(ROUND(VALUE(SUBSTITUTE(連結実質赤字比率に係る赤字・黒字の構成分析!F$37,"▲", "-")), 2) &lt; 0, ABS(ROUND(VALUE(SUBSTITUTE(連結実質赤字比率に係る赤字・黒字の構成分析!F$37,"▲", "-")), 2)), NA())</f>
        <v>1.5</v>
      </c>
      <c r="C33" s="163" t="e">
        <f>IF(ROUND(VALUE(SUBSTITUTE(連結実質赤字比率に係る赤字・黒字の構成分析!F$37,"▲", "-")), 2) &gt;= 0, ABS(ROUND(VALUE(SUBSTITUTE(連結実質赤字比率に係る赤字・黒字の構成分析!F$37,"▲", "-")), 2)), NA())</f>
        <v>#N/A</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0.44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0.47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4.7300000000000004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2.04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2.2400000000000002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1.49</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6.67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5.92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4.9000000000000004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3.53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4.43</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12.79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11.43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11.45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11.77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12.37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3714</v>
      </c>
      <c r="E42" s="164"/>
      <c r="F42" s="164"/>
      <c r="G42" s="164">
        <f>'実質公債費比率（分子）の構造'!L$52</f>
        <v>3735</v>
      </c>
      <c r="H42" s="164"/>
      <c r="I42" s="164"/>
      <c r="J42" s="164">
        <f>'実質公債費比率（分子）の構造'!M$52</f>
        <v>3750</v>
      </c>
      <c r="K42" s="164"/>
      <c r="L42" s="164"/>
      <c r="M42" s="164">
        <f>'実質公債費比率（分子）の構造'!N$52</f>
        <v>3768</v>
      </c>
      <c r="N42" s="164"/>
      <c r="O42" s="164"/>
      <c r="P42" s="164">
        <f>'実質公債費比率（分子）の構造'!O$52</f>
        <v>3506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15">
      <c r="A44" s="164" t="s">
        <v>62</v>
      </c>
      <c r="B44" s="164">
        <f>'実質公債費比率（分子）の構造'!K$50</f>
        <v>10</v>
      </c>
      <c r="C44" s="164"/>
      <c r="D44" s="164"/>
      <c r="E44" s="164">
        <f>'実質公債費比率（分子）の構造'!L$50</f>
        <v>21</v>
      </c>
      <c r="F44" s="164"/>
      <c r="G44" s="164"/>
      <c r="H44" s="164">
        <f>'実質公債費比率（分子）の構造'!M$50</f>
        <v>22</v>
      </c>
      <c r="I44" s="164"/>
      <c r="J44" s="164"/>
      <c r="K44" s="164">
        <f>'実質公債費比率（分子）の構造'!N$50</f>
        <v>13</v>
      </c>
      <c r="L44" s="164"/>
      <c r="M44" s="164"/>
      <c r="N44" s="164">
        <f>'実質公債費比率（分子）の構造'!O$50</f>
        <v>14</v>
      </c>
      <c r="O44" s="164"/>
      <c r="P44" s="164"/>
    </row>
    <row r="45" spans="1:16" x14ac:dyDescent="0.15">
      <c r="A45" s="164" t="s">
        <v>63</v>
      </c>
      <c r="B45" s="164">
        <f>'実質公債費比率（分子）の構造'!K$49</f>
        <v>252</v>
      </c>
      <c r="C45" s="164"/>
      <c r="D45" s="164"/>
      <c r="E45" s="164">
        <f>'実質公債費比率（分子）の構造'!L$49</f>
        <v>325</v>
      </c>
      <c r="F45" s="164"/>
      <c r="G45" s="164"/>
      <c r="H45" s="164">
        <f>'実質公債費比率（分子）の構造'!M$49</f>
        <v>318</v>
      </c>
      <c r="I45" s="164"/>
      <c r="J45" s="164"/>
      <c r="K45" s="164">
        <f>'実質公債費比率（分子）の構造'!N$49</f>
        <v>313</v>
      </c>
      <c r="L45" s="164"/>
      <c r="M45" s="164"/>
      <c r="N45" s="164">
        <f>'実質公債費比率（分子）の構造'!O$49</f>
        <v>323</v>
      </c>
      <c r="O45" s="164"/>
      <c r="P45" s="164"/>
    </row>
    <row r="46" spans="1:16" x14ac:dyDescent="0.15">
      <c r="A46" s="164" t="s">
        <v>64</v>
      </c>
      <c r="B46" s="164">
        <f>'実質公債費比率（分子）の構造'!K$48</f>
        <v>923</v>
      </c>
      <c r="C46" s="164"/>
      <c r="D46" s="164"/>
      <c r="E46" s="164">
        <f>'実質公債費比率（分子）の構造'!L$48</f>
        <v>870</v>
      </c>
      <c r="F46" s="164"/>
      <c r="G46" s="164"/>
      <c r="H46" s="164">
        <f>'実質公債費比率（分子）の構造'!M$48</f>
        <v>852</v>
      </c>
      <c r="I46" s="164"/>
      <c r="J46" s="164"/>
      <c r="K46" s="164">
        <f>'実質公債費比率（分子）の構造'!N$48</f>
        <v>855</v>
      </c>
      <c r="L46" s="164"/>
      <c r="M46" s="164"/>
      <c r="N46" s="164">
        <f>'実質公債費比率（分子）の構造'!O$48</f>
        <v>834</v>
      </c>
      <c r="O46" s="164"/>
      <c r="P46" s="164"/>
    </row>
    <row r="47" spans="1:16" x14ac:dyDescent="0.15">
      <c r="A47" s="164" t="s">
        <v>12</v>
      </c>
      <c r="B47" s="164" t="str">
        <f>'実質公債費比率（分子）の構造'!K$47</f>
        <v>-</v>
      </c>
      <c r="C47" s="164"/>
      <c r="D47" s="164"/>
      <c r="E47" s="164">
        <f>'実質公債費比率（分子）の構造'!L$47</f>
        <v>5</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3287</v>
      </c>
      <c r="C49" s="164"/>
      <c r="D49" s="164"/>
      <c r="E49" s="164">
        <f>'実質公債費比率（分子）の構造'!L$45</f>
        <v>3492</v>
      </c>
      <c r="F49" s="164"/>
      <c r="G49" s="164"/>
      <c r="H49" s="164">
        <f>'実質公債費比率（分子）の構造'!M$45</f>
        <v>3627</v>
      </c>
      <c r="I49" s="164"/>
      <c r="J49" s="164"/>
      <c r="K49" s="164">
        <f>'実質公債費比率（分子）の構造'!N$45</f>
        <v>3728</v>
      </c>
      <c r="L49" s="164"/>
      <c r="M49" s="164"/>
      <c r="N49" s="164">
        <f>'実質公債費比率（分子）の構造'!O$45</f>
        <v>3675</v>
      </c>
      <c r="O49" s="164"/>
      <c r="P49" s="164"/>
    </row>
    <row r="50" spans="1:16" x14ac:dyDescent="0.15">
      <c r="A50" s="164" t="s">
        <v>67</v>
      </c>
      <c r="B50" s="164" t="e">
        <f>NA()</f>
        <v>#N/A</v>
      </c>
      <c r="C50" s="164">
        <f>IF(ISNUMBER('実質公債費比率（分子）の構造'!K$53),'実質公債費比率（分子）の構造'!K$53,NA())</f>
        <v>758</v>
      </c>
      <c r="D50" s="164" t="e">
        <f>NA()</f>
        <v>#N/A</v>
      </c>
      <c r="E50" s="164" t="e">
        <f>NA()</f>
        <v>#N/A</v>
      </c>
      <c r="F50" s="164">
        <f>IF(ISNUMBER('実質公債費比率（分子）の構造'!L$53),'実質公債費比率（分子）の構造'!L$53,NA())</f>
        <v>978</v>
      </c>
      <c r="G50" s="164" t="e">
        <f>NA()</f>
        <v>#N/A</v>
      </c>
      <c r="H50" s="164" t="e">
        <f>NA()</f>
        <v>#N/A</v>
      </c>
      <c r="I50" s="164">
        <f>IF(ISNUMBER('実質公債費比率（分子）の構造'!M$53),'実質公債費比率（分子）の構造'!M$53,NA())</f>
        <v>1069</v>
      </c>
      <c r="J50" s="164" t="e">
        <f>NA()</f>
        <v>#N/A</v>
      </c>
      <c r="K50" s="164" t="e">
        <f>NA()</f>
        <v>#N/A</v>
      </c>
      <c r="L50" s="164">
        <f>IF(ISNUMBER('実質公債費比率（分子）の構造'!N$53),'実質公債費比率（分子）の構造'!N$53,NA())</f>
        <v>1141</v>
      </c>
      <c r="M50" s="164" t="e">
        <f>NA()</f>
        <v>#N/A</v>
      </c>
      <c r="N50" s="164" t="e">
        <f>NA()</f>
        <v>#N/A</v>
      </c>
      <c r="O50" s="164">
        <f>IF(ISNUMBER('実質公債費比率（分子）の構造'!O$53),'実質公債費比率（分子）の構造'!O$53,NA())</f>
        <v>1340</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38979</v>
      </c>
      <c r="E56" s="163"/>
      <c r="F56" s="163"/>
      <c r="G56" s="163">
        <f>'将来負担比率（分子）の構造'!J$52</f>
        <v>37677</v>
      </c>
      <c r="H56" s="163"/>
      <c r="I56" s="163"/>
      <c r="J56" s="163">
        <f>'将来負担比率（分子）の構造'!K$52</f>
        <v>35818</v>
      </c>
      <c r="K56" s="163"/>
      <c r="L56" s="163"/>
      <c r="M56" s="163">
        <f>'将来負担比率（分子）の構造'!L$52</f>
        <v>33868</v>
      </c>
      <c r="N56" s="163"/>
      <c r="O56" s="163"/>
      <c r="P56" s="163">
        <f>'将来負担比率（分子）の構造'!M$52</f>
        <v>32447</v>
      </c>
    </row>
    <row r="57" spans="1:16" x14ac:dyDescent="0.15">
      <c r="A57" s="163" t="s">
        <v>42</v>
      </c>
      <c r="B57" s="163"/>
      <c r="C57" s="163"/>
      <c r="D57" s="163">
        <f>'将来負担比率（分子）の構造'!I$51</f>
        <v>7156</v>
      </c>
      <c r="E57" s="163"/>
      <c r="F57" s="163"/>
      <c r="G57" s="163">
        <f>'将来負担比率（分子）の構造'!J$51</f>
        <v>6798</v>
      </c>
      <c r="H57" s="163"/>
      <c r="I57" s="163"/>
      <c r="J57" s="163">
        <f>'将来負担比率（分子）の構造'!K$51</f>
        <v>6407</v>
      </c>
      <c r="K57" s="163"/>
      <c r="L57" s="163"/>
      <c r="M57" s="163">
        <f>'将来負担比率（分子）の構造'!L$51</f>
        <v>6017</v>
      </c>
      <c r="N57" s="163"/>
      <c r="O57" s="163"/>
      <c r="P57" s="163">
        <f>'将来負担比率（分子）の構造'!M$51</f>
        <v>6251</v>
      </c>
    </row>
    <row r="58" spans="1:16" x14ac:dyDescent="0.15">
      <c r="A58" s="163" t="s">
        <v>41</v>
      </c>
      <c r="B58" s="163"/>
      <c r="C58" s="163"/>
      <c r="D58" s="163">
        <f>'将来負担比率（分子）の構造'!I$50</f>
        <v>6613</v>
      </c>
      <c r="E58" s="163"/>
      <c r="F58" s="163"/>
      <c r="G58" s="163">
        <f>'将来負担比率（分子）の構造'!J$50</f>
        <v>7429</v>
      </c>
      <c r="H58" s="163"/>
      <c r="I58" s="163"/>
      <c r="J58" s="163">
        <f>'将来負担比率（分子）の構造'!K$50</f>
        <v>7841</v>
      </c>
      <c r="K58" s="163"/>
      <c r="L58" s="163"/>
      <c r="M58" s="163">
        <f>'将来負担比率（分子）の構造'!L$50</f>
        <v>8113</v>
      </c>
      <c r="N58" s="163"/>
      <c r="O58" s="163"/>
      <c r="P58" s="163">
        <f>'将来負担比率（分子）の構造'!M$50</f>
        <v>8105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1284</v>
      </c>
      <c r="C61" s="163"/>
      <c r="D61" s="163"/>
      <c r="E61" s="163">
        <f>'将来負担比率（分子）の構造'!J$46</f>
        <v>1274</v>
      </c>
      <c r="F61" s="163"/>
      <c r="G61" s="163"/>
      <c r="H61" s="163">
        <f>'将来負担比率（分子）の構造'!K$46</f>
        <v>1264</v>
      </c>
      <c r="I61" s="163"/>
      <c r="J61" s="163"/>
      <c r="K61" s="163">
        <f>'将来負担比率（分子）の構造'!L$46</f>
        <v>927</v>
      </c>
      <c r="L61" s="163"/>
      <c r="M61" s="163"/>
      <c r="N61" s="163">
        <f>'将来負担比率（分子）の構造'!M$46</f>
        <v>715</v>
      </c>
      <c r="O61" s="163"/>
      <c r="P61" s="163"/>
    </row>
    <row r="62" spans="1:16" x14ac:dyDescent="0.15">
      <c r="A62" s="163" t="s">
        <v>35</v>
      </c>
      <c r="B62" s="163">
        <f>'将来負担比率（分子）の構造'!I$45</f>
        <v>4493</v>
      </c>
      <c r="C62" s="163"/>
      <c r="D62" s="163"/>
      <c r="E62" s="163">
        <f>'将来負担比率（分子）の構造'!J$45</f>
        <v>4444</v>
      </c>
      <c r="F62" s="163"/>
      <c r="G62" s="163"/>
      <c r="H62" s="163">
        <f>'将来負担比率（分子）の構造'!K$45</f>
        <v>4168</v>
      </c>
      <c r="I62" s="163"/>
      <c r="J62" s="163"/>
      <c r="K62" s="163">
        <f>'将来負担比率（分子）の構造'!L$45</f>
        <v>3974</v>
      </c>
      <c r="L62" s="163"/>
      <c r="M62" s="163"/>
      <c r="N62" s="163">
        <f>'将来負担比率（分子）の構造'!M$45</f>
        <v>3815</v>
      </c>
      <c r="O62" s="163"/>
      <c r="P62" s="163"/>
    </row>
    <row r="63" spans="1:16" x14ac:dyDescent="0.15">
      <c r="A63" s="163" t="s">
        <v>34</v>
      </c>
      <c r="B63" s="163">
        <f>'将来負担比率（分子）の構造'!I$44</f>
        <v>3222</v>
      </c>
      <c r="C63" s="163"/>
      <c r="D63" s="163"/>
      <c r="E63" s="163">
        <f>'将来負担比率（分子）の構造'!J$44</f>
        <v>3263</v>
      </c>
      <c r="F63" s="163"/>
      <c r="G63" s="163"/>
      <c r="H63" s="163">
        <f>'将来負担比率（分子）の構造'!K$44</f>
        <v>3096</v>
      </c>
      <c r="I63" s="163"/>
      <c r="J63" s="163"/>
      <c r="K63" s="163">
        <f>'将来負担比率（分子）の構造'!L$44</f>
        <v>2948</v>
      </c>
      <c r="L63" s="163"/>
      <c r="M63" s="163"/>
      <c r="N63" s="163">
        <f>'将来負担比率（分子）の構造'!M$44</f>
        <v>2857</v>
      </c>
      <c r="O63" s="163"/>
      <c r="P63" s="163"/>
    </row>
    <row r="64" spans="1:16" x14ac:dyDescent="0.15">
      <c r="A64" s="163" t="s">
        <v>33</v>
      </c>
      <c r="B64" s="163">
        <f>'将来負担比率（分子）の構造'!I$43</f>
        <v>11898</v>
      </c>
      <c r="C64" s="163"/>
      <c r="D64" s="163"/>
      <c r="E64" s="163">
        <f>'将来負担比率（分子）の構造'!J$43</f>
        <v>11126</v>
      </c>
      <c r="F64" s="163"/>
      <c r="G64" s="163"/>
      <c r="H64" s="163">
        <f>'将来負担比率（分子）の構造'!K$43</f>
        <v>10200</v>
      </c>
      <c r="I64" s="163"/>
      <c r="J64" s="163"/>
      <c r="K64" s="163">
        <f>'将来負担比率（分子）の構造'!L$43</f>
        <v>9315</v>
      </c>
      <c r="L64" s="163"/>
      <c r="M64" s="163"/>
      <c r="N64" s="163">
        <f>'将来負担比率（分子）の構造'!M$43</f>
        <v>9899</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f>'将来負担比率（分子）の構造'!M$42</f>
        <v>202</v>
      </c>
      <c r="O65" s="163"/>
      <c r="P65" s="163"/>
    </row>
    <row r="66" spans="1:16" x14ac:dyDescent="0.15">
      <c r="A66" s="163" t="s">
        <v>31</v>
      </c>
      <c r="B66" s="163">
        <f>'将来負担比率（分子）の構造'!I$41</f>
        <v>38145</v>
      </c>
      <c r="C66" s="163"/>
      <c r="D66" s="163"/>
      <c r="E66" s="163">
        <f>'将来負担比率（分子）の構造'!J$41</f>
        <v>37707</v>
      </c>
      <c r="F66" s="163"/>
      <c r="G66" s="163"/>
      <c r="H66" s="163">
        <f>'将来負担比率（分子）の構造'!K$41</f>
        <v>35689</v>
      </c>
      <c r="I66" s="163"/>
      <c r="J66" s="163"/>
      <c r="K66" s="163">
        <f>'将来負担比率（分子）の構造'!L$41</f>
        <v>33662</v>
      </c>
      <c r="L66" s="163"/>
      <c r="M66" s="163"/>
      <c r="N66" s="163">
        <f>'将来負担比率（分子）の構造'!M$41</f>
        <v>31990</v>
      </c>
      <c r="O66" s="163"/>
      <c r="P66" s="163"/>
    </row>
    <row r="67" spans="1:16" x14ac:dyDescent="0.15">
      <c r="A67" s="163" t="s">
        <v>71</v>
      </c>
      <c r="B67" s="163" t="e">
        <f>NA()</f>
        <v>#N/A</v>
      </c>
      <c r="C67" s="163">
        <f>IF(ISNUMBER('将来負担比率（分子）の構造'!I$53), IF('将来負担比率（分子）の構造'!I$53 &lt; 0, 0, '将来負担比率（分子）の構造'!I$53), NA())</f>
        <v>6293</v>
      </c>
      <c r="D67" s="163" t="e">
        <f>NA()</f>
        <v>#N/A</v>
      </c>
      <c r="E67" s="163" t="e">
        <f>NA()</f>
        <v>#N/A</v>
      </c>
      <c r="F67" s="163">
        <f>IF(ISNUMBER('将来負担比率（分子）の構造'!J$53), IF('将来負担比率（分子）の構造'!J$53 &lt; 0, 0, '将来負担比率（分子）の構造'!J$53), NA())</f>
        <v>5910</v>
      </c>
      <c r="G67" s="163" t="e">
        <f>NA()</f>
        <v>#N/A</v>
      </c>
      <c r="H67" s="163" t="e">
        <f>NA()</f>
        <v>#N/A</v>
      </c>
      <c r="I67" s="163">
        <f>IF(ISNUMBER('将来負担比率（分子）の構造'!K$53), IF('将来負担比率（分子）の構造'!K$53 &lt; 0, 0, '将来負担比率（分子）の構造'!K$53), NA())</f>
        <v>4351</v>
      </c>
      <c r="J67" s="163" t="e">
        <f>NA()</f>
        <v>#N/A</v>
      </c>
      <c r="K67" s="163" t="e">
        <f>NA()</f>
        <v>#N/A</v>
      </c>
      <c r="L67" s="163">
        <f>IF(ISNUMBER('将来負担比率（分子）の構造'!L$53), IF('将来負担比率（分子）の構造'!L$53 &lt; 0, 0, '将来負担比率（分子）の構造'!L$53), NA())</f>
        <v>2829</v>
      </c>
      <c r="M67" s="163" t="e">
        <f>NA()</f>
        <v>#N/A</v>
      </c>
      <c r="N67" s="163" t="e">
        <f>NA()</f>
        <v>#N/A</v>
      </c>
      <c r="O67" s="163">
        <f>IF(ISNUMBER('将来負担比率（分子）の構造'!M$53), IF('将来負担比率（分子）の構造'!M$53 &lt; 0, 0, '将来負担比率（分子）の構造'!M$53), NA())</f>
        <v>2675</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2951</v>
      </c>
      <c r="C72" s="167">
        <f>基金残高に係る経年分析!G55</f>
        <v>3150</v>
      </c>
      <c r="D72" s="167">
        <f>基金残高に係る経年分析!H55</f>
        <v>2878</v>
      </c>
    </row>
    <row r="73" spans="1:16" x14ac:dyDescent="0.15">
      <c r="A73" s="166" t="s">
        <v>74</v>
      </c>
      <c r="B73" s="167">
        <f>基金残高に係る経年分析!F56</f>
        <v>2175</v>
      </c>
      <c r="C73" s="167">
        <f>基金残高に係る経年分析!G56</f>
        <v>2284</v>
      </c>
      <c r="D73" s="167">
        <f>基金残高に係る経年分析!H56</f>
        <v>1931</v>
      </c>
    </row>
    <row r="74" spans="1:16" x14ac:dyDescent="0.15">
      <c r="A74" s="166" t="s">
        <v>75</v>
      </c>
      <c r="B74" s="167">
        <f>基金残高に係る経年分析!F57</f>
        <v>1344</v>
      </c>
      <c r="C74" s="167">
        <f>基金残高に係る経年分析!G57</f>
        <v>1366</v>
      </c>
      <c r="D74" s="167">
        <f>基金残高に係る経年分析!H57</f>
        <v>1843</v>
      </c>
    </row>
  </sheetData>
  <sheetProtection algorithmName="SHA-512" hashValue="c7bwGEn/y1itKtJYaGuLYyTgHGFW+3VnecFfq1kWZ3bALc358E4n5C++1vmK4GdXz3/C5sBGNLAQorv0T3+bOQ==" saltValue="WKR2QLkrkq9tlgdv7KM6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11262297</v>
      </c>
      <c r="S5" s="613"/>
      <c r="T5" s="613"/>
      <c r="U5" s="613"/>
      <c r="V5" s="613"/>
      <c r="W5" s="613"/>
      <c r="X5" s="613"/>
      <c r="Y5" s="614"/>
      <c r="Z5" s="615">
        <v>29.3</v>
      </c>
      <c r="AA5" s="615"/>
      <c r="AB5" s="615"/>
      <c r="AC5" s="615"/>
      <c r="AD5" s="616">
        <v>10659001</v>
      </c>
      <c r="AE5" s="616"/>
      <c r="AF5" s="616"/>
      <c r="AG5" s="616"/>
      <c r="AH5" s="616"/>
      <c r="AI5" s="616"/>
      <c r="AJ5" s="616"/>
      <c r="AK5" s="616"/>
      <c r="AL5" s="617">
        <v>52.3</v>
      </c>
      <c r="AM5" s="618"/>
      <c r="AN5" s="618"/>
      <c r="AO5" s="619"/>
      <c r="AP5" s="609" t="s">
        <v>216</v>
      </c>
      <c r="AQ5" s="610"/>
      <c r="AR5" s="610"/>
      <c r="AS5" s="610"/>
      <c r="AT5" s="610"/>
      <c r="AU5" s="610"/>
      <c r="AV5" s="610"/>
      <c r="AW5" s="610"/>
      <c r="AX5" s="610"/>
      <c r="AY5" s="610"/>
      <c r="AZ5" s="610"/>
      <c r="BA5" s="610"/>
      <c r="BB5" s="610"/>
      <c r="BC5" s="610"/>
      <c r="BD5" s="610"/>
      <c r="BE5" s="610"/>
      <c r="BF5" s="611"/>
      <c r="BG5" s="623">
        <v>10626403</v>
      </c>
      <c r="BH5" s="624"/>
      <c r="BI5" s="624"/>
      <c r="BJ5" s="624"/>
      <c r="BK5" s="624"/>
      <c r="BL5" s="624"/>
      <c r="BM5" s="624"/>
      <c r="BN5" s="625"/>
      <c r="BO5" s="626">
        <v>94.4</v>
      </c>
      <c r="BP5" s="626"/>
      <c r="BQ5" s="626"/>
      <c r="BR5" s="626"/>
      <c r="BS5" s="627">
        <v>152999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249197</v>
      </c>
      <c r="S6" s="624"/>
      <c r="T6" s="624"/>
      <c r="U6" s="624"/>
      <c r="V6" s="624"/>
      <c r="W6" s="624"/>
      <c r="X6" s="624"/>
      <c r="Y6" s="625"/>
      <c r="Z6" s="626">
        <v>0.6</v>
      </c>
      <c r="AA6" s="626"/>
      <c r="AB6" s="626"/>
      <c r="AC6" s="626"/>
      <c r="AD6" s="627">
        <v>249197</v>
      </c>
      <c r="AE6" s="627"/>
      <c r="AF6" s="627"/>
      <c r="AG6" s="627"/>
      <c r="AH6" s="627"/>
      <c r="AI6" s="627"/>
      <c r="AJ6" s="627"/>
      <c r="AK6" s="627"/>
      <c r="AL6" s="628">
        <v>1.2</v>
      </c>
      <c r="AM6" s="629"/>
      <c r="AN6" s="629"/>
      <c r="AO6" s="630"/>
      <c r="AP6" s="620" t="s">
        <v>221</v>
      </c>
      <c r="AQ6" s="621"/>
      <c r="AR6" s="621"/>
      <c r="AS6" s="621"/>
      <c r="AT6" s="621"/>
      <c r="AU6" s="621"/>
      <c r="AV6" s="621"/>
      <c r="AW6" s="621"/>
      <c r="AX6" s="621"/>
      <c r="AY6" s="621"/>
      <c r="AZ6" s="621"/>
      <c r="BA6" s="621"/>
      <c r="BB6" s="621"/>
      <c r="BC6" s="621"/>
      <c r="BD6" s="621"/>
      <c r="BE6" s="621"/>
      <c r="BF6" s="622"/>
      <c r="BG6" s="623">
        <v>10626403</v>
      </c>
      <c r="BH6" s="624"/>
      <c r="BI6" s="624"/>
      <c r="BJ6" s="624"/>
      <c r="BK6" s="624"/>
      <c r="BL6" s="624"/>
      <c r="BM6" s="624"/>
      <c r="BN6" s="625"/>
      <c r="BO6" s="626">
        <v>94.4</v>
      </c>
      <c r="BP6" s="626"/>
      <c r="BQ6" s="626"/>
      <c r="BR6" s="626"/>
      <c r="BS6" s="627">
        <v>152999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208187</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208187</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7024</v>
      </c>
      <c r="S7" s="624"/>
      <c r="T7" s="624"/>
      <c r="U7" s="624"/>
      <c r="V7" s="624"/>
      <c r="W7" s="624"/>
      <c r="X7" s="624"/>
      <c r="Y7" s="625"/>
      <c r="Z7" s="626">
        <v>0</v>
      </c>
      <c r="AA7" s="626"/>
      <c r="AB7" s="626"/>
      <c r="AC7" s="626"/>
      <c r="AD7" s="627">
        <v>7024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4103941</v>
      </c>
      <c r="BH7" s="624"/>
      <c r="BI7" s="624"/>
      <c r="BJ7" s="624"/>
      <c r="BK7" s="624"/>
      <c r="BL7" s="624"/>
      <c r="BM7" s="624"/>
      <c r="BN7" s="625"/>
      <c r="BO7" s="626">
        <v>36.4</v>
      </c>
      <c r="BP7" s="626"/>
      <c r="BQ7" s="626"/>
      <c r="BR7" s="626"/>
      <c r="BS7" s="627">
        <v>152999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5757515</v>
      </c>
      <c r="CS7" s="624"/>
      <c r="CT7" s="624"/>
      <c r="CU7" s="624"/>
      <c r="CV7" s="624"/>
      <c r="CW7" s="624"/>
      <c r="CX7" s="624"/>
      <c r="CY7" s="625"/>
      <c r="CZ7" s="626">
        <v>15.3</v>
      </c>
      <c r="DA7" s="626"/>
      <c r="DB7" s="626"/>
      <c r="DC7" s="626"/>
      <c r="DD7" s="632">
        <v>527110</v>
      </c>
      <c r="DE7" s="624"/>
      <c r="DF7" s="624"/>
      <c r="DG7" s="624"/>
      <c r="DH7" s="624"/>
      <c r="DI7" s="624"/>
      <c r="DJ7" s="624"/>
      <c r="DK7" s="624"/>
      <c r="DL7" s="624"/>
      <c r="DM7" s="624"/>
      <c r="DN7" s="624"/>
      <c r="DO7" s="624"/>
      <c r="DP7" s="625"/>
      <c r="DQ7" s="632">
        <v>3410466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125055</v>
      </c>
      <c r="S8" s="624"/>
      <c r="T8" s="624"/>
      <c r="U8" s="624"/>
      <c r="V8" s="624"/>
      <c r="W8" s="624"/>
      <c r="X8" s="624"/>
      <c r="Y8" s="625"/>
      <c r="Z8" s="626">
        <v>0.3</v>
      </c>
      <c r="AA8" s="626"/>
      <c r="AB8" s="626"/>
      <c r="AC8" s="626"/>
      <c r="AD8" s="627">
        <v>125055</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117014</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13957535</v>
      </c>
      <c r="CS8" s="624"/>
      <c r="CT8" s="624"/>
      <c r="CU8" s="624"/>
      <c r="CV8" s="624"/>
      <c r="CW8" s="624"/>
      <c r="CX8" s="624"/>
      <c r="CY8" s="625"/>
      <c r="CZ8" s="626">
        <v>37.200000000000003</v>
      </c>
      <c r="DA8" s="626"/>
      <c r="DB8" s="626"/>
      <c r="DC8" s="626"/>
      <c r="DD8" s="632">
        <v>18960</v>
      </c>
      <c r="DE8" s="624"/>
      <c r="DF8" s="624"/>
      <c r="DG8" s="624"/>
      <c r="DH8" s="624"/>
      <c r="DI8" s="624"/>
      <c r="DJ8" s="624"/>
      <c r="DK8" s="624"/>
      <c r="DL8" s="624"/>
      <c r="DM8" s="624"/>
      <c r="DN8" s="624"/>
      <c r="DO8" s="624"/>
      <c r="DP8" s="625"/>
      <c r="DQ8" s="632">
        <v>7625212</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164580</v>
      </c>
      <c r="S9" s="624"/>
      <c r="T9" s="624"/>
      <c r="U9" s="624"/>
      <c r="V9" s="624"/>
      <c r="W9" s="624"/>
      <c r="X9" s="624"/>
      <c r="Y9" s="625"/>
      <c r="Z9" s="626">
        <v>0.4</v>
      </c>
      <c r="AA9" s="626"/>
      <c r="AB9" s="626"/>
      <c r="AC9" s="626"/>
      <c r="AD9" s="627">
        <v>164580</v>
      </c>
      <c r="AE9" s="627"/>
      <c r="AF9" s="627"/>
      <c r="AG9" s="627"/>
      <c r="AH9" s="627"/>
      <c r="AI9" s="627"/>
      <c r="AJ9" s="627"/>
      <c r="AK9" s="627"/>
      <c r="AL9" s="628">
        <v>0.8</v>
      </c>
      <c r="AM9" s="629"/>
      <c r="AN9" s="629"/>
      <c r="AO9" s="630"/>
      <c r="AP9" s="620" t="s">
        <v>230</v>
      </c>
      <c r="AQ9" s="621"/>
      <c r="AR9" s="621"/>
      <c r="AS9" s="621"/>
      <c r="AT9" s="621"/>
      <c r="AU9" s="621"/>
      <c r="AV9" s="621"/>
      <c r="AW9" s="621"/>
      <c r="AX9" s="621"/>
      <c r="AY9" s="621"/>
      <c r="AZ9" s="621"/>
      <c r="BA9" s="621"/>
      <c r="BB9" s="621"/>
      <c r="BC9" s="621"/>
      <c r="BD9" s="621"/>
      <c r="BE9" s="621"/>
      <c r="BF9" s="622"/>
      <c r="BG9" s="623">
        <v>3232858</v>
      </c>
      <c r="BH9" s="624"/>
      <c r="BI9" s="624"/>
      <c r="BJ9" s="624"/>
      <c r="BK9" s="624"/>
      <c r="BL9" s="624"/>
      <c r="BM9" s="624"/>
      <c r="BN9" s="625"/>
      <c r="BO9" s="626">
        <v>28.7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3593604</v>
      </c>
      <c r="CS9" s="624"/>
      <c r="CT9" s="624"/>
      <c r="CU9" s="624"/>
      <c r="CV9" s="624"/>
      <c r="CW9" s="624"/>
      <c r="CX9" s="624"/>
      <c r="CY9" s="625"/>
      <c r="CZ9" s="626">
        <v>9.6</v>
      </c>
      <c r="DA9" s="626"/>
      <c r="DB9" s="626"/>
      <c r="DC9" s="626"/>
      <c r="DD9" s="632">
        <v>414673</v>
      </c>
      <c r="DE9" s="624"/>
      <c r="DF9" s="624"/>
      <c r="DG9" s="624"/>
      <c r="DH9" s="624"/>
      <c r="DI9" s="624"/>
      <c r="DJ9" s="624"/>
      <c r="DK9" s="624"/>
      <c r="DL9" s="624"/>
      <c r="DM9" s="624"/>
      <c r="DN9" s="624"/>
      <c r="DO9" s="624"/>
      <c r="DP9" s="625"/>
      <c r="DQ9" s="632">
        <v>2866388</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226889</v>
      </c>
      <c r="BH10" s="624"/>
      <c r="BI10" s="624"/>
      <c r="BJ10" s="624"/>
      <c r="BK10" s="624"/>
      <c r="BL10" s="624"/>
      <c r="BM10" s="624"/>
      <c r="BN10" s="625"/>
      <c r="BO10" s="626">
        <v>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127128</v>
      </c>
      <c r="CS10" s="624"/>
      <c r="CT10" s="624"/>
      <c r="CU10" s="624"/>
      <c r="CV10" s="624"/>
      <c r="CW10" s="624"/>
      <c r="CX10" s="624"/>
      <c r="CY10" s="625"/>
      <c r="CZ10" s="626">
        <v>0.3</v>
      </c>
      <c r="DA10" s="626"/>
      <c r="DB10" s="626"/>
      <c r="DC10" s="626"/>
      <c r="DD10" s="632" t="s">
        <v>122</v>
      </c>
      <c r="DE10" s="624"/>
      <c r="DF10" s="624"/>
      <c r="DG10" s="624"/>
      <c r="DH10" s="624"/>
      <c r="DI10" s="624"/>
      <c r="DJ10" s="624"/>
      <c r="DK10" s="624"/>
      <c r="DL10" s="624"/>
      <c r="DM10" s="624"/>
      <c r="DN10" s="624"/>
      <c r="DO10" s="624"/>
      <c r="DP10" s="625"/>
      <c r="DQ10" s="632">
        <v>35643</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1907982</v>
      </c>
      <c r="S11" s="624"/>
      <c r="T11" s="624"/>
      <c r="U11" s="624"/>
      <c r="V11" s="624"/>
      <c r="W11" s="624"/>
      <c r="X11" s="624"/>
      <c r="Y11" s="625"/>
      <c r="Z11" s="628">
        <v>5</v>
      </c>
      <c r="AA11" s="629"/>
      <c r="AB11" s="629"/>
      <c r="AC11" s="635"/>
      <c r="AD11" s="632">
        <v>1907982</v>
      </c>
      <c r="AE11" s="624"/>
      <c r="AF11" s="624"/>
      <c r="AG11" s="624"/>
      <c r="AH11" s="624"/>
      <c r="AI11" s="624"/>
      <c r="AJ11" s="624"/>
      <c r="AK11" s="625"/>
      <c r="AL11" s="628">
        <v>9.4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527180</v>
      </c>
      <c r="BH11" s="624"/>
      <c r="BI11" s="624"/>
      <c r="BJ11" s="624"/>
      <c r="BK11" s="624"/>
      <c r="BL11" s="624"/>
      <c r="BM11" s="624"/>
      <c r="BN11" s="625"/>
      <c r="BO11" s="626">
        <v>4.7</v>
      </c>
      <c r="BP11" s="626"/>
      <c r="BQ11" s="626"/>
      <c r="BR11" s="626"/>
      <c r="BS11" s="627">
        <v>152999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786062</v>
      </c>
      <c r="CS11" s="624"/>
      <c r="CT11" s="624"/>
      <c r="CU11" s="624"/>
      <c r="CV11" s="624"/>
      <c r="CW11" s="624"/>
      <c r="CX11" s="624"/>
      <c r="CY11" s="625"/>
      <c r="CZ11" s="626">
        <v>2.1</v>
      </c>
      <c r="DA11" s="626"/>
      <c r="DB11" s="626"/>
      <c r="DC11" s="626"/>
      <c r="DD11" s="632">
        <v>106611</v>
      </c>
      <c r="DE11" s="624"/>
      <c r="DF11" s="624"/>
      <c r="DG11" s="624"/>
      <c r="DH11" s="624"/>
      <c r="DI11" s="624"/>
      <c r="DJ11" s="624"/>
      <c r="DK11" s="624"/>
      <c r="DL11" s="624"/>
      <c r="DM11" s="624"/>
      <c r="DN11" s="624"/>
      <c r="DO11" s="624"/>
      <c r="DP11" s="625"/>
      <c r="DQ11" s="632">
        <v>432871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551904</v>
      </c>
      <c r="S12" s="624"/>
      <c r="T12" s="624"/>
      <c r="U12" s="624"/>
      <c r="V12" s="624"/>
      <c r="W12" s="624"/>
      <c r="X12" s="624"/>
      <c r="Y12" s="625"/>
      <c r="Z12" s="626">
        <v>1.4</v>
      </c>
      <c r="AA12" s="626"/>
      <c r="AB12" s="626"/>
      <c r="AC12" s="626"/>
      <c r="AD12" s="627">
        <v>551904</v>
      </c>
      <c r="AE12" s="627"/>
      <c r="AF12" s="627"/>
      <c r="AG12" s="627"/>
      <c r="AH12" s="627"/>
      <c r="AI12" s="627"/>
      <c r="AJ12" s="627"/>
      <c r="AK12" s="627"/>
      <c r="AL12" s="628">
        <v>2.7</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5685485</v>
      </c>
      <c r="BH12" s="624"/>
      <c r="BI12" s="624"/>
      <c r="BJ12" s="624"/>
      <c r="BK12" s="624"/>
      <c r="BL12" s="624"/>
      <c r="BM12" s="624"/>
      <c r="BN12" s="625"/>
      <c r="BO12" s="626">
        <v>50.5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1353723</v>
      </c>
      <c r="CS12" s="624"/>
      <c r="CT12" s="624"/>
      <c r="CU12" s="624"/>
      <c r="CV12" s="624"/>
      <c r="CW12" s="624"/>
      <c r="CX12" s="624"/>
      <c r="CY12" s="625"/>
      <c r="CZ12" s="626">
        <v>3.6</v>
      </c>
      <c r="DA12" s="626"/>
      <c r="DB12" s="626"/>
      <c r="DC12" s="626"/>
      <c r="DD12" s="632">
        <v>221394</v>
      </c>
      <c r="DE12" s="624"/>
      <c r="DF12" s="624"/>
      <c r="DG12" s="624"/>
      <c r="DH12" s="624"/>
      <c r="DI12" s="624"/>
      <c r="DJ12" s="624"/>
      <c r="DK12" s="624"/>
      <c r="DL12" s="624"/>
      <c r="DM12" s="624"/>
      <c r="DN12" s="624"/>
      <c r="DO12" s="624"/>
      <c r="DP12" s="625"/>
      <c r="DQ12" s="632">
        <v>635702</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5495170</v>
      </c>
      <c r="BH13" s="624"/>
      <c r="BI13" s="624"/>
      <c r="BJ13" s="624"/>
      <c r="BK13" s="624"/>
      <c r="BL13" s="624"/>
      <c r="BM13" s="624"/>
      <c r="BN13" s="625"/>
      <c r="BO13" s="626">
        <v>48.8</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2419000</v>
      </c>
      <c r="CS13" s="624"/>
      <c r="CT13" s="624"/>
      <c r="CU13" s="624"/>
      <c r="CV13" s="624"/>
      <c r="CW13" s="624"/>
      <c r="CX13" s="624"/>
      <c r="CY13" s="625"/>
      <c r="CZ13" s="626">
        <v>6.4</v>
      </c>
      <c r="DA13" s="626"/>
      <c r="DB13" s="626"/>
      <c r="DC13" s="626"/>
      <c r="DD13" s="632">
        <v>1112328</v>
      </c>
      <c r="DE13" s="624"/>
      <c r="DF13" s="624"/>
      <c r="DG13" s="624"/>
      <c r="DH13" s="624"/>
      <c r="DI13" s="624"/>
      <c r="DJ13" s="624"/>
      <c r="DK13" s="624"/>
      <c r="DL13" s="624"/>
      <c r="DM13" s="624"/>
      <c r="DN13" s="624"/>
      <c r="DO13" s="624"/>
      <c r="DP13" s="625"/>
      <c r="DQ13" s="632">
        <v>1446290</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290238</v>
      </c>
      <c r="BH14" s="624"/>
      <c r="BI14" s="624"/>
      <c r="BJ14" s="624"/>
      <c r="BK14" s="624"/>
      <c r="BL14" s="624"/>
      <c r="BM14" s="624"/>
      <c r="BN14" s="625"/>
      <c r="BO14" s="626">
        <v>2.6</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1237593</v>
      </c>
      <c r="CS14" s="624"/>
      <c r="CT14" s="624"/>
      <c r="CU14" s="624"/>
      <c r="CV14" s="624"/>
      <c r="CW14" s="624"/>
      <c r="CX14" s="624"/>
      <c r="CY14" s="625"/>
      <c r="CZ14" s="626">
        <v>3.3</v>
      </c>
      <c r="DA14" s="626"/>
      <c r="DB14" s="626"/>
      <c r="DC14" s="626"/>
      <c r="DD14" s="632">
        <v>204065</v>
      </c>
      <c r="DE14" s="624"/>
      <c r="DF14" s="624"/>
      <c r="DG14" s="624"/>
      <c r="DH14" s="624"/>
      <c r="DI14" s="624"/>
      <c r="DJ14" s="624"/>
      <c r="DK14" s="624"/>
      <c r="DL14" s="624"/>
      <c r="DM14" s="624"/>
      <c r="DN14" s="624"/>
      <c r="DO14" s="624"/>
      <c r="DP14" s="625"/>
      <c r="DQ14" s="632">
        <v>948032</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55721</v>
      </c>
      <c r="S15" s="624"/>
      <c r="T15" s="624"/>
      <c r="U15" s="624"/>
      <c r="V15" s="624"/>
      <c r="W15" s="624"/>
      <c r="X15" s="624"/>
      <c r="Y15" s="625"/>
      <c r="Z15" s="626">
        <v>0.1</v>
      </c>
      <c r="AA15" s="626"/>
      <c r="AB15" s="626"/>
      <c r="AC15" s="626"/>
      <c r="AD15" s="627">
        <v>55721</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546739</v>
      </c>
      <c r="BH15" s="624"/>
      <c r="BI15" s="624"/>
      <c r="BJ15" s="624"/>
      <c r="BK15" s="624"/>
      <c r="BL15" s="624"/>
      <c r="BM15" s="624"/>
      <c r="BN15" s="625"/>
      <c r="BO15" s="626">
        <v>4.9000000000000004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4278960</v>
      </c>
      <c r="CS15" s="624"/>
      <c r="CT15" s="624"/>
      <c r="CU15" s="624"/>
      <c r="CV15" s="624"/>
      <c r="CW15" s="624"/>
      <c r="CX15" s="624"/>
      <c r="CY15" s="625"/>
      <c r="CZ15" s="626">
        <v>11.4</v>
      </c>
      <c r="DA15" s="626"/>
      <c r="DB15" s="626"/>
      <c r="DC15" s="626"/>
      <c r="DD15" s="632">
        <v>330826</v>
      </c>
      <c r="DE15" s="624"/>
      <c r="DF15" s="624"/>
      <c r="DG15" s="624"/>
      <c r="DH15" s="624"/>
      <c r="DI15" s="624"/>
      <c r="DJ15" s="624"/>
      <c r="DK15" s="624"/>
      <c r="DL15" s="624"/>
      <c r="DM15" s="624"/>
      <c r="DN15" s="624"/>
      <c r="DO15" s="624"/>
      <c r="DP15" s="625"/>
      <c r="DQ15" s="632">
        <v>3200433</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203166</v>
      </c>
      <c r="S16" s="624"/>
      <c r="T16" s="624"/>
      <c r="U16" s="624"/>
      <c r="V16" s="624"/>
      <c r="W16" s="624"/>
      <c r="X16" s="624"/>
      <c r="Y16" s="625"/>
      <c r="Z16" s="626">
        <v>0.5</v>
      </c>
      <c r="AA16" s="626"/>
      <c r="AB16" s="626"/>
      <c r="AC16" s="626"/>
      <c r="AD16" s="627">
        <v>203166</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142905</v>
      </c>
      <c r="CS16" s="624"/>
      <c r="CT16" s="624"/>
      <c r="CU16" s="624"/>
      <c r="CV16" s="624"/>
      <c r="CW16" s="624"/>
      <c r="CX16" s="624"/>
      <c r="CY16" s="625"/>
      <c r="CZ16" s="626">
        <v>0.4</v>
      </c>
      <c r="DA16" s="626"/>
      <c r="DB16" s="626"/>
      <c r="DC16" s="626"/>
      <c r="DD16" s="632" t="s">
        <v>122</v>
      </c>
      <c r="DE16" s="624"/>
      <c r="DF16" s="624"/>
      <c r="DG16" s="624"/>
      <c r="DH16" s="624"/>
      <c r="DI16" s="624"/>
      <c r="DJ16" s="624"/>
      <c r="DK16" s="624"/>
      <c r="DL16" s="624"/>
      <c r="DM16" s="624"/>
      <c r="DN16" s="624"/>
      <c r="DO16" s="624"/>
      <c r="DP16" s="625"/>
      <c r="DQ16" s="632">
        <v>26347</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401740</v>
      </c>
      <c r="S17" s="624"/>
      <c r="T17" s="624"/>
      <c r="U17" s="624"/>
      <c r="V17" s="624"/>
      <c r="W17" s="624"/>
      <c r="X17" s="624"/>
      <c r="Y17" s="625"/>
      <c r="Z17" s="626">
        <v>1</v>
      </c>
      <c r="AA17" s="626"/>
      <c r="AB17" s="626"/>
      <c r="AC17" s="626"/>
      <c r="AD17" s="627">
        <v>401740</v>
      </c>
      <c r="AE17" s="627"/>
      <c r="AF17" s="627"/>
      <c r="AG17" s="627"/>
      <c r="AH17" s="627"/>
      <c r="AI17" s="627"/>
      <c r="AJ17" s="627"/>
      <c r="AK17" s="627"/>
      <c r="AL17" s="628">
        <v>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3677157</v>
      </c>
      <c r="CS17" s="624"/>
      <c r="CT17" s="624"/>
      <c r="CU17" s="624"/>
      <c r="CV17" s="624"/>
      <c r="CW17" s="624"/>
      <c r="CX17" s="624"/>
      <c r="CY17" s="625"/>
      <c r="CZ17" s="626">
        <v>9.8000000000000007</v>
      </c>
      <c r="DA17" s="626"/>
      <c r="DB17" s="626"/>
      <c r="DC17" s="626"/>
      <c r="DD17" s="632" t="s">
        <v>122</v>
      </c>
      <c r="DE17" s="624"/>
      <c r="DF17" s="624"/>
      <c r="DG17" s="624"/>
      <c r="DH17" s="624"/>
      <c r="DI17" s="624"/>
      <c r="DJ17" s="624"/>
      <c r="DK17" s="624"/>
      <c r="DL17" s="624"/>
      <c r="DM17" s="624"/>
      <c r="DN17" s="624"/>
      <c r="DO17" s="624"/>
      <c r="DP17" s="625"/>
      <c r="DQ17" s="632">
        <v>3619678</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66052</v>
      </c>
      <c r="S18" s="624"/>
      <c r="T18" s="624"/>
      <c r="U18" s="624"/>
      <c r="V18" s="624"/>
      <c r="W18" s="624"/>
      <c r="X18" s="624"/>
      <c r="Y18" s="625"/>
      <c r="Z18" s="626">
        <v>0.2</v>
      </c>
      <c r="AA18" s="626"/>
      <c r="AB18" s="626"/>
      <c r="AC18" s="626"/>
      <c r="AD18" s="627">
        <v>66052</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317759</v>
      </c>
      <c r="S19" s="624"/>
      <c r="T19" s="624"/>
      <c r="U19" s="624"/>
      <c r="V19" s="624"/>
      <c r="W19" s="624"/>
      <c r="X19" s="624"/>
      <c r="Y19" s="625"/>
      <c r="Z19" s="626">
        <v>0.8</v>
      </c>
      <c r="AA19" s="626"/>
      <c r="AB19" s="626"/>
      <c r="AC19" s="626"/>
      <c r="AD19" s="627">
        <v>317759</v>
      </c>
      <c r="AE19" s="627"/>
      <c r="AF19" s="627"/>
      <c r="AG19" s="627"/>
      <c r="AH19" s="627"/>
      <c r="AI19" s="627"/>
      <c r="AJ19" s="627"/>
      <c r="AK19" s="627"/>
      <c r="AL19" s="628">
        <v>1.6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635894</v>
      </c>
      <c r="BH19" s="624"/>
      <c r="BI19" s="624"/>
      <c r="BJ19" s="624"/>
      <c r="BK19" s="624"/>
      <c r="BL19" s="624"/>
      <c r="BM19" s="624"/>
      <c r="BN19" s="625"/>
      <c r="BO19" s="626">
        <v>5.6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17929</v>
      </c>
      <c r="S20" s="624"/>
      <c r="T20" s="624"/>
      <c r="U20" s="624"/>
      <c r="V20" s="624"/>
      <c r="W20" s="624"/>
      <c r="X20" s="624"/>
      <c r="Y20" s="625"/>
      <c r="Z20" s="626">
        <v>0</v>
      </c>
      <c r="AA20" s="626"/>
      <c r="AB20" s="626"/>
      <c r="AC20" s="626"/>
      <c r="AD20" s="627">
        <v>17929</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635894</v>
      </c>
      <c r="BH20" s="624"/>
      <c r="BI20" s="624"/>
      <c r="BJ20" s="624"/>
      <c r="BK20" s="624"/>
      <c r="BL20" s="624"/>
      <c r="BM20" s="624"/>
      <c r="BN20" s="625"/>
      <c r="BO20" s="626">
        <v>5.6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37539369</v>
      </c>
      <c r="CS20" s="624"/>
      <c r="CT20" s="624"/>
      <c r="CU20" s="624"/>
      <c r="CV20" s="624"/>
      <c r="CW20" s="624"/>
      <c r="CX20" s="624"/>
      <c r="CY20" s="625"/>
      <c r="CZ20" s="626">
        <v>100</v>
      </c>
      <c r="DA20" s="626"/>
      <c r="DB20" s="626"/>
      <c r="DC20" s="626"/>
      <c r="DD20" s="632">
        <v>2935967</v>
      </c>
      <c r="DE20" s="624"/>
      <c r="DF20" s="624"/>
      <c r="DG20" s="624"/>
      <c r="DH20" s="624"/>
      <c r="DI20" s="624"/>
      <c r="DJ20" s="624"/>
      <c r="DK20" s="624"/>
      <c r="DL20" s="624"/>
      <c r="DM20" s="624"/>
      <c r="DN20" s="624"/>
      <c r="DO20" s="624"/>
      <c r="DP20" s="625"/>
      <c r="DQ20" s="632">
        <v>24455249</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6718420</v>
      </c>
      <c r="S21" s="624"/>
      <c r="T21" s="624"/>
      <c r="U21" s="624"/>
      <c r="V21" s="624"/>
      <c r="W21" s="624"/>
      <c r="X21" s="624"/>
      <c r="Y21" s="625"/>
      <c r="Z21" s="626">
        <v>17.5</v>
      </c>
      <c r="AA21" s="626"/>
      <c r="AB21" s="626"/>
      <c r="AC21" s="626"/>
      <c r="AD21" s="627">
        <v>5930182</v>
      </c>
      <c r="AE21" s="627"/>
      <c r="AF21" s="627"/>
      <c r="AG21" s="627"/>
      <c r="AH21" s="627"/>
      <c r="AI21" s="627"/>
      <c r="AJ21" s="627"/>
      <c r="AK21" s="627"/>
      <c r="AL21" s="628">
        <v>29.1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32598</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5930182</v>
      </c>
      <c r="S22" s="624"/>
      <c r="T22" s="624"/>
      <c r="U22" s="624"/>
      <c r="V22" s="624"/>
      <c r="W22" s="624"/>
      <c r="X22" s="624"/>
      <c r="Y22" s="625"/>
      <c r="Z22" s="626">
        <v>15.4</v>
      </c>
      <c r="AA22" s="626"/>
      <c r="AB22" s="626"/>
      <c r="AC22" s="626"/>
      <c r="AD22" s="627">
        <v>5930182</v>
      </c>
      <c r="AE22" s="627"/>
      <c r="AF22" s="627"/>
      <c r="AG22" s="627"/>
      <c r="AH22" s="627"/>
      <c r="AI22" s="627"/>
      <c r="AJ22" s="627"/>
      <c r="AK22" s="627"/>
      <c r="AL22" s="628">
        <v>29.1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788238</v>
      </c>
      <c r="S23" s="624"/>
      <c r="T23" s="624"/>
      <c r="U23" s="624"/>
      <c r="V23" s="624"/>
      <c r="W23" s="624"/>
      <c r="X23" s="624"/>
      <c r="Y23" s="625"/>
      <c r="Z23" s="626">
        <v>2.1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603296</v>
      </c>
      <c r="BH23" s="624"/>
      <c r="BI23" s="624"/>
      <c r="BJ23" s="624"/>
      <c r="BK23" s="624"/>
      <c r="BL23" s="624"/>
      <c r="BM23" s="624"/>
      <c r="BN23" s="625"/>
      <c r="BO23" s="626">
        <v>5.4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18981276</v>
      </c>
      <c r="CS24" s="613"/>
      <c r="CT24" s="613"/>
      <c r="CU24" s="613"/>
      <c r="CV24" s="613"/>
      <c r="CW24" s="613"/>
      <c r="CX24" s="613"/>
      <c r="CY24" s="614"/>
      <c r="CZ24" s="617">
        <v>50.6</v>
      </c>
      <c r="DA24" s="618"/>
      <c r="DB24" s="618"/>
      <c r="DC24" s="634"/>
      <c r="DD24" s="653">
        <v>12973554</v>
      </c>
      <c r="DE24" s="613"/>
      <c r="DF24" s="613"/>
      <c r="DG24" s="613"/>
      <c r="DH24" s="613"/>
      <c r="DI24" s="613"/>
      <c r="DJ24" s="613"/>
      <c r="DK24" s="614"/>
      <c r="DL24" s="653">
        <v>11752835</v>
      </c>
      <c r="DM24" s="613"/>
      <c r="DN24" s="613"/>
      <c r="DO24" s="613"/>
      <c r="DP24" s="613"/>
      <c r="DQ24" s="613"/>
      <c r="DR24" s="613"/>
      <c r="DS24" s="613"/>
      <c r="DT24" s="613"/>
      <c r="DU24" s="613"/>
      <c r="DV24" s="614"/>
      <c r="DW24" s="617">
        <v>57.4</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21647086</v>
      </c>
      <c r="S25" s="624"/>
      <c r="T25" s="624"/>
      <c r="U25" s="624"/>
      <c r="V25" s="624"/>
      <c r="W25" s="624"/>
      <c r="X25" s="624"/>
      <c r="Y25" s="625"/>
      <c r="Z25" s="626">
        <v>56.3</v>
      </c>
      <c r="AA25" s="626"/>
      <c r="AB25" s="626"/>
      <c r="AC25" s="626"/>
      <c r="AD25" s="627">
        <v>20255552</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6543865</v>
      </c>
      <c r="CS25" s="656"/>
      <c r="CT25" s="656"/>
      <c r="CU25" s="656"/>
      <c r="CV25" s="656"/>
      <c r="CW25" s="656"/>
      <c r="CX25" s="656"/>
      <c r="CY25" s="657"/>
      <c r="CZ25" s="628">
        <v>17.399999999999999</v>
      </c>
      <c r="DA25" s="654"/>
      <c r="DB25" s="654"/>
      <c r="DC25" s="658"/>
      <c r="DD25" s="632">
        <v>6006797</v>
      </c>
      <c r="DE25" s="656"/>
      <c r="DF25" s="656"/>
      <c r="DG25" s="656"/>
      <c r="DH25" s="656"/>
      <c r="DI25" s="656"/>
      <c r="DJ25" s="656"/>
      <c r="DK25" s="657"/>
      <c r="DL25" s="632">
        <v>5786660</v>
      </c>
      <c r="DM25" s="656"/>
      <c r="DN25" s="656"/>
      <c r="DO25" s="656"/>
      <c r="DP25" s="656"/>
      <c r="DQ25" s="656"/>
      <c r="DR25" s="656"/>
      <c r="DS25" s="656"/>
      <c r="DT25" s="656"/>
      <c r="DU25" s="656"/>
      <c r="DV25" s="657"/>
      <c r="DW25" s="628">
        <v>28.3</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11031</v>
      </c>
      <c r="S26" s="624"/>
      <c r="T26" s="624"/>
      <c r="U26" s="624"/>
      <c r="V26" s="624"/>
      <c r="W26" s="624"/>
      <c r="X26" s="624"/>
      <c r="Y26" s="625"/>
      <c r="Z26" s="626">
        <v>0</v>
      </c>
      <c r="AA26" s="626"/>
      <c r="AB26" s="626"/>
      <c r="AC26" s="626"/>
      <c r="AD26" s="627">
        <v>11031</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3534599</v>
      </c>
      <c r="CS26" s="624"/>
      <c r="CT26" s="624"/>
      <c r="CU26" s="624"/>
      <c r="CV26" s="624"/>
      <c r="CW26" s="624"/>
      <c r="CX26" s="624"/>
      <c r="CY26" s="625"/>
      <c r="CZ26" s="628">
        <v>9.4</v>
      </c>
      <c r="DA26" s="654"/>
      <c r="DB26" s="654"/>
      <c r="DC26" s="658"/>
      <c r="DD26" s="632">
        <v>3275516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359621</v>
      </c>
      <c r="S27" s="624"/>
      <c r="T27" s="624"/>
      <c r="U27" s="624"/>
      <c r="V27" s="624"/>
      <c r="W27" s="624"/>
      <c r="X27" s="624"/>
      <c r="Y27" s="625"/>
      <c r="Z27" s="626">
        <v>0.9</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11262297</v>
      </c>
      <c r="BH27" s="624"/>
      <c r="BI27" s="624"/>
      <c r="BJ27" s="624"/>
      <c r="BK27" s="624"/>
      <c r="BL27" s="624"/>
      <c r="BM27" s="624"/>
      <c r="BN27" s="625"/>
      <c r="BO27" s="626">
        <v>100</v>
      </c>
      <c r="BP27" s="626"/>
      <c r="BQ27" s="626"/>
      <c r="BR27" s="626"/>
      <c r="BS27" s="627">
        <v>152999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8760254</v>
      </c>
      <c r="CS27" s="656"/>
      <c r="CT27" s="656"/>
      <c r="CU27" s="656"/>
      <c r="CV27" s="656"/>
      <c r="CW27" s="656"/>
      <c r="CX27" s="656"/>
      <c r="CY27" s="657"/>
      <c r="CZ27" s="628">
        <v>23.3</v>
      </c>
      <c r="DA27" s="654"/>
      <c r="DB27" s="654"/>
      <c r="DC27" s="658"/>
      <c r="DD27" s="632">
        <v>3347079</v>
      </c>
      <c r="DE27" s="656"/>
      <c r="DF27" s="656"/>
      <c r="DG27" s="656"/>
      <c r="DH27" s="656"/>
      <c r="DI27" s="656"/>
      <c r="DJ27" s="656"/>
      <c r="DK27" s="657"/>
      <c r="DL27" s="632">
        <v>2346497</v>
      </c>
      <c r="DM27" s="656"/>
      <c r="DN27" s="656"/>
      <c r="DO27" s="656"/>
      <c r="DP27" s="656"/>
      <c r="DQ27" s="656"/>
      <c r="DR27" s="656"/>
      <c r="DS27" s="656"/>
      <c r="DT27" s="656"/>
      <c r="DU27" s="656"/>
      <c r="DV27" s="657"/>
      <c r="DW27" s="628">
        <v>11.5</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280602</v>
      </c>
      <c r="S28" s="624"/>
      <c r="T28" s="624"/>
      <c r="U28" s="624"/>
      <c r="V28" s="624"/>
      <c r="W28" s="624"/>
      <c r="X28" s="624"/>
      <c r="Y28" s="625"/>
      <c r="Z28" s="626">
        <v>0.7</v>
      </c>
      <c r="AA28" s="626"/>
      <c r="AB28" s="626"/>
      <c r="AC28" s="626"/>
      <c r="AD28" s="627">
        <v>93221</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3677157</v>
      </c>
      <c r="CS28" s="624"/>
      <c r="CT28" s="624"/>
      <c r="CU28" s="624"/>
      <c r="CV28" s="624"/>
      <c r="CW28" s="624"/>
      <c r="CX28" s="624"/>
      <c r="CY28" s="625"/>
      <c r="CZ28" s="628">
        <v>9.8000000000000007</v>
      </c>
      <c r="DA28" s="654"/>
      <c r="DB28" s="654"/>
      <c r="DC28" s="658"/>
      <c r="DD28" s="632">
        <v>3619678</v>
      </c>
      <c r="DE28" s="624"/>
      <c r="DF28" s="624"/>
      <c r="DG28" s="624"/>
      <c r="DH28" s="624"/>
      <c r="DI28" s="624"/>
      <c r="DJ28" s="624"/>
      <c r="DK28" s="625"/>
      <c r="DL28" s="632">
        <v>3619678</v>
      </c>
      <c r="DM28" s="624"/>
      <c r="DN28" s="624"/>
      <c r="DO28" s="624"/>
      <c r="DP28" s="624"/>
      <c r="DQ28" s="624"/>
      <c r="DR28" s="624"/>
      <c r="DS28" s="624"/>
      <c r="DT28" s="624"/>
      <c r="DU28" s="624"/>
      <c r="DV28" s="625"/>
      <c r="DW28" s="628">
        <v>17.7</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182494</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3675464</v>
      </c>
      <c r="CS29" s="656"/>
      <c r="CT29" s="656"/>
      <c r="CU29" s="656"/>
      <c r="CV29" s="656"/>
      <c r="CW29" s="656"/>
      <c r="CX29" s="656"/>
      <c r="CY29" s="657"/>
      <c r="CZ29" s="628">
        <v>9.8000000000000007</v>
      </c>
      <c r="DA29" s="654"/>
      <c r="DB29" s="654"/>
      <c r="DC29" s="658"/>
      <c r="DD29" s="632">
        <v>3617985</v>
      </c>
      <c r="DE29" s="656"/>
      <c r="DF29" s="656"/>
      <c r="DG29" s="656"/>
      <c r="DH29" s="656"/>
      <c r="DI29" s="656"/>
      <c r="DJ29" s="656"/>
      <c r="DK29" s="657"/>
      <c r="DL29" s="632">
        <v>3617985</v>
      </c>
      <c r="DM29" s="656"/>
      <c r="DN29" s="656"/>
      <c r="DO29" s="656"/>
      <c r="DP29" s="656"/>
      <c r="DQ29" s="656"/>
      <c r="DR29" s="656"/>
      <c r="DS29" s="656"/>
      <c r="DT29" s="656"/>
      <c r="DU29" s="656"/>
      <c r="DV29" s="657"/>
      <c r="DW29" s="628">
        <v>17.7</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6334750</v>
      </c>
      <c r="S30" s="624"/>
      <c r="T30" s="624"/>
      <c r="U30" s="624"/>
      <c r="V30" s="624"/>
      <c r="W30" s="624"/>
      <c r="X30" s="624"/>
      <c r="Y30" s="625"/>
      <c r="Z30" s="626">
        <v>16.5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3516725</v>
      </c>
      <c r="CS30" s="624"/>
      <c r="CT30" s="624"/>
      <c r="CU30" s="624"/>
      <c r="CV30" s="624"/>
      <c r="CW30" s="624"/>
      <c r="CX30" s="624"/>
      <c r="CY30" s="625"/>
      <c r="CZ30" s="628">
        <v>9.4</v>
      </c>
      <c r="DA30" s="654"/>
      <c r="DB30" s="654"/>
      <c r="DC30" s="658"/>
      <c r="DD30" s="632">
        <v>3459246</v>
      </c>
      <c r="DE30" s="624"/>
      <c r="DF30" s="624"/>
      <c r="DG30" s="624"/>
      <c r="DH30" s="624"/>
      <c r="DI30" s="624"/>
      <c r="DJ30" s="624"/>
      <c r="DK30" s="625"/>
      <c r="DL30" s="632">
        <v>3459246</v>
      </c>
      <c r="DM30" s="624"/>
      <c r="DN30" s="624"/>
      <c r="DO30" s="624"/>
      <c r="DP30" s="624"/>
      <c r="DQ30" s="624"/>
      <c r="DR30" s="624"/>
      <c r="DS30" s="624"/>
      <c r="DT30" s="624"/>
      <c r="DU30" s="624"/>
      <c r="DV30" s="625"/>
      <c r="DW30" s="628">
        <v>16.899999999999999</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99.2</v>
      </c>
      <c r="BH31" s="667"/>
      <c r="BI31" s="667"/>
      <c r="BJ31" s="667"/>
      <c r="BK31" s="667"/>
      <c r="BL31" s="667"/>
      <c r="BM31" s="618">
        <v>97.6</v>
      </c>
      <c r="BN31" s="667"/>
      <c r="BO31" s="667"/>
      <c r="BP31" s="667"/>
      <c r="BQ31" s="668"/>
      <c r="BR31" s="679">
        <v>99</v>
      </c>
      <c r="BS31" s="667"/>
      <c r="BT31" s="667"/>
      <c r="BU31" s="667"/>
      <c r="BV31" s="667"/>
      <c r="BW31" s="667"/>
      <c r="BX31" s="618">
        <v>97.3</v>
      </c>
      <c r="BY31" s="667"/>
      <c r="BZ31" s="667"/>
      <c r="CA31" s="667"/>
      <c r="CB31" s="668"/>
      <c r="CD31" s="661"/>
      <c r="CE31" s="662"/>
      <c r="CF31" s="620" t="s">
        <v>300</v>
      </c>
      <c r="CG31" s="621"/>
      <c r="CH31" s="621"/>
      <c r="CI31" s="621"/>
      <c r="CJ31" s="621"/>
      <c r="CK31" s="621"/>
      <c r="CL31" s="621"/>
      <c r="CM31" s="621"/>
      <c r="CN31" s="621"/>
      <c r="CO31" s="621"/>
      <c r="CP31" s="621"/>
      <c r="CQ31" s="622"/>
      <c r="CR31" s="623">
        <v>158739</v>
      </c>
      <c r="CS31" s="656"/>
      <c r="CT31" s="656"/>
      <c r="CU31" s="656"/>
      <c r="CV31" s="656"/>
      <c r="CW31" s="656"/>
      <c r="CX31" s="656"/>
      <c r="CY31" s="657"/>
      <c r="CZ31" s="628">
        <v>0.4</v>
      </c>
      <c r="DA31" s="654"/>
      <c r="DB31" s="654"/>
      <c r="DC31" s="658"/>
      <c r="DD31" s="632">
        <v>158739</v>
      </c>
      <c r="DE31" s="656"/>
      <c r="DF31" s="656"/>
      <c r="DG31" s="656"/>
      <c r="DH31" s="656"/>
      <c r="DI31" s="656"/>
      <c r="DJ31" s="656"/>
      <c r="DK31" s="657"/>
      <c r="DL31" s="632">
        <v>158739</v>
      </c>
      <c r="DM31" s="656"/>
      <c r="DN31" s="656"/>
      <c r="DO31" s="656"/>
      <c r="DP31" s="656"/>
      <c r="DQ31" s="656"/>
      <c r="DR31" s="656"/>
      <c r="DS31" s="656"/>
      <c r="DT31" s="656"/>
      <c r="DU31" s="656"/>
      <c r="DV31" s="657"/>
      <c r="DW31" s="628">
        <v>0.8</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2660748</v>
      </c>
      <c r="S32" s="624"/>
      <c r="T32" s="624"/>
      <c r="U32" s="624"/>
      <c r="V32" s="624"/>
      <c r="W32" s="624"/>
      <c r="X32" s="624"/>
      <c r="Y32" s="625"/>
      <c r="Z32" s="626">
        <v>6.9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v>
      </c>
      <c r="BH32" s="656"/>
      <c r="BI32" s="656"/>
      <c r="BJ32" s="656"/>
      <c r="BK32" s="656"/>
      <c r="BL32" s="656"/>
      <c r="BM32" s="629">
        <v>97</v>
      </c>
      <c r="BN32" s="656"/>
      <c r="BO32" s="656"/>
      <c r="BP32" s="656"/>
      <c r="BQ32" s="678"/>
      <c r="BR32" s="680">
        <v>98.9</v>
      </c>
      <c r="BS32" s="656"/>
      <c r="BT32" s="656"/>
      <c r="BU32" s="656"/>
      <c r="BV32" s="656"/>
      <c r="BW32" s="656"/>
      <c r="BX32" s="629">
        <v>96.9</v>
      </c>
      <c r="BY32" s="656"/>
      <c r="BZ32" s="656"/>
      <c r="CA32" s="656"/>
      <c r="CB32" s="678"/>
      <c r="CD32" s="663"/>
      <c r="CE32" s="664"/>
      <c r="CF32" s="620" t="s">
        <v>304</v>
      </c>
      <c r="CG32" s="621"/>
      <c r="CH32" s="621"/>
      <c r="CI32" s="621"/>
      <c r="CJ32" s="621"/>
      <c r="CK32" s="621"/>
      <c r="CL32" s="621"/>
      <c r="CM32" s="621"/>
      <c r="CN32" s="621"/>
      <c r="CO32" s="621"/>
      <c r="CP32" s="621"/>
      <c r="CQ32" s="622"/>
      <c r="CR32" s="623">
        <v>1693</v>
      </c>
      <c r="CS32" s="624"/>
      <c r="CT32" s="624"/>
      <c r="CU32" s="624"/>
      <c r="CV32" s="624"/>
      <c r="CW32" s="624"/>
      <c r="CX32" s="624"/>
      <c r="CY32" s="625"/>
      <c r="CZ32" s="628">
        <v>0</v>
      </c>
      <c r="DA32" s="654"/>
      <c r="DB32" s="654"/>
      <c r="DC32" s="658"/>
      <c r="DD32" s="632">
        <v>1693</v>
      </c>
      <c r="DE32" s="624"/>
      <c r="DF32" s="624"/>
      <c r="DG32" s="624"/>
      <c r="DH32" s="624"/>
      <c r="DI32" s="624"/>
      <c r="DJ32" s="624"/>
      <c r="DK32" s="625"/>
      <c r="DL32" s="632">
        <v>1693</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184386</v>
      </c>
      <c r="S33" s="624"/>
      <c r="T33" s="624"/>
      <c r="U33" s="624"/>
      <c r="V33" s="624"/>
      <c r="W33" s="624"/>
      <c r="X33" s="624"/>
      <c r="Y33" s="625"/>
      <c r="Z33" s="626">
        <v>0.5</v>
      </c>
      <c r="AA33" s="626"/>
      <c r="AB33" s="626"/>
      <c r="AC33" s="626"/>
      <c r="AD33" s="627">
        <v>23371</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97.9</v>
      </c>
      <c r="BN33" s="682"/>
      <c r="BO33" s="682"/>
      <c r="BP33" s="682"/>
      <c r="BQ33" s="684"/>
      <c r="BR33" s="681">
        <v>98.9</v>
      </c>
      <c r="BS33" s="682"/>
      <c r="BT33" s="682"/>
      <c r="BU33" s="682"/>
      <c r="BV33" s="682"/>
      <c r="BW33" s="682"/>
      <c r="BX33" s="683">
        <v>97.3</v>
      </c>
      <c r="BY33" s="682"/>
      <c r="BZ33" s="682"/>
      <c r="CA33" s="682"/>
      <c r="CB33" s="684"/>
      <c r="CD33" s="620" t="s">
        <v>307</v>
      </c>
      <c r="CE33" s="621"/>
      <c r="CF33" s="621"/>
      <c r="CG33" s="621"/>
      <c r="CH33" s="621"/>
      <c r="CI33" s="621"/>
      <c r="CJ33" s="621"/>
      <c r="CK33" s="621"/>
      <c r="CL33" s="621"/>
      <c r="CM33" s="621"/>
      <c r="CN33" s="621"/>
      <c r="CO33" s="621"/>
      <c r="CP33" s="621"/>
      <c r="CQ33" s="622"/>
      <c r="CR33" s="623">
        <v>15479221</v>
      </c>
      <c r="CS33" s="656"/>
      <c r="CT33" s="656"/>
      <c r="CU33" s="656"/>
      <c r="CV33" s="656"/>
      <c r="CW33" s="656"/>
      <c r="CX33" s="656"/>
      <c r="CY33" s="657"/>
      <c r="CZ33" s="628">
        <v>41.2</v>
      </c>
      <c r="DA33" s="654"/>
      <c r="DB33" s="654"/>
      <c r="DC33" s="658"/>
      <c r="DD33" s="632">
        <v>10804459</v>
      </c>
      <c r="DE33" s="656"/>
      <c r="DF33" s="656"/>
      <c r="DG33" s="656"/>
      <c r="DH33" s="656"/>
      <c r="DI33" s="656"/>
      <c r="DJ33" s="656"/>
      <c r="DK33" s="657"/>
      <c r="DL33" s="632">
        <v>7999942</v>
      </c>
      <c r="DM33" s="656"/>
      <c r="DN33" s="656"/>
      <c r="DO33" s="656"/>
      <c r="DP33" s="656"/>
      <c r="DQ33" s="656"/>
      <c r="DR33" s="656"/>
      <c r="DS33" s="656"/>
      <c r="DT33" s="656"/>
      <c r="DU33" s="656"/>
      <c r="DV33" s="657"/>
      <c r="DW33" s="628">
        <v>39.1</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1813300</v>
      </c>
      <c r="S34" s="624"/>
      <c r="T34" s="624"/>
      <c r="U34" s="624"/>
      <c r="V34" s="624"/>
      <c r="W34" s="624"/>
      <c r="X34" s="624"/>
      <c r="Y34" s="625"/>
      <c r="Z34" s="626">
        <v>4.7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5746975</v>
      </c>
      <c r="CS34" s="624"/>
      <c r="CT34" s="624"/>
      <c r="CU34" s="624"/>
      <c r="CV34" s="624"/>
      <c r="CW34" s="624"/>
      <c r="CX34" s="624"/>
      <c r="CY34" s="625"/>
      <c r="CZ34" s="628">
        <v>15.3</v>
      </c>
      <c r="DA34" s="654"/>
      <c r="DB34" s="654"/>
      <c r="DC34" s="658"/>
      <c r="DD34" s="632">
        <v>4123732</v>
      </c>
      <c r="DE34" s="624"/>
      <c r="DF34" s="624"/>
      <c r="DG34" s="624"/>
      <c r="DH34" s="624"/>
      <c r="DI34" s="624"/>
      <c r="DJ34" s="624"/>
      <c r="DK34" s="625"/>
      <c r="DL34" s="632">
        <v>3657982</v>
      </c>
      <c r="DM34" s="624"/>
      <c r="DN34" s="624"/>
      <c r="DO34" s="624"/>
      <c r="DP34" s="624"/>
      <c r="DQ34" s="624"/>
      <c r="DR34" s="624"/>
      <c r="DS34" s="624"/>
      <c r="DT34" s="624"/>
      <c r="DU34" s="624"/>
      <c r="DV34" s="625"/>
      <c r="DW34" s="628">
        <v>17.899999999999999</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1438874</v>
      </c>
      <c r="S35" s="624"/>
      <c r="T35" s="624"/>
      <c r="U35" s="624"/>
      <c r="V35" s="624"/>
      <c r="W35" s="624"/>
      <c r="X35" s="624"/>
      <c r="Y35" s="625"/>
      <c r="Z35" s="626">
        <v>3.7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131459</v>
      </c>
      <c r="CS35" s="656"/>
      <c r="CT35" s="656"/>
      <c r="CU35" s="656"/>
      <c r="CV35" s="656"/>
      <c r="CW35" s="656"/>
      <c r="CX35" s="656"/>
      <c r="CY35" s="657"/>
      <c r="CZ35" s="628">
        <v>0.4</v>
      </c>
      <c r="DA35" s="654"/>
      <c r="DB35" s="654"/>
      <c r="DC35" s="658"/>
      <c r="DD35" s="632">
        <v>95833</v>
      </c>
      <c r="DE35" s="656"/>
      <c r="DF35" s="656"/>
      <c r="DG35" s="656"/>
      <c r="DH35" s="656"/>
      <c r="DI35" s="656"/>
      <c r="DJ35" s="656"/>
      <c r="DK35" s="657"/>
      <c r="DL35" s="632">
        <v>91329</v>
      </c>
      <c r="DM35" s="656"/>
      <c r="DN35" s="656"/>
      <c r="DO35" s="656"/>
      <c r="DP35" s="656"/>
      <c r="DQ35" s="656"/>
      <c r="DR35" s="656"/>
      <c r="DS35" s="656"/>
      <c r="DT35" s="656"/>
      <c r="DU35" s="656"/>
      <c r="DV35" s="657"/>
      <c r="DW35" s="628">
        <v>0.4</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522462</v>
      </c>
      <c r="S36" s="624"/>
      <c r="T36" s="624"/>
      <c r="U36" s="624"/>
      <c r="V36" s="624"/>
      <c r="W36" s="624"/>
      <c r="X36" s="624"/>
      <c r="Y36" s="625"/>
      <c r="Z36" s="626">
        <v>1.4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5109775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201367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4366721</v>
      </c>
      <c r="CS36" s="624"/>
      <c r="CT36" s="624"/>
      <c r="CU36" s="624"/>
      <c r="CV36" s="624"/>
      <c r="CW36" s="624"/>
      <c r="CX36" s="624"/>
      <c r="CY36" s="625"/>
      <c r="CZ36" s="628">
        <v>11.6</v>
      </c>
      <c r="DA36" s="654"/>
      <c r="DB36" s="654"/>
      <c r="DC36" s="658"/>
      <c r="DD36" s="632">
        <v>3528853</v>
      </c>
      <c r="DE36" s="624"/>
      <c r="DF36" s="624"/>
      <c r="DG36" s="624"/>
      <c r="DH36" s="624"/>
      <c r="DI36" s="624"/>
      <c r="DJ36" s="624"/>
      <c r="DK36" s="625"/>
      <c r="DL36" s="632">
        <v>1599482</v>
      </c>
      <c r="DM36" s="624"/>
      <c r="DN36" s="624"/>
      <c r="DO36" s="624"/>
      <c r="DP36" s="624"/>
      <c r="DQ36" s="624"/>
      <c r="DR36" s="624"/>
      <c r="DS36" s="624"/>
      <c r="DT36" s="624"/>
      <c r="DU36" s="624"/>
      <c r="DV36" s="625"/>
      <c r="DW36" s="628">
        <v>7.8</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1162063</v>
      </c>
      <c r="S37" s="624"/>
      <c r="T37" s="624"/>
      <c r="U37" s="624"/>
      <c r="V37" s="624"/>
      <c r="W37" s="624"/>
      <c r="X37" s="624"/>
      <c r="Y37" s="625"/>
      <c r="Z37" s="626">
        <v>3</v>
      </c>
      <c r="AA37" s="626"/>
      <c r="AB37" s="626"/>
      <c r="AC37" s="626"/>
      <c r="AD37" s="627">
        <v>1308</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888654</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170612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2815</v>
      </c>
      <c r="CS37" s="656"/>
      <c r="CT37" s="656"/>
      <c r="CU37" s="656"/>
      <c r="CV37" s="656"/>
      <c r="CW37" s="656"/>
      <c r="CX37" s="656"/>
      <c r="CY37" s="657"/>
      <c r="CZ37" s="628">
        <v>0</v>
      </c>
      <c r="DA37" s="654"/>
      <c r="DB37" s="654"/>
      <c r="DC37" s="658"/>
      <c r="DD37" s="632">
        <v>2815</v>
      </c>
      <c r="DE37" s="656"/>
      <c r="DF37" s="656"/>
      <c r="DG37" s="656"/>
      <c r="DH37" s="656"/>
      <c r="DI37" s="656"/>
      <c r="DJ37" s="656"/>
      <c r="DK37" s="657"/>
      <c r="DL37" s="632">
        <v>2815</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1844600</v>
      </c>
      <c r="S38" s="624"/>
      <c r="T38" s="624"/>
      <c r="U38" s="624"/>
      <c r="V38" s="624"/>
      <c r="W38" s="624"/>
      <c r="X38" s="624"/>
      <c r="Y38" s="625"/>
      <c r="Z38" s="626">
        <v>4.8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881218</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9197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3338687</v>
      </c>
      <c r="CS38" s="624"/>
      <c r="CT38" s="624"/>
      <c r="CU38" s="624"/>
      <c r="CV38" s="624"/>
      <c r="CW38" s="624"/>
      <c r="CX38" s="624"/>
      <c r="CY38" s="625"/>
      <c r="CZ38" s="628">
        <v>8.9</v>
      </c>
      <c r="DA38" s="654"/>
      <c r="DB38" s="654"/>
      <c r="DC38" s="658"/>
      <c r="DD38" s="632">
        <v>2689074</v>
      </c>
      <c r="DE38" s="624"/>
      <c r="DF38" s="624"/>
      <c r="DG38" s="624"/>
      <c r="DH38" s="624"/>
      <c r="DI38" s="624"/>
      <c r="DJ38" s="624"/>
      <c r="DK38" s="625"/>
      <c r="DL38" s="632">
        <v>2651112</v>
      </c>
      <c r="DM38" s="624"/>
      <c r="DN38" s="624"/>
      <c r="DO38" s="624"/>
      <c r="DP38" s="624"/>
      <c r="DQ38" s="624"/>
      <c r="DR38" s="624"/>
      <c r="DS38" s="624"/>
      <c r="DT38" s="624"/>
      <c r="DU38" s="624"/>
      <c r="DV38" s="625"/>
      <c r="DW38" s="628">
        <v>12.9</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1216</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13539</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1282885</v>
      </c>
      <c r="CS39" s="656"/>
      <c r="CT39" s="656"/>
      <c r="CU39" s="656"/>
      <c r="CV39" s="656"/>
      <c r="CW39" s="656"/>
      <c r="CX39" s="656"/>
      <c r="CY39" s="657"/>
      <c r="CZ39" s="628">
        <v>3.4</v>
      </c>
      <c r="DA39" s="654"/>
      <c r="DB39" s="654"/>
      <c r="DC39" s="658"/>
      <c r="DD39" s="632">
        <v>366930</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88800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111</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612494</v>
      </c>
      <c r="CS40" s="624"/>
      <c r="CT40" s="624"/>
      <c r="CU40" s="624"/>
      <c r="CV40" s="624"/>
      <c r="CW40" s="624"/>
      <c r="CX40" s="624"/>
      <c r="CY40" s="625"/>
      <c r="CZ40" s="628">
        <v>1.6</v>
      </c>
      <c r="DA40" s="654"/>
      <c r="DB40" s="654"/>
      <c r="DC40" s="658"/>
      <c r="DD40" s="632">
        <v>37</v>
      </c>
      <c r="DE40" s="624"/>
      <c r="DF40" s="624"/>
      <c r="DG40" s="624"/>
      <c r="DH40" s="624"/>
      <c r="DI40" s="624"/>
      <c r="DJ40" s="624"/>
      <c r="DK40" s="625"/>
      <c r="DL40" s="632">
        <v>37</v>
      </c>
      <c r="DM40" s="624"/>
      <c r="DN40" s="624"/>
      <c r="DO40" s="624"/>
      <c r="DP40" s="624"/>
      <c r="DQ40" s="624"/>
      <c r="DR40" s="624"/>
      <c r="DS40" s="624"/>
      <c r="DT40" s="624"/>
      <c r="DU40" s="624"/>
      <c r="DV40" s="625"/>
      <c r="DW40" s="628">
        <v>0</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38442017</v>
      </c>
      <c r="S41" s="696"/>
      <c r="T41" s="696"/>
      <c r="U41" s="696"/>
      <c r="V41" s="696"/>
      <c r="W41" s="696"/>
      <c r="X41" s="696"/>
      <c r="Y41" s="700"/>
      <c r="Z41" s="701">
        <v>100</v>
      </c>
      <c r="AA41" s="701"/>
      <c r="AB41" s="701"/>
      <c r="AC41" s="701"/>
      <c r="AD41" s="702">
        <v>20384483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652989</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2685698</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447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3078872</v>
      </c>
      <c r="CS42" s="656"/>
      <c r="CT42" s="656"/>
      <c r="CU42" s="656"/>
      <c r="CV42" s="656"/>
      <c r="CW42" s="656"/>
      <c r="CX42" s="656"/>
      <c r="CY42" s="657"/>
      <c r="CZ42" s="628">
        <v>8.1999999999999993</v>
      </c>
      <c r="DA42" s="654"/>
      <c r="DB42" s="654"/>
      <c r="DC42" s="658"/>
      <c r="DD42" s="632">
        <v>677236</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138055</v>
      </c>
      <c r="CS43" s="656"/>
      <c r="CT43" s="656"/>
      <c r="CU43" s="656"/>
      <c r="CV43" s="656"/>
      <c r="CW43" s="656"/>
      <c r="CX43" s="656"/>
      <c r="CY43" s="657"/>
      <c r="CZ43" s="628">
        <v>0.4</v>
      </c>
      <c r="DA43" s="654"/>
      <c r="DB43" s="654"/>
      <c r="DC43" s="658"/>
      <c r="DD43" s="632">
        <v>132524</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2935967</v>
      </c>
      <c r="CS44" s="624"/>
      <c r="CT44" s="624"/>
      <c r="CU44" s="624"/>
      <c r="CV44" s="624"/>
      <c r="CW44" s="624"/>
      <c r="CX44" s="624"/>
      <c r="CY44" s="625"/>
      <c r="CZ44" s="628">
        <v>7.8</v>
      </c>
      <c r="DA44" s="629"/>
      <c r="DB44" s="629"/>
      <c r="DC44" s="635"/>
      <c r="DD44" s="632">
        <v>650889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1284581</v>
      </c>
      <c r="CS45" s="656"/>
      <c r="CT45" s="656"/>
      <c r="CU45" s="656"/>
      <c r="CV45" s="656"/>
      <c r="CW45" s="656"/>
      <c r="CX45" s="656"/>
      <c r="CY45" s="657"/>
      <c r="CZ45" s="628">
        <v>3.4</v>
      </c>
      <c r="DA45" s="654"/>
      <c r="DB45" s="654"/>
      <c r="DC45" s="658"/>
      <c r="DD45" s="632">
        <v>209725</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1629368</v>
      </c>
      <c r="CS46" s="624"/>
      <c r="CT46" s="624"/>
      <c r="CU46" s="624"/>
      <c r="CV46" s="624"/>
      <c r="CW46" s="624"/>
      <c r="CX46" s="624"/>
      <c r="CY46" s="625"/>
      <c r="CZ46" s="628">
        <v>4.3</v>
      </c>
      <c r="DA46" s="629"/>
      <c r="DB46" s="629"/>
      <c r="DC46" s="635"/>
      <c r="DD46" s="632">
        <v>439996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v>142905</v>
      </c>
      <c r="CS47" s="656"/>
      <c r="CT47" s="656"/>
      <c r="CU47" s="656"/>
      <c r="CV47" s="656"/>
      <c r="CW47" s="656"/>
      <c r="CX47" s="656"/>
      <c r="CY47" s="657"/>
      <c r="CZ47" s="628">
        <v>0.4</v>
      </c>
      <c r="DA47" s="654"/>
      <c r="DB47" s="654"/>
      <c r="DC47" s="658"/>
      <c r="DD47" s="632">
        <v>26347</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37539369</v>
      </c>
      <c r="CS49" s="682"/>
      <c r="CT49" s="682"/>
      <c r="CU49" s="682"/>
      <c r="CV49" s="682"/>
      <c r="CW49" s="682"/>
      <c r="CX49" s="682"/>
      <c r="CY49" s="711"/>
      <c r="CZ49" s="703">
        <v>100</v>
      </c>
      <c r="DA49" s="712"/>
      <c r="DB49" s="712"/>
      <c r="DC49" s="713"/>
      <c r="DD49" s="714">
        <v>24455249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fFFdGBYDzwpPN4yQTy/HmQfRstKrkTZ55J+rCe0B661nw8eCYcumuPmgW80L79k6Z9buK7xm2+r1cLNcomJ4g==" saltValue="FvFqEmdVDhxEuLPtLexIS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39107</v>
      </c>
      <c r="R7" s="753"/>
      <c r="S7" s="753"/>
      <c r="T7" s="753"/>
      <c r="U7" s="753"/>
      <c r="V7" s="753">
        <v>38204</v>
      </c>
      <c r="W7" s="753"/>
      <c r="X7" s="753"/>
      <c r="Y7" s="753"/>
      <c r="Z7" s="753"/>
      <c r="AA7" s="753">
        <v>903</v>
      </c>
      <c r="AB7" s="753"/>
      <c r="AC7" s="753"/>
      <c r="AD7" s="753"/>
      <c r="AE7" s="754"/>
      <c r="AF7" s="755">
        <v>298</v>
      </c>
      <c r="AG7" s="756"/>
      <c r="AH7" s="756"/>
      <c r="AI7" s="756"/>
      <c r="AJ7" s="757"/>
      <c r="AK7" s="758" t="s">
        <v>487</v>
      </c>
      <c r="AL7" s="759"/>
      <c r="AM7" s="759"/>
      <c r="AN7" s="759"/>
      <c r="AO7" s="759"/>
      <c r="AP7" s="759">
        <v>31990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548</v>
      </c>
      <c r="BT7" s="747"/>
      <c r="BU7" s="747"/>
      <c r="BV7" s="747"/>
      <c r="BW7" s="747"/>
      <c r="BX7" s="747"/>
      <c r="BY7" s="747"/>
      <c r="BZ7" s="747"/>
      <c r="CA7" s="747"/>
      <c r="CB7" s="747"/>
      <c r="CC7" s="747"/>
      <c r="CD7" s="747"/>
      <c r="CE7" s="747"/>
      <c r="CF7" s="747"/>
      <c r="CG7" s="762"/>
      <c r="CH7" s="743">
        <v>-5</v>
      </c>
      <c r="CI7" s="744"/>
      <c r="CJ7" s="744"/>
      <c r="CK7" s="744"/>
      <c r="CL7" s="745"/>
      <c r="CM7" s="743">
        <v>113</v>
      </c>
      <c r="CN7" s="744"/>
      <c r="CO7" s="744"/>
      <c r="CP7" s="744"/>
      <c r="CQ7" s="745"/>
      <c r="CR7" s="743">
        <v>100</v>
      </c>
      <c r="CS7" s="744"/>
      <c r="CT7" s="744"/>
      <c r="CU7" s="744"/>
      <c r="CV7" s="745"/>
      <c r="CW7" s="743" t="s">
        <v>487</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299</v>
      </c>
      <c r="R8" s="784"/>
      <c r="S8" s="784"/>
      <c r="T8" s="784"/>
      <c r="U8" s="784"/>
      <c r="V8" s="784">
        <v>299</v>
      </c>
      <c r="W8" s="784"/>
      <c r="X8" s="784"/>
      <c r="Y8" s="784"/>
      <c r="Z8" s="784"/>
      <c r="AA8" s="784">
        <v>0</v>
      </c>
      <c r="AB8" s="784"/>
      <c r="AC8" s="784"/>
      <c r="AD8" s="784"/>
      <c r="AE8" s="785"/>
      <c r="AF8" s="786">
        <v>0</v>
      </c>
      <c r="AG8" s="787"/>
      <c r="AH8" s="787"/>
      <c r="AI8" s="787"/>
      <c r="AJ8" s="788"/>
      <c r="AK8" s="769" t="s">
        <v>487</v>
      </c>
      <c r="AL8" s="770"/>
      <c r="AM8" s="770"/>
      <c r="AN8" s="770"/>
      <c r="AO8" s="770"/>
      <c r="AP8" s="770" t="s">
        <v>487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549</v>
      </c>
      <c r="BT8" s="774"/>
      <c r="BU8" s="774"/>
      <c r="BV8" s="774"/>
      <c r="BW8" s="774"/>
      <c r="BX8" s="774"/>
      <c r="BY8" s="774"/>
      <c r="BZ8" s="774"/>
      <c r="CA8" s="774"/>
      <c r="CB8" s="774"/>
      <c r="CC8" s="774"/>
      <c r="CD8" s="774"/>
      <c r="CE8" s="774"/>
      <c r="CF8" s="774"/>
      <c r="CG8" s="775"/>
      <c r="CH8" s="776">
        <v>0</v>
      </c>
      <c r="CI8" s="777"/>
      <c r="CJ8" s="777"/>
      <c r="CK8" s="777"/>
      <c r="CL8" s="778"/>
      <c r="CM8" s="776">
        <v>229</v>
      </c>
      <c r="CN8" s="777"/>
      <c r="CO8" s="777"/>
      <c r="CP8" s="777"/>
      <c r="CQ8" s="778"/>
      <c r="CR8" s="776">
        <v>200</v>
      </c>
      <c r="CS8" s="777"/>
      <c r="CT8" s="777"/>
      <c r="CU8" s="777"/>
      <c r="CV8" s="778"/>
      <c r="CW8" s="776" t="s">
        <v>487</v>
      </c>
      <c r="CX8" s="777"/>
      <c r="CY8" s="777"/>
      <c r="CZ8" s="777"/>
      <c r="DA8" s="778"/>
      <c r="DB8" s="776" t="s">
        <v>487</v>
      </c>
      <c r="DC8" s="777"/>
      <c r="DD8" s="777"/>
      <c r="DE8" s="777"/>
      <c r="DF8" s="778"/>
      <c r="DG8" s="776" t="s">
        <v>487</v>
      </c>
      <c r="DH8" s="777"/>
      <c r="DI8" s="777"/>
      <c r="DJ8" s="777"/>
      <c r="DK8" s="778"/>
      <c r="DL8" s="776" t="s">
        <v>487</v>
      </c>
      <c r="DM8" s="777"/>
      <c r="DN8" s="777"/>
      <c r="DO8" s="777"/>
      <c r="DP8" s="778"/>
      <c r="DQ8" s="776" t="s">
        <v>487</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550</v>
      </c>
      <c r="BT9" s="774"/>
      <c r="BU9" s="774"/>
      <c r="BV9" s="774"/>
      <c r="BW9" s="774"/>
      <c r="BX9" s="774"/>
      <c r="BY9" s="774"/>
      <c r="BZ9" s="774"/>
      <c r="CA9" s="774"/>
      <c r="CB9" s="774"/>
      <c r="CC9" s="774"/>
      <c r="CD9" s="774"/>
      <c r="CE9" s="774"/>
      <c r="CF9" s="774"/>
      <c r="CG9" s="775"/>
      <c r="CH9" s="776">
        <v>-9</v>
      </c>
      <c r="CI9" s="777"/>
      <c r="CJ9" s="777"/>
      <c r="CK9" s="777"/>
      <c r="CL9" s="778"/>
      <c r="CM9" s="776">
        <v>3145</v>
      </c>
      <c r="CN9" s="777"/>
      <c r="CO9" s="777"/>
      <c r="CP9" s="777"/>
      <c r="CQ9" s="778"/>
      <c r="CR9" s="776">
        <v>100</v>
      </c>
      <c r="CS9" s="777"/>
      <c r="CT9" s="777"/>
      <c r="CU9" s="777"/>
      <c r="CV9" s="778"/>
      <c r="CW9" s="776">
        <v>46</v>
      </c>
      <c r="CX9" s="777"/>
      <c r="CY9" s="777"/>
      <c r="CZ9" s="777"/>
      <c r="DA9" s="778"/>
      <c r="DB9" s="776" t="s">
        <v>487</v>
      </c>
      <c r="DC9" s="777"/>
      <c r="DD9" s="777"/>
      <c r="DE9" s="777"/>
      <c r="DF9" s="778"/>
      <c r="DG9" s="776" t="s">
        <v>487</v>
      </c>
      <c r="DH9" s="777"/>
      <c r="DI9" s="777"/>
      <c r="DJ9" s="777"/>
      <c r="DK9" s="778"/>
      <c r="DL9" s="776" t="s">
        <v>487</v>
      </c>
      <c r="DM9" s="777"/>
      <c r="DN9" s="777"/>
      <c r="DO9" s="777"/>
      <c r="DP9" s="778"/>
      <c r="DQ9" s="776" t="s">
        <v>487</v>
      </c>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551</v>
      </c>
      <c r="BT10" s="774"/>
      <c r="BU10" s="774"/>
      <c r="BV10" s="774"/>
      <c r="BW10" s="774"/>
      <c r="BX10" s="774"/>
      <c r="BY10" s="774"/>
      <c r="BZ10" s="774"/>
      <c r="CA10" s="774"/>
      <c r="CB10" s="774"/>
      <c r="CC10" s="774"/>
      <c r="CD10" s="774"/>
      <c r="CE10" s="774"/>
      <c r="CF10" s="774"/>
      <c r="CG10" s="775"/>
      <c r="CH10" s="776">
        <v>4</v>
      </c>
      <c r="CI10" s="777"/>
      <c r="CJ10" s="777"/>
      <c r="CK10" s="777"/>
      <c r="CL10" s="778"/>
      <c r="CM10" s="776">
        <v>198</v>
      </c>
      <c r="CN10" s="777"/>
      <c r="CO10" s="777"/>
      <c r="CP10" s="777"/>
      <c r="CQ10" s="778"/>
      <c r="CR10" s="776">
        <v>45</v>
      </c>
      <c r="CS10" s="777"/>
      <c r="CT10" s="777"/>
      <c r="CU10" s="777"/>
      <c r="CV10" s="778"/>
      <c r="CW10" s="776" t="s">
        <v>487</v>
      </c>
      <c r="CX10" s="777"/>
      <c r="CY10" s="777"/>
      <c r="CZ10" s="777"/>
      <c r="DA10" s="778"/>
      <c r="DB10" s="776" t="s">
        <v>487</v>
      </c>
      <c r="DC10" s="777"/>
      <c r="DD10" s="777"/>
      <c r="DE10" s="777"/>
      <c r="DF10" s="778"/>
      <c r="DG10" s="776" t="s">
        <v>487</v>
      </c>
      <c r="DH10" s="777"/>
      <c r="DI10" s="777"/>
      <c r="DJ10" s="777"/>
      <c r="DK10" s="778"/>
      <c r="DL10" s="776" t="s">
        <v>487</v>
      </c>
      <c r="DM10" s="777"/>
      <c r="DN10" s="777"/>
      <c r="DO10" s="777"/>
      <c r="DP10" s="778"/>
      <c r="DQ10" s="776" t="s">
        <v>487</v>
      </c>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552</v>
      </c>
      <c r="BT11" s="774"/>
      <c r="BU11" s="774"/>
      <c r="BV11" s="774"/>
      <c r="BW11" s="774"/>
      <c r="BX11" s="774"/>
      <c r="BY11" s="774"/>
      <c r="BZ11" s="774"/>
      <c r="CA11" s="774"/>
      <c r="CB11" s="774"/>
      <c r="CC11" s="774"/>
      <c r="CD11" s="774"/>
      <c r="CE11" s="774"/>
      <c r="CF11" s="774"/>
      <c r="CG11" s="775"/>
      <c r="CH11" s="776">
        <v>3</v>
      </c>
      <c r="CI11" s="777"/>
      <c r="CJ11" s="777"/>
      <c r="CK11" s="777"/>
      <c r="CL11" s="778"/>
      <c r="CM11" s="776">
        <v>88</v>
      </c>
      <c r="CN11" s="777"/>
      <c r="CO11" s="777"/>
      <c r="CP11" s="777"/>
      <c r="CQ11" s="778"/>
      <c r="CR11" s="776">
        <v>20</v>
      </c>
      <c r="CS11" s="777"/>
      <c r="CT11" s="777"/>
      <c r="CU11" s="777"/>
      <c r="CV11" s="778"/>
      <c r="CW11" s="776" t="s">
        <v>487</v>
      </c>
      <c r="CX11" s="777"/>
      <c r="CY11" s="777"/>
      <c r="CZ11" s="777"/>
      <c r="DA11" s="778"/>
      <c r="DB11" s="776" t="s">
        <v>487</v>
      </c>
      <c r="DC11" s="777"/>
      <c r="DD11" s="777"/>
      <c r="DE11" s="777"/>
      <c r="DF11" s="778"/>
      <c r="DG11" s="776" t="s">
        <v>487</v>
      </c>
      <c r="DH11" s="777"/>
      <c r="DI11" s="777"/>
      <c r="DJ11" s="777"/>
      <c r="DK11" s="778"/>
      <c r="DL11" s="776" t="s">
        <v>487</v>
      </c>
      <c r="DM11" s="777"/>
      <c r="DN11" s="777"/>
      <c r="DO11" s="777"/>
      <c r="DP11" s="778"/>
      <c r="DQ11" s="776" t="s">
        <v>487</v>
      </c>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t="s">
        <v>555</v>
      </c>
      <c r="BS12" s="773" t="s">
        <v>553</v>
      </c>
      <c r="BT12" s="774"/>
      <c r="BU12" s="774"/>
      <c r="BV12" s="774"/>
      <c r="BW12" s="774"/>
      <c r="BX12" s="774"/>
      <c r="BY12" s="774"/>
      <c r="BZ12" s="774"/>
      <c r="CA12" s="774"/>
      <c r="CB12" s="774"/>
      <c r="CC12" s="774"/>
      <c r="CD12" s="774"/>
      <c r="CE12" s="774"/>
      <c r="CF12" s="774"/>
      <c r="CG12" s="775"/>
      <c r="CH12" s="776">
        <v>0</v>
      </c>
      <c r="CI12" s="777"/>
      <c r="CJ12" s="777"/>
      <c r="CK12" s="777"/>
      <c r="CL12" s="778"/>
      <c r="CM12" s="776">
        <v>338</v>
      </c>
      <c r="CN12" s="777"/>
      <c r="CO12" s="777"/>
      <c r="CP12" s="777"/>
      <c r="CQ12" s="778"/>
      <c r="CR12" s="776">
        <v>5</v>
      </c>
      <c r="CS12" s="777"/>
      <c r="CT12" s="777"/>
      <c r="CU12" s="777"/>
      <c r="CV12" s="778"/>
      <c r="CW12" s="776" t="s">
        <v>487</v>
      </c>
      <c r="CX12" s="777"/>
      <c r="CY12" s="777"/>
      <c r="CZ12" s="777"/>
      <c r="DA12" s="778"/>
      <c r="DB12" s="776" t="s">
        <v>487</v>
      </c>
      <c r="DC12" s="777"/>
      <c r="DD12" s="777"/>
      <c r="DE12" s="777"/>
      <c r="DF12" s="778"/>
      <c r="DG12" s="776">
        <v>949</v>
      </c>
      <c r="DH12" s="777"/>
      <c r="DI12" s="777"/>
      <c r="DJ12" s="777"/>
      <c r="DK12" s="778"/>
      <c r="DL12" s="776" t="s">
        <v>487</v>
      </c>
      <c r="DM12" s="777"/>
      <c r="DN12" s="777"/>
      <c r="DO12" s="777"/>
      <c r="DP12" s="778"/>
      <c r="DQ12" s="776">
        <v>715</v>
      </c>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554</v>
      </c>
      <c r="BT13" s="774"/>
      <c r="BU13" s="774"/>
      <c r="BV13" s="774"/>
      <c r="BW13" s="774"/>
      <c r="BX13" s="774"/>
      <c r="BY13" s="774"/>
      <c r="BZ13" s="774"/>
      <c r="CA13" s="774"/>
      <c r="CB13" s="774"/>
      <c r="CC13" s="774"/>
      <c r="CD13" s="774"/>
      <c r="CE13" s="774"/>
      <c r="CF13" s="774"/>
      <c r="CG13" s="775"/>
      <c r="CH13" s="776">
        <v>-24</v>
      </c>
      <c r="CI13" s="777"/>
      <c r="CJ13" s="777"/>
      <c r="CK13" s="777"/>
      <c r="CL13" s="778"/>
      <c r="CM13" s="776">
        <v>38</v>
      </c>
      <c r="CN13" s="777"/>
      <c r="CO13" s="777"/>
      <c r="CP13" s="777"/>
      <c r="CQ13" s="778"/>
      <c r="CR13" s="776">
        <v>80</v>
      </c>
      <c r="CS13" s="777"/>
      <c r="CT13" s="777"/>
      <c r="CU13" s="777"/>
      <c r="CV13" s="778"/>
      <c r="CW13" s="776" t="s">
        <v>487</v>
      </c>
      <c r="CX13" s="777"/>
      <c r="CY13" s="777"/>
      <c r="CZ13" s="777"/>
      <c r="DA13" s="778"/>
      <c r="DB13" s="776" t="s">
        <v>487</v>
      </c>
      <c r="DC13" s="777"/>
      <c r="DD13" s="777"/>
      <c r="DE13" s="777"/>
      <c r="DF13" s="778"/>
      <c r="DG13" s="776" t="s">
        <v>487</v>
      </c>
      <c r="DH13" s="777"/>
      <c r="DI13" s="777"/>
      <c r="DJ13" s="777"/>
      <c r="DK13" s="778"/>
      <c r="DL13" s="776" t="s">
        <v>487</v>
      </c>
      <c r="DM13" s="777"/>
      <c r="DN13" s="777"/>
      <c r="DO13" s="777"/>
      <c r="DP13" s="778"/>
      <c r="DQ13" s="776" t="s">
        <v>487</v>
      </c>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v>38442</v>
      </c>
      <c r="R23" s="793"/>
      <c r="S23" s="793"/>
      <c r="T23" s="793"/>
      <c r="U23" s="793"/>
      <c r="V23" s="793">
        <v>37539</v>
      </c>
      <c r="W23" s="793"/>
      <c r="X23" s="793"/>
      <c r="Y23" s="793"/>
      <c r="Z23" s="793"/>
      <c r="AA23" s="793">
        <v>903</v>
      </c>
      <c r="AB23" s="793"/>
      <c r="AC23" s="793"/>
      <c r="AD23" s="793"/>
      <c r="AE23" s="794"/>
      <c r="AF23" s="795">
        <v>298</v>
      </c>
      <c r="AG23" s="793"/>
      <c r="AH23" s="793"/>
      <c r="AI23" s="793"/>
      <c r="AJ23" s="796"/>
      <c r="AK23" s="797"/>
      <c r="AL23" s="798"/>
      <c r="AM23" s="798"/>
      <c r="AN23" s="798"/>
      <c r="AO23" s="798"/>
      <c r="AP23" s="793">
        <v>31990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8796</v>
      </c>
      <c r="R28" s="823"/>
      <c r="S28" s="823"/>
      <c r="T28" s="823"/>
      <c r="U28" s="823"/>
      <c r="V28" s="823">
        <v>8595</v>
      </c>
      <c r="W28" s="823"/>
      <c r="X28" s="823"/>
      <c r="Y28" s="823"/>
      <c r="Z28" s="823"/>
      <c r="AA28" s="823">
        <v>201</v>
      </c>
      <c r="AB28" s="823"/>
      <c r="AC28" s="823"/>
      <c r="AD28" s="823"/>
      <c r="AE28" s="824"/>
      <c r="AF28" s="825">
        <v>201</v>
      </c>
      <c r="AG28" s="823"/>
      <c r="AH28" s="823"/>
      <c r="AI28" s="823"/>
      <c r="AJ28" s="826"/>
      <c r="AK28" s="827">
        <v>653</v>
      </c>
      <c r="AL28" s="828"/>
      <c r="AM28" s="828"/>
      <c r="AN28" s="828"/>
      <c r="AO28" s="828"/>
      <c r="AP28" s="828" t="s">
        <v>487</v>
      </c>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7936</v>
      </c>
      <c r="R29" s="784"/>
      <c r="S29" s="784"/>
      <c r="T29" s="784"/>
      <c r="U29" s="784"/>
      <c r="V29" s="784">
        <v>7914</v>
      </c>
      <c r="W29" s="784"/>
      <c r="X29" s="784"/>
      <c r="Y29" s="784"/>
      <c r="Z29" s="784"/>
      <c r="AA29" s="784">
        <v>22</v>
      </c>
      <c r="AB29" s="784"/>
      <c r="AC29" s="784"/>
      <c r="AD29" s="784"/>
      <c r="AE29" s="785"/>
      <c r="AF29" s="786">
        <v>22</v>
      </c>
      <c r="AG29" s="787"/>
      <c r="AH29" s="787"/>
      <c r="AI29" s="787"/>
      <c r="AJ29" s="788"/>
      <c r="AK29" s="834">
        <v>1200</v>
      </c>
      <c r="AL29" s="830"/>
      <c r="AM29" s="830"/>
      <c r="AN29" s="830"/>
      <c r="AO29" s="830"/>
      <c r="AP29" s="830" t="s">
        <v>487</v>
      </c>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1765</v>
      </c>
      <c r="R30" s="784"/>
      <c r="S30" s="784"/>
      <c r="T30" s="784"/>
      <c r="U30" s="784"/>
      <c r="V30" s="784">
        <v>1722</v>
      </c>
      <c r="W30" s="784"/>
      <c r="X30" s="784"/>
      <c r="Y30" s="784"/>
      <c r="Z30" s="784"/>
      <c r="AA30" s="784">
        <v>43</v>
      </c>
      <c r="AB30" s="784"/>
      <c r="AC30" s="784"/>
      <c r="AD30" s="784"/>
      <c r="AE30" s="785"/>
      <c r="AF30" s="786">
        <v>43</v>
      </c>
      <c r="AG30" s="787"/>
      <c r="AH30" s="787"/>
      <c r="AI30" s="787"/>
      <c r="AJ30" s="788"/>
      <c r="AK30" s="834">
        <v>328</v>
      </c>
      <c r="AL30" s="830"/>
      <c r="AM30" s="830"/>
      <c r="AN30" s="830"/>
      <c r="AO30" s="830"/>
      <c r="AP30" s="830" t="s">
        <v>487</v>
      </c>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1726</v>
      </c>
      <c r="R31" s="784"/>
      <c r="S31" s="784"/>
      <c r="T31" s="784"/>
      <c r="U31" s="784"/>
      <c r="V31" s="784">
        <v>1576</v>
      </c>
      <c r="W31" s="784"/>
      <c r="X31" s="784"/>
      <c r="Y31" s="784"/>
      <c r="Z31" s="784"/>
      <c r="AA31" s="784">
        <v>150</v>
      </c>
      <c r="AB31" s="784"/>
      <c r="AC31" s="784"/>
      <c r="AD31" s="784"/>
      <c r="AE31" s="785"/>
      <c r="AF31" s="786">
        <v>2469</v>
      </c>
      <c r="AG31" s="787"/>
      <c r="AH31" s="787"/>
      <c r="AI31" s="787"/>
      <c r="AJ31" s="788"/>
      <c r="AK31" s="834">
        <v>1</v>
      </c>
      <c r="AL31" s="830"/>
      <c r="AM31" s="830"/>
      <c r="AN31" s="830"/>
      <c r="AO31" s="830"/>
      <c r="AP31" s="830">
        <v>200</v>
      </c>
      <c r="AQ31" s="830"/>
      <c r="AR31" s="830"/>
      <c r="AS31" s="830"/>
      <c r="AT31" s="830"/>
      <c r="AU31" s="830" t="s">
        <v>487</v>
      </c>
      <c r="AV31" s="830"/>
      <c r="AW31" s="830"/>
      <c r="AX31" s="830"/>
      <c r="AY31" s="830"/>
      <c r="AZ31" s="831" t="s">
        <v>487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2373</v>
      </c>
      <c r="R32" s="784"/>
      <c r="S32" s="784"/>
      <c r="T32" s="784"/>
      <c r="U32" s="784"/>
      <c r="V32" s="784">
        <v>2291</v>
      </c>
      <c r="W32" s="784"/>
      <c r="X32" s="784"/>
      <c r="Y32" s="784"/>
      <c r="Z32" s="784"/>
      <c r="AA32" s="784">
        <v>82</v>
      </c>
      <c r="AB32" s="784"/>
      <c r="AC32" s="784"/>
      <c r="AD32" s="784"/>
      <c r="AE32" s="785"/>
      <c r="AF32" s="786">
        <v>886</v>
      </c>
      <c r="AG32" s="787"/>
      <c r="AH32" s="787"/>
      <c r="AI32" s="787"/>
      <c r="AJ32" s="788"/>
      <c r="AK32" s="834">
        <v>881</v>
      </c>
      <c r="AL32" s="830"/>
      <c r="AM32" s="830"/>
      <c r="AN32" s="830"/>
      <c r="AO32" s="830"/>
      <c r="AP32" s="830">
        <v>16382</v>
      </c>
      <c r="AQ32" s="830"/>
      <c r="AR32" s="830"/>
      <c r="AS32" s="830"/>
      <c r="AT32" s="830"/>
      <c r="AU32" s="830">
        <v>834</v>
      </c>
      <c r="AV32" s="830"/>
      <c r="AW32" s="830"/>
      <c r="AX32" s="830"/>
      <c r="AY32" s="830"/>
      <c r="AZ32" s="831" t="s">
        <v>487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3621</v>
      </c>
      <c r="AG63" s="844"/>
      <c r="AH63" s="844"/>
      <c r="AI63" s="844"/>
      <c r="AJ63" s="845"/>
      <c r="AK63" s="846"/>
      <c r="AL63" s="841"/>
      <c r="AM63" s="841"/>
      <c r="AN63" s="841"/>
      <c r="AO63" s="841"/>
      <c r="AP63" s="844">
        <v>16582</v>
      </c>
      <c r="AQ63" s="844"/>
      <c r="AR63" s="844"/>
      <c r="AS63" s="844"/>
      <c r="AT63" s="844"/>
      <c r="AU63" s="844">
        <v>834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556</v>
      </c>
      <c r="C68" s="870"/>
      <c r="D68" s="870"/>
      <c r="E68" s="870"/>
      <c r="F68" s="870"/>
      <c r="G68" s="870"/>
      <c r="H68" s="870"/>
      <c r="I68" s="870"/>
      <c r="J68" s="870"/>
      <c r="K68" s="870"/>
      <c r="L68" s="870"/>
      <c r="M68" s="870"/>
      <c r="N68" s="870"/>
      <c r="O68" s="870"/>
      <c r="P68" s="871"/>
      <c r="Q68" s="872">
        <v>12127</v>
      </c>
      <c r="R68" s="866"/>
      <c r="S68" s="866"/>
      <c r="T68" s="866"/>
      <c r="U68" s="866"/>
      <c r="V68" s="866">
        <v>11635</v>
      </c>
      <c r="W68" s="866"/>
      <c r="X68" s="866"/>
      <c r="Y68" s="866"/>
      <c r="Z68" s="866"/>
      <c r="AA68" s="866">
        <v>492</v>
      </c>
      <c r="AB68" s="866"/>
      <c r="AC68" s="866"/>
      <c r="AD68" s="866"/>
      <c r="AE68" s="866"/>
      <c r="AF68" s="866">
        <v>492</v>
      </c>
      <c r="AG68" s="866"/>
      <c r="AH68" s="866"/>
      <c r="AI68" s="866"/>
      <c r="AJ68" s="866"/>
      <c r="AK68" s="866" t="s">
        <v>487</v>
      </c>
      <c r="AL68" s="866"/>
      <c r="AM68" s="866"/>
      <c r="AN68" s="866"/>
      <c r="AO68" s="866"/>
      <c r="AP68" s="866" t="s">
        <v>487</v>
      </c>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557</v>
      </c>
      <c r="C69" s="874"/>
      <c r="D69" s="874"/>
      <c r="E69" s="874"/>
      <c r="F69" s="874"/>
      <c r="G69" s="874"/>
      <c r="H69" s="874"/>
      <c r="I69" s="874"/>
      <c r="J69" s="874"/>
      <c r="K69" s="874"/>
      <c r="L69" s="874"/>
      <c r="M69" s="874"/>
      <c r="N69" s="874"/>
      <c r="O69" s="874"/>
      <c r="P69" s="875"/>
      <c r="Q69" s="876">
        <v>907266</v>
      </c>
      <c r="R69" s="830"/>
      <c r="S69" s="830"/>
      <c r="T69" s="830"/>
      <c r="U69" s="830"/>
      <c r="V69" s="830">
        <v>888058</v>
      </c>
      <c r="W69" s="830"/>
      <c r="X69" s="830"/>
      <c r="Y69" s="830"/>
      <c r="Z69" s="830"/>
      <c r="AA69" s="830">
        <v>19208</v>
      </c>
      <c r="AB69" s="830"/>
      <c r="AC69" s="830"/>
      <c r="AD69" s="830"/>
      <c r="AE69" s="830"/>
      <c r="AF69" s="830">
        <v>19208</v>
      </c>
      <c r="AG69" s="830"/>
      <c r="AH69" s="830"/>
      <c r="AI69" s="830"/>
      <c r="AJ69" s="830"/>
      <c r="AK69" s="830">
        <v>9782</v>
      </c>
      <c r="AL69" s="830"/>
      <c r="AM69" s="830"/>
      <c r="AN69" s="830"/>
      <c r="AO69" s="830"/>
      <c r="AP69" s="830" t="s">
        <v>487</v>
      </c>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558</v>
      </c>
      <c r="C70" s="874"/>
      <c r="D70" s="874"/>
      <c r="E70" s="874"/>
      <c r="F70" s="874"/>
      <c r="G70" s="874"/>
      <c r="H70" s="874"/>
      <c r="I70" s="874"/>
      <c r="J70" s="874"/>
      <c r="K70" s="874"/>
      <c r="L70" s="874"/>
      <c r="M70" s="874"/>
      <c r="N70" s="874"/>
      <c r="O70" s="874"/>
      <c r="P70" s="875"/>
      <c r="Q70" s="876">
        <v>19130</v>
      </c>
      <c r="R70" s="830"/>
      <c r="S70" s="830"/>
      <c r="T70" s="830"/>
      <c r="U70" s="830"/>
      <c r="V70" s="830">
        <v>20034</v>
      </c>
      <c r="W70" s="830"/>
      <c r="X70" s="830"/>
      <c r="Y70" s="830"/>
      <c r="Z70" s="830"/>
      <c r="AA70" s="830">
        <v>-904</v>
      </c>
      <c r="AB70" s="830"/>
      <c r="AC70" s="830"/>
      <c r="AD70" s="830"/>
      <c r="AE70" s="830"/>
      <c r="AF70" s="830">
        <v>-904</v>
      </c>
      <c r="AG70" s="830"/>
      <c r="AH70" s="830"/>
      <c r="AI70" s="830"/>
      <c r="AJ70" s="830"/>
      <c r="AK70" s="830">
        <v>1600</v>
      </c>
      <c r="AL70" s="830"/>
      <c r="AM70" s="830"/>
      <c r="AN70" s="830"/>
      <c r="AO70" s="830"/>
      <c r="AP70" s="830">
        <v>10026</v>
      </c>
      <c r="AQ70" s="830"/>
      <c r="AR70" s="830"/>
      <c r="AS70" s="830"/>
      <c r="AT70" s="830"/>
      <c r="AU70" s="830">
        <v>2857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18796</v>
      </c>
      <c r="AG88" s="844"/>
      <c r="AH88" s="844"/>
      <c r="AI88" s="844"/>
      <c r="AJ88" s="844"/>
      <c r="AK88" s="841"/>
      <c r="AL88" s="841"/>
      <c r="AM88" s="841"/>
      <c r="AN88" s="841"/>
      <c r="AO88" s="841"/>
      <c r="AP88" s="844">
        <v>10026</v>
      </c>
      <c r="AQ88" s="844"/>
      <c r="AR88" s="844"/>
      <c r="AS88" s="844"/>
      <c r="AT88" s="844"/>
      <c r="AU88" s="844">
        <v>2857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550</v>
      </c>
      <c r="CS102" s="852"/>
      <c r="CT102" s="852"/>
      <c r="CU102" s="852"/>
      <c r="CV102" s="891"/>
      <c r="CW102" s="890">
        <v>46</v>
      </c>
      <c r="CX102" s="852"/>
      <c r="CY102" s="852"/>
      <c r="CZ102" s="852"/>
      <c r="DA102" s="891"/>
      <c r="DB102" s="890" t="s">
        <v>487</v>
      </c>
      <c r="DC102" s="852"/>
      <c r="DD102" s="852"/>
      <c r="DE102" s="852"/>
      <c r="DF102" s="891"/>
      <c r="DG102" s="890">
        <v>949</v>
      </c>
      <c r="DH102" s="852"/>
      <c r="DI102" s="852"/>
      <c r="DJ102" s="852"/>
      <c r="DK102" s="891"/>
      <c r="DL102" s="890" t="s">
        <v>487</v>
      </c>
      <c r="DM102" s="852"/>
      <c r="DN102" s="852"/>
      <c r="DO102" s="852"/>
      <c r="DP102" s="891"/>
      <c r="DQ102" s="890">
        <v>715</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3627295</v>
      </c>
      <c r="AB110" s="900"/>
      <c r="AC110" s="900"/>
      <c r="AD110" s="900"/>
      <c r="AE110" s="901"/>
      <c r="AF110" s="902">
        <v>3728348</v>
      </c>
      <c r="AG110" s="900"/>
      <c r="AH110" s="900"/>
      <c r="AI110" s="900"/>
      <c r="AJ110" s="901"/>
      <c r="AK110" s="902">
        <v>3675464</v>
      </c>
      <c r="AL110" s="900"/>
      <c r="AM110" s="900"/>
      <c r="AN110" s="900"/>
      <c r="AO110" s="901"/>
      <c r="AP110" s="903">
        <v>21.5</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35689315</v>
      </c>
      <c r="BR110" s="931"/>
      <c r="BS110" s="931"/>
      <c r="BT110" s="931"/>
      <c r="BU110" s="931"/>
      <c r="BV110" s="931">
        <v>33661761</v>
      </c>
      <c r="BW110" s="931"/>
      <c r="BX110" s="931"/>
      <c r="BY110" s="931"/>
      <c r="BZ110" s="931"/>
      <c r="CA110" s="931">
        <v>31989636</v>
      </c>
      <c r="CB110" s="931"/>
      <c r="CC110" s="931"/>
      <c r="CD110" s="931"/>
      <c r="CE110" s="931"/>
      <c r="CF110" s="944">
        <v>187.3</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v>202000</v>
      </c>
      <c r="CB111" s="926"/>
      <c r="CC111" s="926"/>
      <c r="CD111" s="926"/>
      <c r="CE111" s="926"/>
      <c r="CF111" s="920">
        <v>1.2</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10200377</v>
      </c>
      <c r="BR112" s="926"/>
      <c r="BS112" s="926"/>
      <c r="BT112" s="926"/>
      <c r="BU112" s="926"/>
      <c r="BV112" s="926">
        <v>9315478</v>
      </c>
      <c r="BW112" s="926"/>
      <c r="BX112" s="926"/>
      <c r="BY112" s="926"/>
      <c r="BZ112" s="926"/>
      <c r="CA112" s="926">
        <v>9898701</v>
      </c>
      <c r="CB112" s="926"/>
      <c r="CC112" s="926"/>
      <c r="CD112" s="926"/>
      <c r="CE112" s="926"/>
      <c r="CF112" s="920">
        <v>57.9</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852270</v>
      </c>
      <c r="AB113" s="938"/>
      <c r="AC113" s="938"/>
      <c r="AD113" s="938"/>
      <c r="AE113" s="939"/>
      <c r="AF113" s="940">
        <v>854850</v>
      </c>
      <c r="AG113" s="938"/>
      <c r="AH113" s="938"/>
      <c r="AI113" s="938"/>
      <c r="AJ113" s="939"/>
      <c r="AK113" s="940">
        <v>834358</v>
      </c>
      <c r="AL113" s="938"/>
      <c r="AM113" s="938"/>
      <c r="AN113" s="938"/>
      <c r="AO113" s="939"/>
      <c r="AP113" s="941">
        <v>4.9000000000000004</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3095623</v>
      </c>
      <c r="BR113" s="926"/>
      <c r="BS113" s="926"/>
      <c r="BT113" s="926"/>
      <c r="BU113" s="926"/>
      <c r="BV113" s="926">
        <v>2947985</v>
      </c>
      <c r="BW113" s="926"/>
      <c r="BX113" s="926"/>
      <c r="BY113" s="926"/>
      <c r="BZ113" s="926"/>
      <c r="CA113" s="926">
        <v>2856924</v>
      </c>
      <c r="CB113" s="926"/>
      <c r="CC113" s="926"/>
      <c r="CD113" s="926"/>
      <c r="CE113" s="926"/>
      <c r="CF113" s="920">
        <v>16.7</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317855</v>
      </c>
      <c r="AB114" s="959"/>
      <c r="AC114" s="959"/>
      <c r="AD114" s="959"/>
      <c r="AE114" s="960"/>
      <c r="AF114" s="961">
        <v>312781</v>
      </c>
      <c r="AG114" s="959"/>
      <c r="AH114" s="959"/>
      <c r="AI114" s="959"/>
      <c r="AJ114" s="960"/>
      <c r="AK114" s="961">
        <v>323265</v>
      </c>
      <c r="AL114" s="959"/>
      <c r="AM114" s="959"/>
      <c r="AN114" s="959"/>
      <c r="AO114" s="960"/>
      <c r="AP114" s="962">
        <v>1.9</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4168159</v>
      </c>
      <c r="BR114" s="926"/>
      <c r="BS114" s="926"/>
      <c r="BT114" s="926"/>
      <c r="BU114" s="926"/>
      <c r="BV114" s="926">
        <v>3973808</v>
      </c>
      <c r="BW114" s="926"/>
      <c r="BX114" s="926"/>
      <c r="BY114" s="926"/>
      <c r="BZ114" s="926"/>
      <c r="CA114" s="926">
        <v>3815071</v>
      </c>
      <c r="CB114" s="926"/>
      <c r="CC114" s="926"/>
      <c r="CD114" s="926"/>
      <c r="CE114" s="926"/>
      <c r="CF114" s="920">
        <v>22.3</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21813</v>
      </c>
      <c r="AB115" s="938"/>
      <c r="AC115" s="938"/>
      <c r="AD115" s="938"/>
      <c r="AE115" s="939"/>
      <c r="AF115" s="940">
        <v>13164</v>
      </c>
      <c r="AG115" s="938"/>
      <c r="AH115" s="938"/>
      <c r="AI115" s="938"/>
      <c r="AJ115" s="939"/>
      <c r="AK115" s="940">
        <v>13570</v>
      </c>
      <c r="AL115" s="938"/>
      <c r="AM115" s="938"/>
      <c r="AN115" s="938"/>
      <c r="AO115" s="939"/>
      <c r="AP115" s="941">
        <v>0.1</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v>1263539</v>
      </c>
      <c r="BR115" s="926"/>
      <c r="BS115" s="926"/>
      <c r="BT115" s="926"/>
      <c r="BU115" s="926"/>
      <c r="BV115" s="926">
        <v>927189</v>
      </c>
      <c r="BW115" s="926"/>
      <c r="BX115" s="926"/>
      <c r="BY115" s="926"/>
      <c r="BZ115" s="926"/>
      <c r="CA115" s="926">
        <v>714845</v>
      </c>
      <c r="CB115" s="926"/>
      <c r="CC115" s="926"/>
      <c r="CD115" s="926"/>
      <c r="CE115" s="926"/>
      <c r="CF115" s="920">
        <v>4.2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v>202000</v>
      </c>
      <c r="DR115" s="959"/>
      <c r="DS115" s="959"/>
      <c r="DT115" s="959"/>
      <c r="DU115" s="960"/>
      <c r="DV115" s="962">
        <v>1.2</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v>2</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4819233</v>
      </c>
      <c r="AB117" s="979"/>
      <c r="AC117" s="979"/>
      <c r="AD117" s="979"/>
      <c r="AE117" s="980"/>
      <c r="AF117" s="981">
        <v>4909143</v>
      </c>
      <c r="AG117" s="979"/>
      <c r="AH117" s="979"/>
      <c r="AI117" s="979"/>
      <c r="AJ117" s="980"/>
      <c r="AK117" s="981">
        <v>4846659</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54417013</v>
      </c>
      <c r="BR119" s="1000"/>
      <c r="BS119" s="1000"/>
      <c r="BT119" s="1000"/>
      <c r="BU119" s="1000"/>
      <c r="BV119" s="1000">
        <v>50826221</v>
      </c>
      <c r="BW119" s="1000"/>
      <c r="BX119" s="1000"/>
      <c r="BY119" s="1000"/>
      <c r="BZ119" s="1000"/>
      <c r="CA119" s="1000">
        <v>49477177</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7840903</v>
      </c>
      <c r="BR120" s="931"/>
      <c r="BS120" s="931"/>
      <c r="BT120" s="931"/>
      <c r="BU120" s="931"/>
      <c r="BV120" s="931">
        <v>8112787</v>
      </c>
      <c r="BW120" s="931"/>
      <c r="BX120" s="931"/>
      <c r="BY120" s="931"/>
      <c r="BZ120" s="931"/>
      <c r="CA120" s="931">
        <v>8104670</v>
      </c>
      <c r="CB120" s="931"/>
      <c r="CC120" s="931"/>
      <c r="CD120" s="931"/>
      <c r="CE120" s="931"/>
      <c r="CF120" s="944">
        <v>47.4</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10035377</v>
      </c>
      <c r="DH120" s="931"/>
      <c r="DI120" s="931"/>
      <c r="DJ120" s="931"/>
      <c r="DK120" s="931"/>
      <c r="DL120" s="931">
        <v>9165478</v>
      </c>
      <c r="DM120" s="931"/>
      <c r="DN120" s="931"/>
      <c r="DO120" s="931"/>
      <c r="DP120" s="931"/>
      <c r="DQ120" s="931">
        <v>9763701</v>
      </c>
      <c r="DR120" s="931"/>
      <c r="DS120" s="931"/>
      <c r="DT120" s="931"/>
      <c r="DU120" s="931"/>
      <c r="DV120" s="932">
        <v>57.2</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6407107</v>
      </c>
      <c r="BR121" s="926"/>
      <c r="BS121" s="926"/>
      <c r="BT121" s="926"/>
      <c r="BU121" s="926"/>
      <c r="BV121" s="926">
        <v>6016960</v>
      </c>
      <c r="BW121" s="926"/>
      <c r="BX121" s="926"/>
      <c r="BY121" s="926"/>
      <c r="BZ121" s="926"/>
      <c r="CA121" s="926">
        <v>6250746</v>
      </c>
      <c r="CB121" s="926"/>
      <c r="CC121" s="926"/>
      <c r="CD121" s="926"/>
      <c r="CE121" s="926"/>
      <c r="CF121" s="920">
        <v>36.6</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165000</v>
      </c>
      <c r="DH121" s="926"/>
      <c r="DI121" s="926"/>
      <c r="DJ121" s="926"/>
      <c r="DK121" s="926"/>
      <c r="DL121" s="926">
        <v>150000</v>
      </c>
      <c r="DM121" s="926"/>
      <c r="DN121" s="926"/>
      <c r="DO121" s="926"/>
      <c r="DP121" s="926"/>
      <c r="DQ121" s="926">
        <v>135000</v>
      </c>
      <c r="DR121" s="926"/>
      <c r="DS121" s="926"/>
      <c r="DT121" s="926"/>
      <c r="DU121" s="926"/>
      <c r="DV121" s="927">
        <v>0.8</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35818327</v>
      </c>
      <c r="BR122" s="1000"/>
      <c r="BS122" s="1000"/>
      <c r="BT122" s="1000"/>
      <c r="BU122" s="1000"/>
      <c r="BV122" s="1000">
        <v>33867904</v>
      </c>
      <c r="BW122" s="1000"/>
      <c r="BX122" s="1000"/>
      <c r="BY122" s="1000"/>
      <c r="BZ122" s="1000"/>
      <c r="CA122" s="1000">
        <v>32447218</v>
      </c>
      <c r="CB122" s="1000"/>
      <c r="CC122" s="1000"/>
      <c r="CD122" s="1000"/>
      <c r="CE122" s="1000"/>
      <c r="CF122" s="1017">
        <v>189.9</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50066337</v>
      </c>
      <c r="BR123" s="1064"/>
      <c r="BS123" s="1064"/>
      <c r="BT123" s="1064"/>
      <c r="BU123" s="1064"/>
      <c r="BV123" s="1064">
        <v>47997651</v>
      </c>
      <c r="BW123" s="1064"/>
      <c r="BX123" s="1064"/>
      <c r="BY123" s="1064"/>
      <c r="BZ123" s="1064"/>
      <c r="CA123" s="1064">
        <v>46802634</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26.8</v>
      </c>
      <c r="BR124" s="1027"/>
      <c r="BS124" s="1027"/>
      <c r="BT124" s="1027"/>
      <c r="BU124" s="1027"/>
      <c r="BV124" s="1027">
        <v>17.100000000000001</v>
      </c>
      <c r="BW124" s="1027"/>
      <c r="BX124" s="1027"/>
      <c r="BY124" s="1027"/>
      <c r="BZ124" s="1027"/>
      <c r="CA124" s="1027">
        <v>15.6</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21813</v>
      </c>
      <c r="AB126" s="959"/>
      <c r="AC126" s="959"/>
      <c r="AD126" s="959"/>
      <c r="AE126" s="960"/>
      <c r="AF126" s="961">
        <v>13164</v>
      </c>
      <c r="AG126" s="959"/>
      <c r="AH126" s="959"/>
      <c r="AI126" s="959"/>
      <c r="AJ126" s="960"/>
      <c r="AK126" s="961">
        <v>13570</v>
      </c>
      <c r="AL126" s="959"/>
      <c r="AM126" s="959"/>
      <c r="AN126" s="959"/>
      <c r="AO126" s="960"/>
      <c r="AP126" s="962">
        <v>0.1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v>1263539</v>
      </c>
      <c r="DH126" s="926"/>
      <c r="DI126" s="926"/>
      <c r="DJ126" s="926"/>
      <c r="DK126" s="926"/>
      <c r="DL126" s="926">
        <v>927189</v>
      </c>
      <c r="DM126" s="926"/>
      <c r="DN126" s="926"/>
      <c r="DO126" s="926"/>
      <c r="DP126" s="926"/>
      <c r="DQ126" s="926">
        <v>714845</v>
      </c>
      <c r="DR126" s="926"/>
      <c r="DS126" s="926"/>
      <c r="DT126" s="926"/>
      <c r="DU126" s="926"/>
      <c r="DV126" s="927">
        <v>4.2</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656635</v>
      </c>
      <c r="AB128" s="1046"/>
      <c r="AC128" s="1046"/>
      <c r="AD128" s="1046"/>
      <c r="AE128" s="1047"/>
      <c r="AF128" s="1048">
        <v>651050</v>
      </c>
      <c r="AG128" s="1046"/>
      <c r="AH128" s="1046"/>
      <c r="AI128" s="1046"/>
      <c r="AJ128" s="1047"/>
      <c r="AK128" s="1048">
        <v>626748</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19300512</v>
      </c>
      <c r="AB129" s="959"/>
      <c r="AC129" s="959"/>
      <c r="AD129" s="959"/>
      <c r="AE129" s="960"/>
      <c r="AF129" s="961">
        <v>19648403</v>
      </c>
      <c r="AG129" s="959"/>
      <c r="AH129" s="959"/>
      <c r="AI129" s="959"/>
      <c r="AJ129" s="960"/>
      <c r="AK129" s="961">
        <v>19961044</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17.5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3093448</v>
      </c>
      <c r="AB130" s="959"/>
      <c r="AC130" s="959"/>
      <c r="AD130" s="959"/>
      <c r="AE130" s="960"/>
      <c r="AF130" s="961">
        <v>3117777</v>
      </c>
      <c r="AG130" s="959"/>
      <c r="AH130" s="959"/>
      <c r="AI130" s="959"/>
      <c r="AJ130" s="960"/>
      <c r="AK130" s="961">
        <v>2878709</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7.1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16207064</v>
      </c>
      <c r="AB131" s="986"/>
      <c r="AC131" s="986"/>
      <c r="AD131" s="986"/>
      <c r="AE131" s="987"/>
      <c r="AF131" s="985">
        <v>16530626</v>
      </c>
      <c r="AG131" s="986"/>
      <c r="AH131" s="986"/>
      <c r="AI131" s="986"/>
      <c r="AJ131" s="987"/>
      <c r="AK131" s="985">
        <v>17082335</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15.6</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6.5968148209999997</v>
      </c>
      <c r="AB132" s="1097"/>
      <c r="AC132" s="1097"/>
      <c r="AD132" s="1097"/>
      <c r="AE132" s="1098"/>
      <c r="AF132" s="1099">
        <v>6.898205624</v>
      </c>
      <c r="AG132" s="1097"/>
      <c r="AH132" s="1097"/>
      <c r="AI132" s="1097"/>
      <c r="AJ132" s="1098"/>
      <c r="AK132" s="1099">
        <v>7.8513973650000004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5.7</v>
      </c>
      <c r="AB133" s="1080"/>
      <c r="AC133" s="1080"/>
      <c r="AD133" s="1080"/>
      <c r="AE133" s="1081"/>
      <c r="AF133" s="1079">
        <v>6.4</v>
      </c>
      <c r="AG133" s="1080"/>
      <c r="AH133" s="1080"/>
      <c r="AI133" s="1080"/>
      <c r="AJ133" s="1081"/>
      <c r="AK133" s="1079">
        <v>7.1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9oNxe9UVRXkH8i6h3ZaoYzIEuLiV6mpUKGQlcG8jfO/wEFWQyEoM207hPLwrVRqpe6NzIhpcrAeoCTT/V3Qg==" saltValue="YYTVQ9AVJo/NkDoIlkbyL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UIIidTtph8YdU/QCW0YIc86+/Y88LR//4VE7M4mhlIwaeE0f4HqJuxQwcryY4tDQoipZ0WaZVI+93xNDHECTqw==" saltValue="2unXgzF7NiywlNDYRpb7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rAljDIeQzFbdRHRwial+c3LdMzbYvjr51MLWckNbAZeFDrOd+bJjpBpOlrAh8WuNKRQXNaToMncPe0QyDzyTg==" saltValue="bXzD38GnkbOdSvaOQY+L4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6543865</v>
      </c>
      <c r="AP9" s="269">
        <v>89530</v>
      </c>
      <c r="AQ9" s="270">
        <v>80646</v>
      </c>
      <c r="AR9" s="271">
        <v>11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6</v>
      </c>
      <c r="AP10" s="272">
        <v>0</v>
      </c>
      <c r="AQ10" s="273">
        <v>6637</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32967</v>
      </c>
      <c r="AP11" s="272">
        <v>451</v>
      </c>
      <c r="AQ11" s="273">
        <v>1119</v>
      </c>
      <c r="AR11" s="274">
        <v>-59.7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8</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246060</v>
      </c>
      <c r="AP13" s="272">
        <v>3366</v>
      </c>
      <c r="AQ13" s="273">
        <v>2502</v>
      </c>
      <c r="AR13" s="274">
        <v>34.5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138055</v>
      </c>
      <c r="AP14" s="272">
        <v>1889</v>
      </c>
      <c r="AQ14" s="273">
        <v>1863</v>
      </c>
      <c r="AR14" s="274">
        <v>1.4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-485636</v>
      </c>
      <c r="AP15" s="272">
        <v>-6644</v>
      </c>
      <c r="AQ15" s="273">
        <v>-4800</v>
      </c>
      <c r="AR15" s="274">
        <v>38.4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6475317</v>
      </c>
      <c r="AP16" s="272">
        <v>88593</v>
      </c>
      <c r="AQ16" s="273">
        <v>87975</v>
      </c>
      <c r="AR16" s="274">
        <v>0.7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7.06</v>
      </c>
      <c r="AP21" s="286">
        <v>7.71</v>
      </c>
      <c r="AQ21" s="287">
        <v>-0.65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100.2</v>
      </c>
      <c r="AP22" s="291">
        <v>98.3</v>
      </c>
      <c r="AQ22" s="292">
        <v>1.9</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3675464</v>
      </c>
      <c r="AP32" s="300">
        <v>50286</v>
      </c>
      <c r="AQ32" s="301">
        <v>41451</v>
      </c>
      <c r="AR32" s="302">
        <v>21.3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35</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834358</v>
      </c>
      <c r="AP35" s="300">
        <v>11415</v>
      </c>
      <c r="AQ35" s="301">
        <v>11775</v>
      </c>
      <c r="AR35" s="302">
        <v>-3.1</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323265</v>
      </c>
      <c r="AP36" s="300">
        <v>4423</v>
      </c>
      <c r="AQ36" s="301">
        <v>2188</v>
      </c>
      <c r="AR36" s="302">
        <v>102.1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13570</v>
      </c>
      <c r="AP37" s="300">
        <v>186</v>
      </c>
      <c r="AQ37" s="301">
        <v>531</v>
      </c>
      <c r="AR37" s="302">
        <v>-65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2</v>
      </c>
      <c r="AP38" s="303">
        <v>0</v>
      </c>
      <c r="AQ38" s="304">
        <v>1</v>
      </c>
      <c r="AR38" s="292">
        <v>-100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-626748</v>
      </c>
      <c r="AP39" s="300">
        <v>-8575</v>
      </c>
      <c r="AQ39" s="301">
        <v>-5414</v>
      </c>
      <c r="AR39" s="302">
        <v>58.4</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-2878709</v>
      </c>
      <c r="AP40" s="300">
        <v>-39385</v>
      </c>
      <c r="AQ40" s="301">
        <v>-35360</v>
      </c>
      <c r="AR40" s="302">
        <v>11.4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1341202</v>
      </c>
      <c r="AP41" s="300">
        <v>18350</v>
      </c>
      <c r="AQ41" s="301">
        <v>15207</v>
      </c>
      <c r="AR41" s="302">
        <v>20.7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2640161</v>
      </c>
      <c r="AN51" s="322">
        <v>34483</v>
      </c>
      <c r="AO51" s="323">
        <v>52.2</v>
      </c>
      <c r="AP51" s="324">
        <v>63812</v>
      </c>
      <c r="AQ51" s="325">
        <v>2.2999999999999998</v>
      </c>
      <c r="AR51" s="326">
        <v>49.9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1752155</v>
      </c>
      <c r="AN52" s="330">
        <v>22885</v>
      </c>
      <c r="AO52" s="331">
        <v>37.299999999999997</v>
      </c>
      <c r="AP52" s="332">
        <v>33848</v>
      </c>
      <c r="AQ52" s="333">
        <v>-4.2</v>
      </c>
      <c r="AR52" s="334">
        <v>41.5</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2527819</v>
      </c>
      <c r="AN53" s="322">
        <v>33450</v>
      </c>
      <c r="AO53" s="323">
        <v>-3</v>
      </c>
      <c r="AP53" s="324">
        <v>54225</v>
      </c>
      <c r="AQ53" s="325">
        <v>-15</v>
      </c>
      <c r="AR53" s="326">
        <v>12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1365964</v>
      </c>
      <c r="AN54" s="330">
        <v>18075</v>
      </c>
      <c r="AO54" s="331">
        <v>-21</v>
      </c>
      <c r="AP54" s="332">
        <v>27337</v>
      </c>
      <c r="AQ54" s="333">
        <v>-19.2</v>
      </c>
      <c r="AR54" s="334">
        <v>-1.8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2133736</v>
      </c>
      <c r="AN55" s="322">
        <v>28498</v>
      </c>
      <c r="AO55" s="323">
        <v>-14.8</v>
      </c>
      <c r="AP55" s="324">
        <v>54016</v>
      </c>
      <c r="AQ55" s="325">
        <v>-0.4</v>
      </c>
      <c r="AR55" s="326">
        <v>-14.4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1131287</v>
      </c>
      <c r="AN56" s="330">
        <v>15110</v>
      </c>
      <c r="AO56" s="331">
        <v>-16.399999999999999</v>
      </c>
      <c r="AP56" s="332">
        <v>28078</v>
      </c>
      <c r="AQ56" s="333">
        <v>2.7</v>
      </c>
      <c r="AR56" s="334">
        <v>-19.100000000000001</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2129708</v>
      </c>
      <c r="AN57" s="322">
        <v>28769</v>
      </c>
      <c r="AO57" s="323">
        <v>1</v>
      </c>
      <c r="AP57" s="324">
        <v>52786</v>
      </c>
      <c r="AQ57" s="325">
        <v>-2.2999999999999998</v>
      </c>
      <c r="AR57" s="326">
        <v>3.3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1414786</v>
      </c>
      <c r="AN58" s="330">
        <v>19111</v>
      </c>
      <c r="AO58" s="331">
        <v>26.5</v>
      </c>
      <c r="AP58" s="332">
        <v>28742</v>
      </c>
      <c r="AQ58" s="333">
        <v>2.4</v>
      </c>
      <c r="AR58" s="334">
        <v>24.1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2935967</v>
      </c>
      <c r="AN59" s="322">
        <v>40169</v>
      </c>
      <c r="AO59" s="323">
        <v>39.6</v>
      </c>
      <c r="AP59" s="324">
        <v>58465</v>
      </c>
      <c r="AQ59" s="325">
        <v>10.8</v>
      </c>
      <c r="AR59" s="326">
        <v>28.8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1629368</v>
      </c>
      <c r="AN60" s="330">
        <v>22292</v>
      </c>
      <c r="AO60" s="331">
        <v>16.600000000000001</v>
      </c>
      <c r="AP60" s="332">
        <v>34452</v>
      </c>
      <c r="AQ60" s="333">
        <v>19.899999999999999</v>
      </c>
      <c r="AR60" s="334">
        <v>-3.3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2473478</v>
      </c>
      <c r="AN61" s="337">
        <v>33074</v>
      </c>
      <c r="AO61" s="338">
        <v>15</v>
      </c>
      <c r="AP61" s="339">
        <v>56661</v>
      </c>
      <c r="AQ61" s="340">
        <v>-0.9</v>
      </c>
      <c r="AR61" s="326">
        <v>15.9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1458712</v>
      </c>
      <c r="AN62" s="330">
        <v>19495</v>
      </c>
      <c r="AO62" s="331">
        <v>8.6</v>
      </c>
      <c r="AP62" s="332">
        <v>30491</v>
      </c>
      <c r="AQ62" s="333">
        <v>0.3</v>
      </c>
      <c r="AR62" s="334">
        <v>8.3000000000000007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NRGjGXr3VkZjYdyTp9aOSudiQ9dNGbiLFz0ZzIt+52JLVLW4621okyGYmXXmCwkIQbYvag2COzPFAlOKgpwSTQ==" saltValue="x802Vdv8e0d+DOUVKlza6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0" spans="125:125" ht="13.5" hidden="1" customHeight="1" x14ac:dyDescent="0.15"/>
    <row r="121" spans="125:125" ht="13.5" hidden="1" customHeight="1" x14ac:dyDescent="0.15">
      <c r="DU121" s="247"/>
    </row>
  </sheetData>
  <sheetProtection algorithmName="SHA-512" hashValue="6EedpdGghdROYY2SjzHXtcGiUlqerX5kILUXdE86fSebRtYm1UJZ/2ZnlkIxM7fy06W8S1ZglntsCuWyMLLIcw==" saltValue="0JO3Gn3EUuXDyrp1Tt8hf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PneVL553OiDQAAl8/ewDHNrb0XRRXAl5FZYSBclxxFg0zmHjWmWcc7DBVrb3OjStze3+qhsgFdB1J6wLmrE2HQ==" saltValue="imMtzUIM7MhmxtmOzjOcf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12.85</v>
      </c>
      <c r="G47" s="12">
        <v>12.53</v>
      </c>
      <c r="H47" s="12">
        <v>15.29</v>
      </c>
      <c r="I47" s="12">
        <v>16.03</v>
      </c>
      <c r="J47" s="13">
        <v>14.42</v>
      </c>
    </row>
    <row r="48" spans="2:10" ht="57.75" customHeight="1" x14ac:dyDescent="0.15">
      <c r="B48" s="14"/>
      <c r="C48" s="1141" t="s">
        <v>4</v>
      </c>
      <c r="D48" s="1141"/>
      <c r="E48" s="1142"/>
      <c r="F48" s="15">
        <v>0.49</v>
      </c>
      <c r="G48" s="16">
        <v>4.7300000000000004</v>
      </c>
      <c r="H48" s="16">
        <v>2.04</v>
      </c>
      <c r="I48" s="16">
        <v>2.2400000000000002</v>
      </c>
      <c r="J48" s="17">
        <v>1.49</v>
      </c>
    </row>
    <row r="49" spans="2:10" ht="57.75" customHeight="1" thickBot="1" x14ac:dyDescent="0.2">
      <c r="B49" s="18"/>
      <c r="C49" s="1143" t="s">
        <v>5</v>
      </c>
      <c r="D49" s="1143"/>
      <c r="E49" s="1144"/>
      <c r="F49" s="19" t="s">
        <v>530</v>
      </c>
      <c r="G49" s="20">
        <v>4.5</v>
      </c>
      <c r="H49" s="20" t="s">
        <v>531</v>
      </c>
      <c r="I49" s="20">
        <v>1.25</v>
      </c>
      <c r="J49" s="21" t="s">
        <v>532</v>
      </c>
    </row>
    <row r="50" spans="2:10" x14ac:dyDescent="0.15"/>
  </sheetData>
  <sheetProtection algorithmName="SHA-512" hashValue="PaudxmxSO4AIQ1EQopo+jxOIWbEkbLi4bIu6rpOiBLi1vd0YEYO9OPs6EhnSctzG83so6TvkQ1Jm904urmGPmg==" saltValue="imos+Yfp8aIqzXV8GETl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2026-03-12T00:17:03Z</cp:lastPrinted>
  <dcterms:created xsi:type="dcterms:W3CDTF">2026-02-23T07:49:21Z</dcterms:created>
  <dcterms:modified xsi:type="dcterms:W3CDTF">2026-03-12T00:18:47Z</dcterms:modified>
  <cp:category/>
</cp:coreProperties>
</file>