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Data\予算・決算\決算\その他の決算事務\財政状況資料集\R06決算\20260305【照会：316（月）〆】令和6年度財政状況資料集の作成及び提出について\02 回答\"/>
    </mc:Choice>
  </mc:AlternateContent>
  <xr:revisionPtr revIDLastSave="0" documentId="13_ncr:1_{E9F54133-EA13-4F81-AA5A-5003D3AC73BE}" xr6:coauthVersionLast="47" xr6:coauthVersionMax="47" xr10:uidLastSave="{00000000-0000-0000-0000-000000000000}"/>
  <bookViews>
    <workbookView xWindow="-120" yWindow="-120" windowWidth="29040" windowHeight="15720" firstSheet="3" activeTab="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U37" i="10"/>
  <c r="C37" i="10"/>
  <c r="CO36" i="10"/>
  <c r="BE36" i="10"/>
  <c r="C36" i="10"/>
  <c r="CO35" i="10"/>
  <c r="BE35" i="10"/>
  <c r="C35" i="10"/>
  <c r="CO34" i="10"/>
  <c r="BW34" i="10"/>
  <c r="BW35" i="10" s="1"/>
  <c r="BW36" i="10" s="1"/>
  <c r="BW37" i="10" s="1"/>
  <c r="BE34" i="10"/>
  <c r="C34" i="10"/>
  <c r="U34" i="10" s="1"/>
  <c r="U35" i="10" s="1"/>
  <c r="U36" i="10" s="1"/>
  <c r="AM34" i="10" l="1"/>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<sst xmlns="http://schemas.openxmlformats.org/spreadsheetml/2006/main" count="1106" uniqueCount="558">
  <si>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</si>
  <si>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</si>
  <si>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</si>
  <si>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</si>
  <si>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</si>
  <si>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</si>
  <si>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</si>
  <si>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</si>
  <si>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</si>
  <si>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</si>
  <si>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</si>
  <si>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</si>
  <si>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</si>
  <si>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</si>
  <si>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</si>
  <si>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</si>
  <si>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</si>
  <si>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</si>
  <si>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</si>
  <si>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</si>
  <si>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</si>
  <si>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</si>
  <si>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</si>
  <si>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</si>
  <si>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</si>
  <si>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</si>
  <si>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</si>
  <si>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</si>
  <si>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</si>
  <si>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</si>
  <si>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</si>
  <si>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</si>
  <si>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</si>
  <si>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</si>
  <si>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</si>
  <si>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</si>
  <si>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</si>
  <si>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</si>
  <si>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</si>
  <si>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</si>
  <si>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</si>
  <si>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</si>
  <si>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</si>
  <si>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</si>
  <si>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</si>
  <si>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</si>
  <si>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</si>
  <si>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</si>
  <si>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</si>
  <si>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</si>
  <si>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</si>
  <si>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</si>
  <si>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</si>
  <si>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</si>
  <si>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</si>
  <si>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</si>
  <si>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</si>
  <si>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</si>
  <si>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</si>
  <si>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</si>
  <si>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</si>
  <si>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</si>
  <si>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</si>
  <si>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</si>
  <si>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</si>
  <si>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</si>
  <si>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</si>
  <si>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</si>
  <si>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</si>
  <si>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</si>
  <si>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</si>
  <si>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</si>
  <si>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</si>
  <si>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</si>
  <si>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</si>
  <si>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</si>
  <si>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</si>
  <si>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</si>
  <si>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</si>
  <si>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</si>
  <si>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</si>
  <si>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</si>
  <si>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</si>
  <si>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</si>
  <si>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</si>
  <si>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</si>
  <si>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</si>
  <si>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</si>
  <si>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</si>
  <si>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</si>
  <si>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</si>
  <si>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</si>
  <si>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</si>
  <si>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</si>
  <si>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高砂市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</si>
  <si>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</si>
  <si>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</si>
  <si>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</si>
  <si>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</si>
  <si>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</si>
  <si>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</si>
  <si>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</si>
  <si>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</si>
  <si>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</si>
  <si>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</si>
  <si>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</si>
  <si>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</si>
  <si>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</si>
  <si>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</si>
  <si>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</si>
  <si>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</si>
  <si>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</si>
  <si>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</si>
  <si>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</si>
  <si>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</si>
  <si>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</si>
  <si>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</si>
  <si>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</si>
  <si>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</si>
  <si>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</si>
  <si>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</si>
  <si>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</si>
  <si>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</si>
  <si>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</si>
  <si>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</si>
  <si>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</si>
  <si>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</si>
  <si>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</si>
  <si>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</si>
  <si>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</si>
  <si>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</si>
  <si>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</si>
  <si>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</si>
  <si>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</si>
  <si>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</si>
  <si>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</si>
  <si>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</si>
  <si>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</si>
  <si>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</si>
  <si>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</si>
  <si>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</si>
  <si>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</si>
  <si>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</si>
  <si>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</si>
  <si>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</si>
  <si>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</si>
  <si>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</si>
  <si>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</si>
  <si>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</si>
  <si>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</si>
  <si>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</si>
  <si>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</si>
  <si>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</si>
  <si>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</si>
  <si>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</si>
  <si>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</si>
  <si>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</si>
  <si>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</si>
  <si>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</si>
  <si>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</si>
  <si>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</si>
  <si>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</si>
  <si>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</si>
  <si>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</si>
  <si>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</si>
  <si>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</si>
  <si>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</si>
  <si>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</si>
  <si>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</si>
  <si>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</si>
  <si>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</si>
  <si>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</si>
  <si>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</si>
  <si>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</si>
  <si>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</si>
  <si>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</si>
  <si>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</si>
  <si>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</si>
  <si>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</si>
  <si>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</si>
  <si>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</si>
  <si>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</si>
  <si>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</si>
  <si>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</si>
  <si>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</si>
  <si>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</si>
  <si>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</si>
  <si>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</si>
  <si>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</si>
  <si>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</si>
  <si>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</si>
  <si>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</si>
  <si>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</si>
  <si>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</si>
  <si>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</si>
  <si>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</si>
  <si>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</si>
  <si>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</si>
  <si>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</si>
  <si>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</si>
  <si>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</si>
  <si>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</si>
  <si>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</si>
  <si>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兵庫県高砂市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</si>
  <si>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</si>
  <si>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</si>
  <si>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</si>
  <si>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</si>
  <si>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</si>
  <si>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</si>
  <si>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</si>
  <si>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</si>
  <si>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</si>
  <si>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</si>
  <si>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</si>
  <si>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</si>
  <si>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</si>
  <si>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</si>
  <si>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</si>
  <si>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</si>
  <si>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</si>
  <si>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</si>
  <si>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</si>
  <si>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</si>
  <si>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</si>
  <si>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</si>
  <si>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</si>
  <si>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</si>
  <si>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</si>
  <si>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</si>
  <si>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</si>
  <si>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</si>
  <si>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</si>
  <si>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</si>
  <si>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</si>
  <si>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</si>
  <si>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</si>
  <si>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</si>
  <si>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</si>
  <si>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</si>
  <si>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</si>
  <si>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</si>
  <si>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</si>
  <si>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</si>
  <si>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</si>
  <si>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</si>
  <si>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</si>
  <si>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</si>
  <si>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</si>
  <si>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</si>
  <si>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</si>
  <si>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</si>
  <si>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</si>
  <si>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</si>
  <si>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</si>
  <si>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</si>
  <si>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</si>
  <si>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</si>
  <si>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</si>
  <si>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</si>
  <si>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</si>
  <si>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</si>
  <si>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</si>
  <si>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</si>
  <si>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</si>
  <si>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</si>
  <si>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</si>
  <si>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</si>
  <si>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</si>
  <si>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</si>
  <si>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</si>
  <si>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</si>
  <si>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</si>
  <si>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</si>
  <si>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</si>
  <si>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</si>
  <si>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</si>
  <si>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</si>
  <si>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</si>
  <si>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</si>
  <si>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</si>
  <si>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</si>
  <si>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</si>
  <si>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</si>
  <si>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</si>
  <si>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</si>
  <si>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</si>
  <si>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</si>
  <si>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</si>
  <si>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</si>
  <si>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</si>
  <si>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</si>
  <si>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</si>
  <si>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</si>
  <si>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</si>
  <si>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</si>
  <si>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</si>
  <si>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</si>
  <si>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</si>
  <si>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</si>
  <si>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</si>
  <si>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</si>
  <si>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</si>
  <si>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</si>
  <si>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</si>
  <si>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</si>
  <si>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</si>
  <si>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</si>
  <si>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</si>
  <si>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</si>
  <si>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</si>
  <si>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</si>
  <si>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</si>
  <si>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</si>
  <si>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</si>
  <si>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</si>
  <si>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</si>
  <si>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</si>
  <si>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</si>
  <si>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</si>
  <si>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</si>
  <si>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</si>
  <si>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</si>
  <si>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</si>
  <si>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</si>
  <si>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</si>
  <si>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</si>
  <si>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</si>
  <si>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</si>
  <si>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</si>
  <si>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</si>
  <si>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</si>
  <si>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</si>
  <si>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</si>
  <si>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</si>
  <si>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</si>
  <si>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</si>
  <si>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</si>
  <si>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</si>
  <si>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</si>
  <si>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</si>
  <si>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</si>
  <si>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</si>
  <si>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</si>
  <si>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</si>
  <si>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</si>
  <si>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</si>
  <si>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</si>
  <si>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</si>
  <si>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</si>
  <si>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</si>
  <si>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</si>
  <si>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</si>
  <si>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</si>
  <si>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兵庫県高砂市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</si>
  <si>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</si>
  <si>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</si>
  <si>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</si>
  <si>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</si>
  <si>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</si>
  <si>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</si>
  <si>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</si>
  <si>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</si>
  <si>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</si>
  <si>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</si>
  <si>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</si>
  <si>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</si>
  <si>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</si>
  <si>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</si>
  <si>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</si>
  <si>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</si>
  <si>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</si>
  <si>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</si>
  <si>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</si>
  <si>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</si>
  <si>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</si>
  <si>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</si>
  <si>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</si>
  <si>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</si>
  <si>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</si>
  <si>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</si>
  <si>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</si>
  <si>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</si>
  <si>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</si>
  <si>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</si>
  <si>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</si>
  <si>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</si>
  <si>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</si>
  <si>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</si>
  <si>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</si>
  <si>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</si>
  <si>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</si>
  <si>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</si>
  <si>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工業用水道事業会計</t>
    <phoneticPr fontId="5"/>
  </si>
  <si>
    <t>下水道事業会計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</si>
  <si>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</si>
  <si>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</si>
  <si>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</si>
  <si>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</si>
  <si>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</si>
  <si>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</si>
  <si>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</si>
  <si>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</si>
  <si>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</si>
  <si>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</si>
  <si>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</si>
  <si>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</si>
  <si>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</si>
  <si>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</si>
  <si>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</si>
  <si>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</si>
  <si>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</si>
  <si>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</si>
  <si>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</si>
  <si>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</si>
  <si>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</si>
  <si>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</si>
  <si>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</si>
  <si>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</si>
  <si>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</si>
  <si>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</si>
  <si>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</si>
  <si>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</si>
  <si>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</si>
  <si>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</si>
  <si>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</si>
  <si>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</si>
  <si>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</si>
  <si>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</si>
  <si>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</si>
  <si>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</si>
  <si>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</si>
  <si>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</si>
  <si>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</si>
  <si>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</si>
  <si>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</si>
  <si>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</si>
  <si>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</si>
  <si>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</si>
  <si>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</si>
  <si>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</si>
  <si>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</si>
  <si>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</si>
  <si>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</si>
  <si>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</si>
  <si>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</si>
  <si>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</si>
  <si>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</si>
  <si>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</si>
  <si>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</si>
  <si>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</si>
  <si>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</si>
  <si>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</si>
  <si>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</si>
  <si>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</si>
  <si>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</si>
  <si>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</si>
  <si>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</si>
  <si>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</si>
  <si>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</si>
  <si>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</si>
  <si>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</si>
  <si>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</si>
  <si>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</si>
  <si>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</si>
  <si>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</si>
  <si>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</si>
  <si>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</si>
  <si>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</si>
  <si>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</si>
  <si>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</si>
  <si>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</si>
  <si>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</si>
  <si>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</si>
  <si>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</si>
  <si>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</si>
  <si>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</si>
  <si>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</si>
  <si>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</si>
  <si>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</si>
  <si>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</si>
  <si>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</si>
  <si>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</si>
  <si>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</si>
  <si>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</si>
  <si>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</si>
  <si>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</si>
  <si>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</si>
  <si>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</si>
  <si>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</si>
  <si>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</si>
  <si>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</si>
  <si>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</si>
  <si>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</si>
  <si>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</si>
  <si>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</si>
  <si>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</si>
  <si>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</si>
  <si>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</si>
  <si>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</si>
  <si>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</si>
  <si>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</si>
  <si>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</si>
  <si>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</si>
  <si>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</si>
  <si>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</si>
  <si>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</si>
  <si>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</si>
  <si>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</si>
  <si>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</si>
  <si>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</si>
  <si>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</si>
  <si>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</si>
  <si>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</si>
  <si>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</si>
  <si>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</si>
  <si>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</si>
  <si>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</si>
  <si>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</si>
  <si>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</si>
  <si>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</si>
  <si>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</si>
  <si>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</si>
  <si>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</si>
  <si>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</si>
  <si>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</si>
  <si>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</si>
  <si>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</si>
  <si>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</si>
  <si>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</si>
  <si>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</si>
  <si>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病院事業会計</t>
  </si>
  <si>
    <t>水道事業会計</t>
  </si>
  <si>
    <t>一般会計</t>
  </si>
  <si>
    <t>下水道事業会計</t>
  </si>
  <si>
    <t>国民健康保険事業特別会計</t>
  </si>
  <si>
    <t>介護保険事業特別会計</t>
  </si>
  <si>
    <t>後期高齢者医療事業特別会計</t>
  </si>
  <si>
    <t>工業用水道事業会計</t>
  </si>
  <si>
    <t>その他会計（赤字）</t>
  </si>
  <si>
    <t>その他会計（黒字）</t>
  </si>
  <si>
    <t>R02</t>
    <phoneticPr fontId="5"/>
  </si>
  <si>
    <t>R03</t>
    <phoneticPr fontId="5"/>
  </si>
  <si>
    <t>R04</t>
    <phoneticPr fontId="5"/>
  </si>
  <si>
    <t>R05</t>
    <phoneticPr fontId="5"/>
  </si>
  <si>
    <t>R06</t>
    <phoneticPr fontId="5"/>
  </si>
  <si>
    <t>-</t>
    <phoneticPr fontId="38"/>
  </si>
  <si>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</si>
  <si>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加古川市外２市共有公会堂事務組合</t>
    <rPh sb="0" eb="4">
      <t>カコガワシ</t>
    </rPh>
    <rPh sb="4" eb="5">
      <t>ホカ</t>
    </rPh>
    <rPh sb="6" eb="7">
      <t>シ</t>
    </rPh>
    <rPh sb="7" eb="9">
      <t>キョウユウ</t>
    </rPh>
    <rPh sb="9" eb="12">
      <t>コウカイドウ</t>
    </rPh>
    <rPh sb="12" eb="14">
      <t>ジム</t>
    </rPh>
    <rPh sb="14" eb="16">
      <t>クミアイ</t>
    </rPh>
    <phoneticPr fontId="2"/>
  </si>
  <si>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</si>
  <si>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2"/>
  </si>
  <si>
    <t>高砂市施設利用振興財団</t>
    <rPh sb="0" eb="3">
      <t>タカサゴシ</t>
    </rPh>
    <rPh sb="3" eb="5">
      <t>シセツ</t>
    </rPh>
    <rPh sb="5" eb="7">
      <t>リヨウ</t>
    </rPh>
    <rPh sb="7" eb="9">
      <t>シンコウ</t>
    </rPh>
    <rPh sb="9" eb="11">
      <t>ザイダン</t>
    </rPh>
    <phoneticPr fontId="2"/>
  </si>
  <si>
    <t>高砂市勤労福祉財団</t>
    <rPh sb="0" eb="3">
      <t>タカサゴシ</t>
    </rPh>
    <rPh sb="3" eb="5">
      <t>キンロウ</t>
    </rPh>
    <rPh sb="5" eb="7">
      <t>フクシ</t>
    </rPh>
    <rPh sb="7" eb="9">
      <t>ザイダン</t>
    </rPh>
    <phoneticPr fontId="2"/>
  </si>
  <si>
    <t>公共施設等整備基金</t>
    <rPh sb="0" eb="2">
      <t>コウキョウ</t>
    </rPh>
    <rPh sb="2" eb="4">
      <t>シセツ</t>
    </rPh>
    <rPh sb="4" eb="5">
      <t>トウ</t>
    </rPh>
    <rPh sb="5" eb="7">
      <t>セイビ</t>
    </rPh>
    <rPh sb="7" eb="9">
      <t>キキン</t>
    </rPh>
    <phoneticPr fontId="5"/>
  </si>
  <si>
    <t>東播臨海広域クリーンセンター運営基金</t>
    <rPh sb="0" eb="2">
      <t>トウバン</t>
    </rPh>
    <rPh sb="2" eb="4">
      <t>リンカイ</t>
    </rPh>
    <rPh sb="4" eb="6">
      <t>コウイキ</t>
    </rPh>
    <rPh sb="14" eb="16">
      <t>ウンエイ</t>
    </rPh>
    <rPh sb="16" eb="18">
      <t>キキン</t>
    </rPh>
    <phoneticPr fontId="5"/>
  </si>
  <si>
    <t>駅周辺整備基金</t>
    <rPh sb="0" eb="3">
      <t>エキシュウヘン</t>
    </rPh>
    <rPh sb="3" eb="5">
      <t>セイビ</t>
    </rPh>
    <rPh sb="5" eb="7">
      <t>キキン</t>
    </rPh>
    <phoneticPr fontId="2"/>
  </si>
  <si>
    <t>リサイクル基金</t>
    <rPh sb="5" eb="7">
      <t>キキン</t>
    </rPh>
    <phoneticPr fontId="2"/>
  </si>
  <si>
    <t>公園整備基金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</si>
</sst>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3A04-4725-9A35-B89B03D6DAA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180137</c:v>
                </c:pt>
                <c:pt idx="1">
                  <c:v>164851</c:v>
                </c:pt>
                <c:pt idx="2">
                  <c:v>57604</c:v>
                </c:pt>
                <c:pt idx="3">
                  <c:v>43118</c:v>
                </c:pt>
                <c:pt idx="4">
                  <c:v>31269</c:v>
                </c:pt>
              </c:numCache>
            </c:numRef>
          </c:val>
          <c:smooth val="0"/>
          <c:extLst>
            <c:ext xmlns:c16="http://schemas.microsoft.com/office/drawing/2014/chart" uri="{C3380CC4-5D6E-409C-BE32-E72D297353CC}">
              <c16:uniqueId val="{00000001-3A04-4725-9A35-B89B03D6DAA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5.24</c:v>
                </c:pt>
                <c:pt idx="1">
                  <c:v>9.3000000000000007</c:v>
                </c:pt>
                <c:pt idx="2">
                  <c:v>5.96</c:v>
                </c:pt>
                <c:pt idx="3">
                  <c:v>4.59</c:v>
                </c:pt>
                <c:pt idx="4">
                  <c:v>2.99</c:v>
                </c:pt>
              </c:numCache>
            </c:numRef>
          </c:val>
          <c:extLst>
            <c:ext xmlns:c16="http://schemas.microsoft.com/office/drawing/2014/chart" uri="{C3380CC4-5D6E-409C-BE32-E72D297353CC}">
              <c16:uniqueId val="{00000000-A475-4AFD-9859-225C9EDEFAA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16.71</c:v>
                </c:pt>
                <c:pt idx="1">
                  <c:v>17.77</c:v>
                </c:pt>
                <c:pt idx="2">
                  <c:v>22.99</c:v>
                </c:pt>
                <c:pt idx="3">
                  <c:v>25.47</c:v>
                </c:pt>
                <c:pt idx="4">
                  <c:v>27.27</c:v>
                </c:pt>
              </c:numCache>
            </c:numRef>
          </c:val>
          <c:extLst>
            <c:ext xmlns:c16="http://schemas.microsoft.com/office/drawing/2014/chart" uri="{C3380CC4-5D6E-409C-BE32-E72D297353CC}">
              <c16:uniqueId val="{00000001-A475-4AFD-9859-225C9EDEFAA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3.68</c:v>
                </c:pt>
                <c:pt idx="1">
                  <c:v>6.08</c:v>
                </c:pt>
                <c:pt idx="2">
                  <c:v>1.19</c:v>
                </c:pt>
                <c:pt idx="3">
                  <c:v>1.67</c:v>
                </c:pt>
                <c:pt idx="4">
                  <c:v>0.76</c:v>
                </c:pt>
              </c:numCache>
            </c:numRef>
          </c:val>
          <c:smooth val="0"/>
          <c:extLst>
            <c:ext xmlns:c16="http://schemas.microsoft.com/office/drawing/2014/chart" uri="{C3380CC4-5D6E-409C-BE32-E72D297353CC}">
              <c16:uniqueId val="{00000002-A475-4AFD-9859-225C9EDEFAA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0.24</c:v>
                </c:pt>
                <c:pt idx="4">
                  <c:v>#N/A</c:v>
                </c:pt>
                <c:pt idx="5">
                  <c:v>0</c:v>
                </c:pt>
                <c:pt idx="6">
                  <c:v>0</c:v>
                </c:pt>
                <c:pt idx="7">
                  <c:v>0</c:v>
                </c:pt>
                <c:pt idx="8">
                  <c:v>0</c:v>
                </c:pt>
                <c:pt idx="9">
                  <c:v>0</c:v>
                </c:pt>
              </c:numCache>
            </c:numRef>
          </c:val>
          <c:extLst>
            <c:ext xmlns:c16="http://schemas.microsoft.com/office/drawing/2014/chart" uri="{C3380CC4-5D6E-409C-BE32-E72D297353CC}">
              <c16:uniqueId val="{00000000-0F23-42AB-8080-01A99DC9A0F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F23-42AB-8080-01A99DC9A0FC}"/>
            </c:ext>
          </c:extLst>
        </c:ser>
        <c:ser>
          <c:idx val="2"/>
          <c:order val="2"/>
          <c:tx>
            <c:strRef>
              <c:f>データシート!$A$29</c:f>
              <c:strCache>
                <c:ptCount val="1"/>
                <c:pt idx="0">
                  <c:v>工業用水道事業会計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0.04</c:v>
                </c:pt>
                <c:pt idx="2">
                  <c:v>#N/A</c:v>
                </c:pt>
                <c:pt idx="3">
                  <c:v>0.03</c:v>
                </c:pt>
                <c:pt idx="4">
                  <c:v>#N/A</c:v>
                </c:pt>
                <c:pt idx="5">
                  <c:v>0.03</c:v>
                </c:pt>
                <c:pt idx="6">
                  <c:v>#N/A</c:v>
                </c:pt>
                <c:pt idx="7">
                  <c:v>0.03</c:v>
                </c:pt>
                <c:pt idx="8">
                  <c:v>#N/A</c:v>
                </c:pt>
                <c:pt idx="9">
                  <c:v>0.03</c:v>
                </c:pt>
              </c:numCache>
            </c:numRef>
          </c:val>
          <c:extLst>
            <c:ext xmlns:c16="http://schemas.microsoft.com/office/drawing/2014/chart" uri="{C3380CC4-5D6E-409C-BE32-E72D297353CC}">
              <c16:uniqueId val="{00000002-0F23-42AB-8080-01A99DC9A0FC}"/>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0.16</c:v>
                </c:pt>
                <c:pt idx="2">
                  <c:v>#N/A</c:v>
                </c:pt>
                <c:pt idx="3">
                  <c:v>0.14000000000000001</c:v>
                </c:pt>
                <c:pt idx="4">
                  <c:v>#N/A</c:v>
                </c:pt>
                <c:pt idx="5">
                  <c:v>0.16</c:v>
                </c:pt>
                <c:pt idx="6">
                  <c:v>#N/A</c:v>
                </c:pt>
                <c:pt idx="7">
                  <c:v>0.17</c:v>
                </c:pt>
                <c:pt idx="8">
                  <c:v>#N/A</c:v>
                </c:pt>
                <c:pt idx="9">
                  <c:v>0.4</c:v>
                </c:pt>
              </c:numCache>
            </c:numRef>
          </c:val>
          <c:extLst>
            <c:ext xmlns:c16="http://schemas.microsoft.com/office/drawing/2014/chart" uri="{C3380CC4-5D6E-409C-BE32-E72D297353CC}">
              <c16:uniqueId val="{00000003-0F23-42AB-8080-01A99DC9A0FC}"/>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0.68</c:v>
                </c:pt>
                <c:pt idx="2">
                  <c:v>#N/A</c:v>
                </c:pt>
                <c:pt idx="3">
                  <c:v>0.84</c:v>
                </c:pt>
                <c:pt idx="4">
                  <c:v>#N/A</c:v>
                </c:pt>
                <c:pt idx="5">
                  <c:v>0.85</c:v>
                </c:pt>
                <c:pt idx="6">
                  <c:v>#N/A</c:v>
                </c:pt>
                <c:pt idx="7">
                  <c:v>0.61</c:v>
                </c:pt>
                <c:pt idx="8">
                  <c:v>#N/A</c:v>
                </c:pt>
                <c:pt idx="9">
                  <c:v>0.45</c:v>
                </c:pt>
              </c:numCache>
            </c:numRef>
          </c:val>
          <c:extLst>
            <c:ext xmlns:c16="http://schemas.microsoft.com/office/drawing/2014/chart" uri="{C3380CC4-5D6E-409C-BE32-E72D297353CC}">
              <c16:uniqueId val="{00000004-0F23-42AB-8080-01A99DC9A0FC}"/>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0.75</c:v>
                </c:pt>
                <c:pt idx="2">
                  <c:v>#N/A</c:v>
                </c:pt>
                <c:pt idx="3">
                  <c:v>0.53</c:v>
                </c:pt>
                <c:pt idx="4">
                  <c:v>#N/A</c:v>
                </c:pt>
                <c:pt idx="5">
                  <c:v>0.06</c:v>
                </c:pt>
                <c:pt idx="6">
                  <c:v>#N/A</c:v>
                </c:pt>
                <c:pt idx="7">
                  <c:v>0.08</c:v>
                </c:pt>
                <c:pt idx="8">
                  <c:v>#N/A</c:v>
                </c:pt>
                <c:pt idx="9">
                  <c:v>0.5</c:v>
                </c:pt>
              </c:numCache>
            </c:numRef>
          </c:val>
          <c:extLst>
            <c:ext xmlns:c16="http://schemas.microsoft.com/office/drawing/2014/chart" uri="{C3380CC4-5D6E-409C-BE32-E72D297353CC}">
              <c16:uniqueId val="{00000005-0F23-42AB-8080-01A99DC9A0F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3.08</c:v>
                </c:pt>
                <c:pt idx="2">
                  <c:v>#N/A</c:v>
                </c:pt>
                <c:pt idx="3">
                  <c:v>3.24</c:v>
                </c:pt>
                <c:pt idx="4">
                  <c:v>#N/A</c:v>
                </c:pt>
                <c:pt idx="5">
                  <c:v>3.01</c:v>
                </c:pt>
                <c:pt idx="6">
                  <c:v>#N/A</c:v>
                </c:pt>
                <c:pt idx="7">
                  <c:v>2.81</c:v>
                </c:pt>
                <c:pt idx="8">
                  <c:v>#N/A</c:v>
                </c:pt>
                <c:pt idx="9">
                  <c:v>2.76</c:v>
                </c:pt>
              </c:numCache>
            </c:numRef>
          </c:val>
          <c:extLst>
            <c:ext xmlns:c16="http://schemas.microsoft.com/office/drawing/2014/chart" uri="{C3380CC4-5D6E-409C-BE32-E72D297353CC}">
              <c16:uniqueId val="{00000006-0F23-42AB-8080-01A99DC9A0F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5.24</c:v>
                </c:pt>
                <c:pt idx="2">
                  <c:v>#N/A</c:v>
                </c:pt>
                <c:pt idx="3">
                  <c:v>9.0500000000000007</c:v>
                </c:pt>
                <c:pt idx="4">
                  <c:v>#N/A</c:v>
                </c:pt>
                <c:pt idx="5">
                  <c:v>5.95</c:v>
                </c:pt>
                <c:pt idx="6">
                  <c:v>#N/A</c:v>
                </c:pt>
                <c:pt idx="7">
                  <c:v>4.59</c:v>
                </c:pt>
                <c:pt idx="8">
                  <c:v>#N/A</c:v>
                </c:pt>
                <c:pt idx="9">
                  <c:v>2.99</c:v>
                </c:pt>
              </c:numCache>
            </c:numRef>
          </c:val>
          <c:extLst>
            <c:ext xmlns:c16="http://schemas.microsoft.com/office/drawing/2014/chart" uri="{C3380CC4-5D6E-409C-BE32-E72D297353CC}">
              <c16:uniqueId val="{00000007-0F23-42AB-8080-01A99DC9A0F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4.71</c:v>
                </c:pt>
                <c:pt idx="2">
                  <c:v>#N/A</c:v>
                </c:pt>
                <c:pt idx="3">
                  <c:v>3.45</c:v>
                </c:pt>
                <c:pt idx="4">
                  <c:v>#N/A</c:v>
                </c:pt>
                <c:pt idx="5">
                  <c:v>2.62</c:v>
                </c:pt>
                <c:pt idx="6">
                  <c:v>#N/A</c:v>
                </c:pt>
                <c:pt idx="7">
                  <c:v>2.71</c:v>
                </c:pt>
                <c:pt idx="8">
                  <c:v>#N/A</c:v>
                </c:pt>
                <c:pt idx="9">
                  <c:v>3.92</c:v>
                </c:pt>
              </c:numCache>
            </c:numRef>
          </c:val>
          <c:extLst>
            <c:ext xmlns:c16="http://schemas.microsoft.com/office/drawing/2014/chart" uri="{C3380CC4-5D6E-409C-BE32-E72D297353CC}">
              <c16:uniqueId val="{00000008-0F23-42AB-8080-01A99DC9A0FC}"/>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2.77</c:v>
                </c:pt>
                <c:pt idx="2">
                  <c:v>#N/A</c:v>
                </c:pt>
                <c:pt idx="3">
                  <c:v>3.42</c:v>
                </c:pt>
                <c:pt idx="4">
                  <c:v>#N/A</c:v>
                </c:pt>
                <c:pt idx="5">
                  <c:v>4.83</c:v>
                </c:pt>
                <c:pt idx="6">
                  <c:v>#N/A</c:v>
                </c:pt>
                <c:pt idx="7">
                  <c:v>4.58</c:v>
                </c:pt>
                <c:pt idx="8">
                  <c:v>#N/A</c:v>
                </c:pt>
                <c:pt idx="9">
                  <c:v>4.32</c:v>
                </c:pt>
              </c:numCache>
            </c:numRef>
          </c:val>
          <c:extLst>
            <c:ext xmlns:c16="http://schemas.microsoft.com/office/drawing/2014/chart" uri="{C3380CC4-5D6E-409C-BE32-E72D297353CC}">
              <c16:uniqueId val="{00000009-0F23-42AB-8080-01A99DC9A0F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4257</c:v>
                </c:pt>
                <c:pt idx="5">
                  <c:v>4216</c:v>
                </c:pt>
                <c:pt idx="8">
                  <c:v>4196</c:v>
                </c:pt>
                <c:pt idx="11">
                  <c:v>7265</c:v>
                </c:pt>
                <c:pt idx="14">
                  <c:v>4186</c:v>
                </c:pt>
              </c:numCache>
            </c:numRef>
          </c:val>
          <c:extLst>
            <c:ext xmlns:c16="http://schemas.microsoft.com/office/drawing/2014/chart" uri="{C3380CC4-5D6E-409C-BE32-E72D297353CC}">
              <c16:uniqueId val="{00000000-3942-4267-B365-A63F30CDB61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942-4267-B365-A63F30CDB61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942-4267-B365-A63F30CDB61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942-4267-B365-A63F30CDB61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2087</c:v>
                </c:pt>
                <c:pt idx="3">
                  <c:v>2039</c:v>
                </c:pt>
                <c:pt idx="6">
                  <c:v>1981</c:v>
                </c:pt>
                <c:pt idx="9">
                  <c:v>1861</c:v>
                </c:pt>
                <c:pt idx="12">
                  <c:v>1868</c:v>
                </c:pt>
              </c:numCache>
            </c:numRef>
          </c:val>
          <c:extLst>
            <c:ext xmlns:c16="http://schemas.microsoft.com/office/drawing/2014/chart" uri="{C3380CC4-5D6E-409C-BE32-E72D297353CC}">
              <c16:uniqueId val="{00000004-3942-4267-B365-A63F30CDB61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942-4267-B365-A63F30CDB61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942-4267-B365-A63F30CDB61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2938</c:v>
                </c:pt>
                <c:pt idx="3">
                  <c:v>3090</c:v>
                </c:pt>
                <c:pt idx="6">
                  <c:v>3216</c:v>
                </c:pt>
                <c:pt idx="9">
                  <c:v>6453</c:v>
                </c:pt>
                <c:pt idx="12">
                  <c:v>3094</c:v>
                </c:pt>
              </c:numCache>
            </c:numRef>
          </c:val>
          <c:extLst>
            <c:ext xmlns:c16="http://schemas.microsoft.com/office/drawing/2014/chart" uri="{C3380CC4-5D6E-409C-BE32-E72D297353CC}">
              <c16:uniqueId val="{00000007-3942-4267-B365-A63F30CDB61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768</c:v>
                </c:pt>
                <c:pt idx="2">
                  <c:v>#N/A</c:v>
                </c:pt>
                <c:pt idx="3">
                  <c:v>#N/A</c:v>
                </c:pt>
                <c:pt idx="4">
                  <c:v>913</c:v>
                </c:pt>
                <c:pt idx="5">
                  <c:v>#N/A</c:v>
                </c:pt>
                <c:pt idx="6">
                  <c:v>#N/A</c:v>
                </c:pt>
                <c:pt idx="7">
                  <c:v>1001</c:v>
                </c:pt>
                <c:pt idx="8">
                  <c:v>#N/A</c:v>
                </c:pt>
                <c:pt idx="9">
                  <c:v>#N/A</c:v>
                </c:pt>
                <c:pt idx="10">
                  <c:v>1049</c:v>
                </c:pt>
                <c:pt idx="11">
                  <c:v>#N/A</c:v>
                </c:pt>
                <c:pt idx="12">
                  <c:v>#N/A</c:v>
                </c:pt>
                <c:pt idx="13">
                  <c:v>776</c:v>
                </c:pt>
                <c:pt idx="14">
                  <c:v>#N/A</c:v>
                </c:pt>
              </c:numCache>
            </c:numRef>
          </c:val>
          <c:smooth val="0"/>
          <c:extLst>
            <c:ext xmlns:c16="http://schemas.microsoft.com/office/drawing/2014/chart" uri="{C3380CC4-5D6E-409C-BE32-E72D297353CC}">
              <c16:uniqueId val="{00000008-3942-4267-B365-A63F30CDB61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36968</c:v>
                </c:pt>
                <c:pt idx="5">
                  <c:v>37871</c:v>
                </c:pt>
                <c:pt idx="8">
                  <c:v>37198</c:v>
                </c:pt>
                <c:pt idx="11">
                  <c:v>35744</c:v>
                </c:pt>
                <c:pt idx="14">
                  <c:v>33301</c:v>
                </c:pt>
              </c:numCache>
            </c:numRef>
          </c:val>
          <c:extLst>
            <c:ext xmlns:c16="http://schemas.microsoft.com/office/drawing/2014/chart" uri="{C3380CC4-5D6E-409C-BE32-E72D297353CC}">
              <c16:uniqueId val="{00000000-DB71-44AB-9ECD-F6F02027C28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11071</c:v>
                </c:pt>
                <c:pt idx="5">
                  <c:v>10326</c:v>
                </c:pt>
                <c:pt idx="8">
                  <c:v>9325</c:v>
                </c:pt>
                <c:pt idx="11">
                  <c:v>8738</c:v>
                </c:pt>
                <c:pt idx="14">
                  <c:v>8378</c:v>
                </c:pt>
              </c:numCache>
            </c:numRef>
          </c:val>
          <c:extLst>
            <c:ext xmlns:c16="http://schemas.microsoft.com/office/drawing/2014/chart" uri="{C3380CC4-5D6E-409C-BE32-E72D297353CC}">
              <c16:uniqueId val="{00000001-DB71-44AB-9ECD-F6F02027C28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8817</c:v>
                </c:pt>
                <c:pt idx="5">
                  <c:v>9632</c:v>
                </c:pt>
                <c:pt idx="8">
                  <c:v>11810</c:v>
                </c:pt>
                <c:pt idx="11">
                  <c:v>10269</c:v>
                </c:pt>
                <c:pt idx="14">
                  <c:v>11407</c:v>
                </c:pt>
              </c:numCache>
            </c:numRef>
          </c:val>
          <c:extLst>
            <c:ext xmlns:c16="http://schemas.microsoft.com/office/drawing/2014/chart" uri="{C3380CC4-5D6E-409C-BE32-E72D297353CC}">
              <c16:uniqueId val="{00000002-DB71-44AB-9ECD-F6F02027C28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B71-44AB-9ECD-F6F02027C28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B71-44AB-9ECD-F6F02027C28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71-44AB-9ECD-F6F02027C28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6487</c:v>
                </c:pt>
                <c:pt idx="3">
                  <c:v>6180</c:v>
                </c:pt>
                <c:pt idx="6">
                  <c:v>5972</c:v>
                </c:pt>
                <c:pt idx="9">
                  <c:v>5857</c:v>
                </c:pt>
                <c:pt idx="12">
                  <c:v>5728</c:v>
                </c:pt>
              </c:numCache>
            </c:numRef>
          </c:val>
          <c:extLst>
            <c:ext xmlns:c16="http://schemas.microsoft.com/office/drawing/2014/chart" uri="{C3380CC4-5D6E-409C-BE32-E72D297353CC}">
              <c16:uniqueId val="{00000006-DB71-44AB-9ECD-F6F02027C28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DB71-44AB-9ECD-F6F02027C28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21852</c:v>
                </c:pt>
                <c:pt idx="3">
                  <c:v>19899</c:v>
                </c:pt>
                <c:pt idx="6">
                  <c:v>17915</c:v>
                </c:pt>
                <c:pt idx="9">
                  <c:v>16664</c:v>
                </c:pt>
                <c:pt idx="12">
                  <c:v>15961</c:v>
                </c:pt>
              </c:numCache>
            </c:numRef>
          </c:val>
          <c:extLst>
            <c:ext xmlns:c16="http://schemas.microsoft.com/office/drawing/2014/chart" uri="{C3380CC4-5D6E-409C-BE32-E72D297353CC}">
              <c16:uniqueId val="{00000008-DB71-44AB-9ECD-F6F02027C28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B71-44AB-9ECD-F6F02027C28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41314</c:v>
                </c:pt>
                <c:pt idx="3">
                  <c:v>45557</c:v>
                </c:pt>
                <c:pt idx="6">
                  <c:v>45742</c:v>
                </c:pt>
                <c:pt idx="9">
                  <c:v>42034</c:v>
                </c:pt>
                <c:pt idx="12">
                  <c:v>40279</c:v>
                </c:pt>
              </c:numCache>
            </c:numRef>
          </c:val>
          <c:extLst>
            <c:ext xmlns:c16="http://schemas.microsoft.com/office/drawing/2014/chart" uri="{C3380CC4-5D6E-409C-BE32-E72D297353CC}">
              <c16:uniqueId val="{0000000A-DB71-44AB-9ECD-F6F02027C28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12797</c:v>
                </c:pt>
                <c:pt idx="2">
                  <c:v>#N/A</c:v>
                </c:pt>
                <c:pt idx="3">
                  <c:v>#N/A</c:v>
                </c:pt>
                <c:pt idx="4">
                  <c:v>13807</c:v>
                </c:pt>
                <c:pt idx="5">
                  <c:v>#N/A</c:v>
                </c:pt>
                <c:pt idx="6">
                  <c:v>#N/A</c:v>
                </c:pt>
                <c:pt idx="7">
                  <c:v>11296</c:v>
                </c:pt>
                <c:pt idx="8">
                  <c:v>#N/A</c:v>
                </c:pt>
                <c:pt idx="9">
                  <c:v>#N/A</c:v>
                </c:pt>
                <c:pt idx="10">
                  <c:v>9805</c:v>
                </c:pt>
                <c:pt idx="11">
                  <c:v>#N/A</c:v>
                </c:pt>
                <c:pt idx="12">
                  <c:v>#N/A</c:v>
                </c:pt>
                <c:pt idx="13">
                  <c:v>8883</c:v>
                </c:pt>
                <c:pt idx="14">
                  <c:v>#N/A</c:v>
                </c:pt>
              </c:numCache>
            </c:numRef>
          </c:val>
          <c:smooth val="0"/>
          <c:extLst>
            <c:ext xmlns:c16="http://schemas.microsoft.com/office/drawing/2014/chart" uri="{C3380CC4-5D6E-409C-BE32-E72D297353CC}">
              <c16:uniqueId val="{0000000B-DB71-44AB-9ECD-F6F02027C28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4983</c:v>
                </c:pt>
                <c:pt idx="1">
                  <c:v>5629</c:v>
                </c:pt>
                <c:pt idx="2">
                  <c:v>6142</c:v>
                </c:pt>
              </c:numCache>
            </c:numRef>
          </c:val>
          <c:extLst>
            <c:ext xmlns:c16="http://schemas.microsoft.com/office/drawing/2014/chart" uri="{C3380CC4-5D6E-409C-BE32-E72D297353CC}">
              <c16:uniqueId val="{00000000-04FF-40FC-A76A-1A33347194C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3434</c:v>
                </c:pt>
                <c:pt idx="1">
                  <c:v>498</c:v>
                </c:pt>
                <c:pt idx="2">
                  <c:v>589</c:v>
                </c:pt>
              </c:numCache>
            </c:numRef>
          </c:val>
          <c:extLst>
            <c:ext xmlns:c16="http://schemas.microsoft.com/office/drawing/2014/chart" uri="{C3380CC4-5D6E-409C-BE32-E72D297353CC}">
              <c16:uniqueId val="{00000001-04FF-40FC-A76A-1A33347194C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2235</c:v>
                </c:pt>
                <c:pt idx="1">
                  <c:v>3441</c:v>
                </c:pt>
                <c:pt idx="2">
                  <c:v>4229</c:v>
                </c:pt>
              </c:numCache>
            </c:numRef>
          </c:val>
          <c:extLst>
            <c:ext xmlns:c16="http://schemas.microsoft.com/office/drawing/2014/chart" uri="{C3380CC4-5D6E-409C-BE32-E72D297353CC}">
              <c16:uniqueId val="{00000002-04FF-40FC-A76A-1A33347194C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兵庫県高砂市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元利償還金については、平成３０年度から新庁舎建設事業が本格的に始まったことや、その他大型事業の実施に伴い、令和２年度以降増加し続けている。令和</a:t>
          </a:r>
          <a:r>
            <a:rPr kumimoji="1" lang="ja-JP" altLang="en-US"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５</a:t>
          </a:r>
          <a:r>
            <a:rPr kumimoji="1" lang="ja-JP"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年度においては、</a:t>
          </a:r>
          <a:r>
            <a:rPr kumimoji="1" lang="ja-JP" altLang="en-US"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第三セクター等改革推進債を早期償還したことにより大幅に上昇したが、令和６年度はそれ以前の水準並みとなっている。</a:t>
          </a:r>
          <a:r>
            <a:rPr kumimoji="1" lang="ja-JP"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公営企業債の元利償還金に対する繰入金については、水道</a:t>
          </a:r>
          <a:r>
            <a:rPr kumimoji="1" lang="ja-JP" altLang="en-US"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及び病院</a:t>
          </a:r>
          <a:r>
            <a:rPr kumimoji="1" lang="ja-JP"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事業の抑制</a:t>
          </a:r>
          <a:r>
            <a:rPr kumimoji="1" lang="ja-JP" altLang="en-US"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等</a:t>
          </a:r>
          <a:r>
            <a:rPr kumimoji="1" lang="ja-JP"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により、</a:t>
          </a:r>
          <a:r>
            <a:rPr kumimoji="1" lang="ja-JP" altLang="en-US"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７</a:t>
          </a:r>
          <a:r>
            <a:rPr kumimoji="1" lang="ja-JP"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百万円の</a:t>
          </a:r>
          <a:r>
            <a:rPr kumimoji="1" lang="ja-JP" altLang="en-US"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増で留めている</a:t>
          </a:r>
          <a:r>
            <a:rPr kumimoji="1" lang="ja-JP"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a:t>
          </a:r>
          <a:endParaRPr kumimoji="0" lang="ja-JP" altLang="ja-JP" sz="18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明朝 Medium" panose="02020500000000000000" pitchFamily="17" charset="-128"/>
              <a:ea typeface="BIZ UD明朝 Medium" panose="02020500000000000000" pitchFamily="17" charset="-128"/>
            </a:rPr>
            <a:t>満期一括償還地方債の発行はしていない。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兵庫県高砂市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一般会計等に係る地方債の現在高については、令和５年度に第三セクター等改革推進債の早期償還、令和６年度に学校教育施設等整備事業の減などによって対前年度比１，７５５百万円の減となっており、また、公営企業債等繰入見込額が減少しているため、将来負担額全体で対前年度比２，５８７百万円の減となっている。</a:t>
          </a:r>
          <a:endParaRPr kumimoji="1" lang="en-US"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また、充当可能財源等は基準財政需要額算入見込額の減少により、１，６６５百万円の減となっているが、財政調整基金等の充当可能基金残高が増加したことが改善した要因となり、分子全体では、対前年度比９２２百万円の減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兵庫県高砂市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（増減理由）</a:t>
          </a:r>
          <a:endParaRPr kumimoji="1" lang="en-US" altLang="ja-JP"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令和５年度決算剰余金等から財政調整基金に５１３百万円、公共施設等整備基金に５０２百万円、東播臨海広域クリーンセンター運営基金に施設の売電収入額等から３１５百万円をそれぞれ積み立てたことなどにより、基金全体としては前年度より１，３９１百万円の増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（今後の方針）</a:t>
          </a:r>
          <a:endParaRPr kumimoji="1" lang="en-US" altLang="ja-JP"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公共施設等整備基金、東播臨海広域クリーンセンター運営基金といった投資的経費へ備えるための基金への積立てを引き続き行う見込みである。また、現役世代と将来世代のバランスを図りながら、健全で持続可能な財政運営のための基金残高を確保する。</a:t>
          </a:r>
          <a:endParaRPr kumimoji="1" lang="en-US" altLang="ja-JP"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（基金の使途）</a:t>
          </a:r>
          <a:endParaRPr kumimoji="1" lang="en-US" altLang="ja-JP"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・公共施設等整備基金：市の公共施設等の整備に要する経費。</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・東播臨海広域クリーンセンター運営基金：東播臨海広域クリーンセンターの整備に要する経費。</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・駅周辺整備基金：市内の駅周辺における都市基盤施設整備及びまちづくり事業に要する経費。</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（増減理由）</a:t>
          </a:r>
          <a:endParaRPr kumimoji="1" lang="en-US" altLang="ja-JP"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・公共施設等整備基金：令和５年度決算剰余金から５０２百万円積み立てたことによる増加。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・駅周辺整備基金：駅周辺整備事業のため３３百万円取崩したことによる減少。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・東播臨海広域クリーンセンター運営基金：施設の売電収入額等から３１５百万円積み立てたことによる増加。</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（今後の方針）</a:t>
          </a:r>
          <a:endParaRPr kumimoji="1" lang="en-US" altLang="ja-JP"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・公共施設等整備基金：公共施設の更新時期が集中する際の財源に充てるため、令和１０年度まで毎年２００百万円</a:t>
          </a:r>
          <a:endParaRPr kumimoji="1" lang="en-US" altLang="ja-JP"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積立て予定</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・駅周辺整備基金：今後予定されている駅周辺整備事業の財源に充てるため、令和１１年度より毎年２２</a:t>
          </a:r>
          <a:r>
            <a:rPr kumimoji="1" lang="en-US" altLang="ja-JP"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a:t>
          </a: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５百万円</a:t>
          </a:r>
          <a:endParaRPr kumimoji="1" lang="en-US" altLang="ja-JP"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積立て予定</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・東播臨海広域クリーンセンター運営基金：今後の施設整備費や、災害発生時の復旧費用、事業終了後の施設解体費用等の</a:t>
          </a:r>
          <a:endParaRPr kumimoji="1" lang="en-US" altLang="ja-JP"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5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財源に充てるため、売電による余剰電力を積立て予定</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（増減理由）</a:t>
          </a:r>
          <a:endParaRPr kumimoji="1" lang="en-US" altLang="ja-JP"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令和５年度決算剰余金から法定積立分として５１２百万円、債券運用利子分として１百万円積み立てたこと等による増加。</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（今後の方針）</a:t>
          </a:r>
          <a:endParaRPr kumimoji="1" lang="en-US" altLang="ja-JP"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財政調整基金の残高は、減債基金と合わせて標準財政規模の１０％から２０％を維持する方針であるが、公共施設等の更新に備えるため、通常の考え方を超える残高を確保するように努める。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（増減理由）</a:t>
          </a:r>
          <a:endParaRPr kumimoji="1" lang="en-US" altLang="ja-JP"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臨時財政対策債償還基金費分を９１百万円積み立てたことによる増加。</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（今後の方針）</a:t>
          </a:r>
          <a:endParaRPr kumimoji="1" lang="en-US" altLang="ja-JP"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減債基金の残高は、財政調整基金と合わせて標準財政規模の１０％から２０％を維持する方針であるが、公共施設等の更新に備えるため、通常の考え方を超える残高を確保するように努める。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兵庫県高砂市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86,511
85,001
34.38
41,113,302
40,432,425
673,805
22,523,175
40,279,473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当市には大規模企業が集中していることから、平均を上回る税収を確保しており、類似団体の中でも上位を維持している。一方で、基準財政需要額については、社会保障経費や人件費の増嵩、物価高騰の影響により、基準財政収入額を上回る伸びとなった。これにより、財政力指数は前年度を下回る結果となった。</a:t>
          </a:r>
          <a:endParaRPr kumimoji="1" lang="en-US" altLang="ja-JP" sz="1000">
            <a:solidFill>
              <a:schemeClr val="dk1"/>
            </a:solidFill>
            <a:effectLst/>
            <a:latin typeface="+mn-lt"/>
            <a:ea typeface="+mn-ea"/>
            <a:cs typeface="+mn-cs"/>
          </a:endParaRPr>
        </a:p>
        <a:p>
          <a:r>
            <a:rPr kumimoji="1" lang="ja-JP" altLang="ja-JP" sz="1000">
              <a:solidFill>
                <a:schemeClr val="dk1"/>
              </a:solidFill>
              <a:effectLst/>
              <a:latin typeface="+mn-lt"/>
              <a:ea typeface="+mn-ea"/>
              <a:cs typeface="+mn-cs"/>
            </a:rPr>
            <a:t>第５次高砂市総合計画実施計画（行政経営プラン）（令和</a:t>
          </a:r>
          <a:r>
            <a:rPr kumimoji="1" lang="ja-JP" altLang="en-US" sz="1000">
              <a:solidFill>
                <a:schemeClr val="dk1"/>
              </a:solidFill>
              <a:effectLst/>
              <a:latin typeface="+mn-lt"/>
              <a:ea typeface="+mn-ea"/>
              <a:cs typeface="+mn-cs"/>
            </a:rPr>
            <a:t>６</a:t>
          </a:r>
          <a:r>
            <a:rPr kumimoji="1" lang="ja-JP" altLang="ja-JP" sz="1000">
              <a:solidFill>
                <a:schemeClr val="dk1"/>
              </a:solidFill>
              <a:effectLst/>
              <a:latin typeface="+mn-lt"/>
              <a:ea typeface="+mn-ea"/>
              <a:cs typeface="+mn-cs"/>
            </a:rPr>
            <a:t>年度～令和</a:t>
          </a:r>
          <a:r>
            <a:rPr kumimoji="1" lang="ja-JP" altLang="en-US" sz="1000">
              <a:solidFill>
                <a:schemeClr val="dk1"/>
              </a:solidFill>
              <a:effectLst/>
              <a:latin typeface="+mn-lt"/>
              <a:ea typeface="+mn-ea"/>
              <a:cs typeface="+mn-cs"/>
            </a:rPr>
            <a:t>８</a:t>
          </a:r>
          <a:r>
            <a:rPr kumimoji="1" lang="ja-JP" altLang="ja-JP" sz="1000">
              <a:solidFill>
                <a:schemeClr val="dk1"/>
              </a:solidFill>
              <a:effectLst/>
              <a:latin typeface="+mn-lt"/>
              <a:ea typeface="+mn-ea"/>
              <a:cs typeface="+mn-cs"/>
            </a:rPr>
            <a:t>年度）では、「徴収率の向上」を引き続き推進すべき課題の一つとしており、徴収強化等自主財源の確保に取り組むとともに、第５次総合計画に沿った施策の重点化を図りながら、財政基盤強化に努めていく。</a:t>
          </a:r>
          <a:endParaRPr lang="ja-JP" altLang="ja-JP" sz="11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89605</xdr:rowOff>
    </xdr:from>
    <xdr:to>
      <xdr:col>23</xdr:col>
      <xdr:colOff>133350</xdr:colOff>
      <xdr:row>41</xdr:row>
      <xdr:rowOff>116417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19055"/>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49389</xdr:rowOff>
    </xdr:from>
    <xdr:to>
      <xdr:col>19</xdr:col>
      <xdr:colOff>133350</xdr:colOff>
      <xdr:row>41</xdr:row>
      <xdr:rowOff>89605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7883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9172</xdr:rowOff>
    </xdr:from>
    <xdr:to>
      <xdr:col>15</xdr:col>
      <xdr:colOff>82550</xdr:colOff>
      <xdr:row>41</xdr:row>
      <xdr:rowOff>49389</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3862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74382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153811</xdr:rowOff>
    </xdr:from>
    <xdr:to>
      <xdr:col>11</xdr:col>
      <xdr:colOff>31750</xdr:colOff>
      <xdr:row>41</xdr:row>
      <xdr:rowOff>9172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1181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82144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38805</xdr:rowOff>
    </xdr:from>
    <xdr:to>
      <xdr:col>19</xdr:col>
      <xdr:colOff>184150</xdr:colOff>
      <xdr:row>41</xdr:row>
      <xdr:rowOff>140405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150582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3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170039</xdr:rowOff>
    </xdr:from>
    <xdr:to>
      <xdr:col>15</xdr:col>
      <xdr:colOff>133350</xdr:colOff>
      <xdr:row>41</xdr:row>
      <xdr:rowOff>100189</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110366</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9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129822</xdr:rowOff>
    </xdr:from>
    <xdr:to>
      <xdr:col>11</xdr:col>
      <xdr:colOff>82550</xdr:colOff>
      <xdr:row>41</xdr:row>
      <xdr:rowOff>59972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70149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103011</xdr:rowOff>
    </xdr:from>
    <xdr:to>
      <xdr:col>7</xdr:col>
      <xdr:colOff>31750</xdr:colOff>
      <xdr:row>41</xdr:row>
      <xdr:rowOff>33161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43338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2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年度は、歳入において</a:t>
          </a:r>
          <a:r>
            <a:rPr kumimoji="1" lang="ja-JP" altLang="en-US" sz="1100">
              <a:solidFill>
                <a:schemeClr val="dk1"/>
              </a:solidFill>
              <a:effectLst/>
              <a:latin typeface="+mn-lt"/>
              <a:ea typeface="+mn-ea"/>
              <a:cs typeface="+mn-cs"/>
            </a:rPr>
            <a:t>市税、地方譲与税、地方交付税が増加し、歳出において公債費が大幅に減少した。人件費や扶助費は増加傾向にあるが、経常収支比率は前年度より</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ポイント低下し、類似団体平均も下回る水準となった。</a:t>
          </a:r>
        </a:p>
        <a:p>
          <a:r>
            <a:rPr kumimoji="1" lang="ja-JP" altLang="ja-JP" sz="1100">
              <a:solidFill>
                <a:schemeClr val="dk1"/>
              </a:solidFill>
              <a:effectLst/>
              <a:latin typeface="+mn-lt"/>
              <a:ea typeface="+mn-ea"/>
              <a:cs typeface="+mn-cs"/>
            </a:rPr>
            <a:t>今後も社会保障経費やインフラ・公共施設の改修・更新経費等の増大に加え、更なる人件費の増や物価高騰等も懸念されるため、高砂市総合計画の実施計画に基づき、自主財源の確保と経費の削減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171132</xdr:rowOff>
    </xdr:from>
    <xdr:to>
      <xdr:col>23</xdr:col>
      <xdr:colOff>133350</xdr:colOff>
      <xdr:row>63</xdr:row>
      <xdr:rowOff>72072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801032"/>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140970</xdr:rowOff>
    </xdr:from>
    <xdr:to>
      <xdr:col>19</xdr:col>
      <xdr:colOff>133350</xdr:colOff>
      <xdr:row>63</xdr:row>
      <xdr:rowOff>72072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770870"/>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167974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69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92710</xdr:rowOff>
    </xdr:from>
    <xdr:to>
      <xdr:col>15</xdr:col>
      <xdr:colOff>82550</xdr:colOff>
      <xdr:row>62</xdr:row>
      <xdr:rowOff>140970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2261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92710</xdr:rowOff>
    </xdr:from>
    <xdr:to>
      <xdr:col>11</xdr:col>
      <xdr:colOff>31750</xdr:colOff>
      <xdr:row>63</xdr:row>
      <xdr:rowOff>29845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22610"/>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63199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35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137812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120332</xdr:rowOff>
    </xdr:from>
    <xdr:to>
      <xdr:col>23</xdr:col>
      <xdr:colOff>184150</xdr:colOff>
      <xdr:row>63</xdr:row>
      <xdr:rowOff>50482</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75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136859</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595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21272</xdr:rowOff>
    </xdr:from>
    <xdr:to>
      <xdr:col>19</xdr:col>
      <xdr:colOff>184150</xdr:colOff>
      <xdr:row>63</xdr:row>
      <xdr:rowOff>122872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2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133049</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591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90170</xdr:rowOff>
    </xdr:from>
    <xdr:to>
      <xdr:col>15</xdr:col>
      <xdr:colOff>133350</xdr:colOff>
      <xdr:row>63</xdr:row>
      <xdr:rowOff>20320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41910</xdr:rowOff>
    </xdr:from>
    <xdr:to>
      <xdr:col>11</xdr:col>
      <xdr:colOff>82550</xdr:colOff>
      <xdr:row>62</xdr:row>
      <xdr:rowOff>143510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90822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１人当たり人件費・物件費等決算額は、類似団体平均、全国平均、兵庫県平均の全てと比較して下回っているものの増加傾向である。人件費については、定員適正化計画に基づいて、中長期的な計画的採用を検討し、実施していく。物件費等についても事務事業の見直しにより財政の適正化を図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37762</xdr:rowOff>
    </xdr:from>
    <xdr:to>
      <xdr:col>23</xdr:col>
      <xdr:colOff>133350</xdr:colOff>
      <xdr:row>82</xdr:row>
      <xdr:rowOff>128136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96662"/>
          <a:ext cx="838200" cy="90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05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170369</xdr:rowOff>
    </xdr:from>
    <xdr:to>
      <xdr:col>19</xdr:col>
      <xdr:colOff>133350</xdr:colOff>
      <xdr:row>82</xdr:row>
      <xdr:rowOff>37762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57819"/>
          <a:ext cx="889000" cy="3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7441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37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107117</xdr:rowOff>
    </xdr:from>
    <xdr:to>
      <xdr:col>15</xdr:col>
      <xdr:colOff>82550</xdr:colOff>
      <xdr:row>81</xdr:row>
      <xdr:rowOff>170369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94567"/>
          <a:ext cx="889000" cy="63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4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24408</xdr:rowOff>
    </xdr:from>
    <xdr:to>
      <xdr:col>11</xdr:col>
      <xdr:colOff>31750</xdr:colOff>
      <xdr:row>81</xdr:row>
      <xdr:rowOff>107117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11858"/>
          <a:ext cx="889000" cy="8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139744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77336</xdr:rowOff>
    </xdr:from>
    <xdr:to>
      <xdr:col>23</xdr:col>
      <xdr:colOff>184150</xdr:colOff>
      <xdr:row>83</xdr:row>
      <xdr:rowOff>7486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3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93863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81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158412</xdr:rowOff>
    </xdr:from>
    <xdr:to>
      <xdr:col>19</xdr:col>
      <xdr:colOff>184150</xdr:colOff>
      <xdr:row>82</xdr:row>
      <xdr:rowOff>88562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4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98739</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14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119569</xdr:rowOff>
    </xdr:from>
    <xdr:to>
      <xdr:col>15</xdr:col>
      <xdr:colOff>133350</xdr:colOff>
      <xdr:row>82</xdr:row>
      <xdr:rowOff>49719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0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59896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7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56317</xdr:rowOff>
    </xdr:from>
    <xdr:to>
      <xdr:col>11</xdr:col>
      <xdr:colOff>82550</xdr:colOff>
      <xdr:row>81</xdr:row>
      <xdr:rowOff>157917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4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168094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1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145058</xdr:rowOff>
    </xdr:from>
    <xdr:to>
      <xdr:col>7</xdr:col>
      <xdr:colOff>31750</xdr:colOff>
      <xdr:row>81</xdr:row>
      <xdr:rowOff>75208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6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85385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29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ラスパイレス指数は、類似団体平均を上回る水準で推移している。今後も国や地域の民間給与を考慮しながら、勤務成績に応じた給与制度の確立、各種手当の適正化などにより、給与水準の適正化に取り組んで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16329</xdr:rowOff>
    </xdr:from>
    <xdr:to>
      <xdr:col>81</xdr:col>
      <xdr:colOff>44450</xdr:colOff>
      <xdr:row>87</xdr:row>
      <xdr:rowOff>102507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932479"/>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102507</xdr:rowOff>
    </xdr:from>
    <xdr:to>
      <xdr:col>77</xdr:col>
      <xdr:colOff>44450</xdr:colOff>
      <xdr:row>87</xdr:row>
      <xdr:rowOff>119743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0186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119743</xdr:rowOff>
    </xdr:from>
    <xdr:to>
      <xdr:col>72</xdr:col>
      <xdr:colOff>203200</xdr:colOff>
      <xdr:row>87</xdr:row>
      <xdr:rowOff>119743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0358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119743</xdr:rowOff>
    </xdr:from>
    <xdr:to>
      <xdr:col>68</xdr:col>
      <xdr:colOff>152400</xdr:colOff>
      <xdr:row>88</xdr:row>
      <xdr:rowOff>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0358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136979</xdr:rowOff>
    </xdr:from>
    <xdr:to>
      <xdr:col>81</xdr:col>
      <xdr:colOff>95250</xdr:colOff>
      <xdr:row>87</xdr:row>
      <xdr:rowOff>67129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109056</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53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51707</xdr:rowOff>
    </xdr:from>
    <xdr:to>
      <xdr:col>77</xdr:col>
      <xdr:colOff>95250</xdr:colOff>
      <xdr:row>87</xdr:row>
      <xdr:rowOff>153307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138084</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0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68943</xdr:rowOff>
    </xdr:from>
    <xdr:to>
      <xdr:col>73</xdr:col>
      <xdr:colOff>44450</xdr:colOff>
      <xdr:row>87</xdr:row>
      <xdr:rowOff>170543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155320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07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68943</xdr:rowOff>
    </xdr:from>
    <xdr:to>
      <xdr:col>68</xdr:col>
      <xdr:colOff>203200</xdr:colOff>
      <xdr:row>87</xdr:row>
      <xdr:rowOff>170543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155320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7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これまでは定員適正化計画による職員数の削減により、類似団体平均を下回る水準で推移してきた。今後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定員適正化計画に基づき、再任用及び任期付き職員を削減し、</a:t>
          </a:r>
          <a:r>
            <a:rPr lang="ja-JP" altLang="en-US"/>
            <a:t>任期の定めのない正規職員、とりわけ一般行政職の割合を高めることで、職員構成の充実と定員管理の適正化を両立させていく。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93526</xdr:rowOff>
    </xdr:from>
    <xdr:to>
      <xdr:col>81</xdr:col>
      <xdr:colOff>44450</xdr:colOff>
      <xdr:row>61</xdr:row>
      <xdr:rowOff>124551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51976"/>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79936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66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46990</xdr:rowOff>
    </xdr:from>
    <xdr:to>
      <xdr:col>77</xdr:col>
      <xdr:colOff>44450</xdr:colOff>
      <xdr:row>61</xdr:row>
      <xdr:rowOff>93526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05440"/>
          <a:ext cx="8890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154503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70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33201</xdr:rowOff>
    </xdr:from>
    <xdr:to>
      <xdr:col>72</xdr:col>
      <xdr:colOff>203200</xdr:colOff>
      <xdr:row>61</xdr:row>
      <xdr:rowOff>46990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91651"/>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21137</xdr:rowOff>
    </xdr:from>
    <xdr:to>
      <xdr:col>68</xdr:col>
      <xdr:colOff>152400</xdr:colOff>
      <xdr:row>61</xdr:row>
      <xdr:rowOff>33201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79587"/>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73751</xdr:rowOff>
    </xdr:from>
    <xdr:to>
      <xdr:col>81</xdr:col>
      <xdr:colOff>95250</xdr:colOff>
      <xdr:row>62</xdr:row>
      <xdr:rowOff>3901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3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45828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04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42726</xdr:rowOff>
    </xdr:from>
    <xdr:to>
      <xdr:col>77</xdr:col>
      <xdr:colOff>95250</xdr:colOff>
      <xdr:row>61</xdr:row>
      <xdr:rowOff>144326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0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167640</xdr:rowOff>
    </xdr:from>
    <xdr:to>
      <xdr:col>73</xdr:col>
      <xdr:colOff>44450</xdr:colOff>
      <xdr:row>61</xdr:row>
      <xdr:rowOff>97790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107967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153851</xdr:rowOff>
    </xdr:from>
    <xdr:to>
      <xdr:col>68</xdr:col>
      <xdr:colOff>203200</xdr:colOff>
      <xdr:row>61</xdr:row>
      <xdr:rowOff>84001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4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94178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209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141787</xdr:rowOff>
    </xdr:from>
    <xdr:to>
      <xdr:col>64</xdr:col>
      <xdr:colOff>152400</xdr:colOff>
      <xdr:row>61</xdr:row>
      <xdr:rowOff>71937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2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82114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9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下水道事業及び病院事業に係る公営企業債の償還進捗により、公営企業債償還財源繰入金が減少していること</a:t>
          </a:r>
          <a:r>
            <a:rPr kumimoji="1" lang="ja-JP" altLang="en-US" sz="1050">
              <a:solidFill>
                <a:schemeClr val="dk1"/>
              </a:solidFill>
              <a:effectLst/>
              <a:latin typeface="+mn-lt"/>
              <a:ea typeface="+mn-ea"/>
              <a:cs typeface="+mn-cs"/>
            </a:rPr>
            <a:t>、標準財政規模の増加</a:t>
          </a:r>
          <a:r>
            <a:rPr kumimoji="1" lang="ja-JP" altLang="ja-JP" sz="1050">
              <a:solidFill>
                <a:schemeClr val="dk1"/>
              </a:solidFill>
              <a:effectLst/>
              <a:latin typeface="+mn-lt"/>
              <a:ea typeface="+mn-ea"/>
              <a:cs typeface="+mn-cs"/>
            </a:rPr>
            <a:t>から、近年は類似団体平均を下回る水準で</a:t>
          </a:r>
          <a:r>
            <a:rPr kumimoji="1" lang="ja-JP" altLang="en-US" sz="1050">
              <a:solidFill>
                <a:schemeClr val="dk1"/>
              </a:solidFill>
              <a:effectLst/>
              <a:latin typeface="+mn-lt"/>
              <a:ea typeface="+mn-ea"/>
              <a:cs typeface="+mn-cs"/>
            </a:rPr>
            <a:t>推移してきており、令和６年度においても前年度より０．３ポイント改善し、引き続き類似団体平均を下回っている。</a:t>
          </a:r>
          <a:r>
            <a:rPr kumimoji="1" lang="ja-JP" altLang="ja-JP" sz="1050">
              <a:solidFill>
                <a:schemeClr val="dk1"/>
              </a:solidFill>
              <a:effectLst/>
              <a:latin typeface="+mn-lt"/>
              <a:ea typeface="+mn-ea"/>
              <a:cs typeface="+mn-cs"/>
            </a:rPr>
            <a:t>今後は大型事業の実施に伴う元利償還金の増加が見込まれ</a:t>
          </a:r>
          <a:r>
            <a:rPr kumimoji="1" lang="ja-JP" altLang="en-US" sz="1050">
              <a:solidFill>
                <a:schemeClr val="dk1"/>
              </a:solidFill>
              <a:effectLst/>
              <a:latin typeface="+mn-lt"/>
              <a:ea typeface="+mn-ea"/>
              <a:cs typeface="+mn-cs"/>
            </a:rPr>
            <a:t>ていることから</a:t>
          </a:r>
          <a:r>
            <a:rPr kumimoji="1" lang="ja-JP" altLang="ja-JP" sz="1050">
              <a:solidFill>
                <a:schemeClr val="dk1"/>
              </a:solidFill>
              <a:effectLst/>
              <a:latin typeface="+mn-lt"/>
              <a:ea typeface="+mn-ea"/>
              <a:cs typeface="+mn-cs"/>
            </a:rPr>
            <a:t>、地方債の発行にあたっては交付税措置のある地方債の活用に努めるとともに、新規借入限度額を当該年度の元利償還額以内として普通建設事業を抑制することにより、地方債残高の削減に努めていく。</a:t>
          </a:r>
          <a:endParaRPr lang="ja-JP" altLang="ja-JP" sz="12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118956</xdr:rowOff>
    </xdr:from>
    <xdr:to>
      <xdr:col>81</xdr:col>
      <xdr:colOff>44450</xdr:colOff>
      <xdr:row>40</xdr:row>
      <xdr:rowOff>143087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97695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168927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110913</xdr:rowOff>
    </xdr:from>
    <xdr:to>
      <xdr:col>77</xdr:col>
      <xdr:colOff>44450</xdr:colOff>
      <xdr:row>40</xdr:row>
      <xdr:rowOff>143087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968913"/>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127864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15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78740</xdr:rowOff>
    </xdr:from>
    <xdr:to>
      <xdr:col>72</xdr:col>
      <xdr:colOff>203200</xdr:colOff>
      <xdr:row>40</xdr:row>
      <xdr:rowOff>110913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93674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78740</xdr:rowOff>
    </xdr:from>
    <xdr:to>
      <xdr:col>68</xdr:col>
      <xdr:colOff>152400</xdr:colOff>
      <xdr:row>40</xdr:row>
      <xdr:rowOff>110913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93674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68156</xdr:rowOff>
    </xdr:from>
    <xdr:to>
      <xdr:col>81</xdr:col>
      <xdr:colOff>95250</xdr:colOff>
      <xdr:row>40</xdr:row>
      <xdr:rowOff>169756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84683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7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92287</xdr:rowOff>
    </xdr:from>
    <xdr:to>
      <xdr:col>77</xdr:col>
      <xdr:colOff>95250</xdr:colOff>
      <xdr:row>41</xdr:row>
      <xdr:rowOff>22437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5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32614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71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60113</xdr:rowOff>
    </xdr:from>
    <xdr:to>
      <xdr:col>73</xdr:col>
      <xdr:colOff>44450</xdr:colOff>
      <xdr:row>40</xdr:row>
      <xdr:rowOff>161713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440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27940</xdr:rowOff>
    </xdr:from>
    <xdr:to>
      <xdr:col>68</xdr:col>
      <xdr:colOff>203200</xdr:colOff>
      <xdr:row>40</xdr:row>
      <xdr:rowOff>129540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60113</xdr:rowOff>
    </xdr:from>
    <xdr:to>
      <xdr:col>64</xdr:col>
      <xdr:colOff>152400</xdr:colOff>
      <xdr:row>40</xdr:row>
      <xdr:rowOff>161713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440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これまで下水道事業の企業債残高の増加により、類似団体平均を大きく上回る水準で推移してきていた。令和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年度においては、充当可能基金残高</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、下水道事業の企業債残高の減によ</a:t>
          </a:r>
          <a:r>
            <a:rPr kumimoji="1" lang="ja-JP" altLang="en-US" sz="1100">
              <a:solidFill>
                <a:schemeClr val="dk1"/>
              </a:solidFill>
              <a:effectLst/>
              <a:latin typeface="+mn-lt"/>
              <a:ea typeface="+mn-ea"/>
              <a:cs typeface="+mn-cs"/>
            </a:rPr>
            <a:t>って</a:t>
          </a:r>
          <a:r>
            <a:rPr kumimoji="1" lang="ja-JP" altLang="ja-JP" sz="1100">
              <a:solidFill>
                <a:schemeClr val="dk1"/>
              </a:solidFill>
              <a:effectLst/>
              <a:latin typeface="+mn-lt"/>
              <a:ea typeface="+mn-ea"/>
              <a:cs typeface="+mn-cs"/>
            </a:rPr>
            <a:t>、前年度より</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ポイント改善しており、企業債残高は今後も減少していく見込みである。一方、一般会計については、地方債残高が増加する見込みである。今後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投資的事業の整理を行い、起債の発行を抑制することで、比率の改善に努めていく。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67310</xdr:rowOff>
    </xdr:from>
    <xdr:to>
      <xdr:col>81</xdr:col>
      <xdr:colOff>44450</xdr:colOff>
      <xdr:row>17</xdr:row>
      <xdr:rowOff>147743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98196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16527</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4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147743</xdr:rowOff>
    </xdr:from>
    <xdr:to>
      <xdr:col>77</xdr:col>
      <xdr:colOff>44450</xdr:colOff>
      <xdr:row>18</xdr:row>
      <xdr:rowOff>102306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062393"/>
          <a:ext cx="889000" cy="12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102306</xdr:rowOff>
    </xdr:from>
    <xdr:to>
      <xdr:col>72</xdr:col>
      <xdr:colOff>203200</xdr:colOff>
      <xdr:row>19</xdr:row>
      <xdr:rowOff>83679</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188406"/>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89817</xdr:rowOff>
    </xdr:from>
    <xdr:to>
      <xdr:col>73</xdr:col>
      <xdr:colOff>44450</xdr:colOff>
      <xdr:row>15</xdr:row>
      <xdr:rowOff>19967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62230</xdr:rowOff>
    </xdr:from>
    <xdr:to>
      <xdr:col>68</xdr:col>
      <xdr:colOff>152400</xdr:colOff>
      <xdr:row>19</xdr:row>
      <xdr:rowOff>83679</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3512800" y="3319780"/>
          <a:ext cx="889000" cy="2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160867</xdr:rowOff>
    </xdr:from>
    <xdr:to>
      <xdr:col>68</xdr:col>
      <xdr:colOff>203200</xdr:colOff>
      <xdr:row>15</xdr:row>
      <xdr:rowOff>91017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24923</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16510</xdr:rowOff>
    </xdr:from>
    <xdr:to>
      <xdr:col>81</xdr:col>
      <xdr:colOff>95250</xdr:colOff>
      <xdr:row>17</xdr:row>
      <xdr:rowOff>118110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93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160037</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90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96943</xdr:rowOff>
    </xdr:from>
    <xdr:to>
      <xdr:col>77</xdr:col>
      <xdr:colOff>95250</xdr:colOff>
      <xdr:row>18</xdr:row>
      <xdr:rowOff>27093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01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11870</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097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51506</xdr:rowOff>
    </xdr:from>
    <xdr:to>
      <xdr:col>73</xdr:col>
      <xdr:colOff>44450</xdr:colOff>
      <xdr:row>18</xdr:row>
      <xdr:rowOff>153106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1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137882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22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32879</xdr:rowOff>
    </xdr:from>
    <xdr:to>
      <xdr:col>68</xdr:col>
      <xdr:colOff>203200</xdr:colOff>
      <xdr:row>19</xdr:row>
      <xdr:rowOff>134479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29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119256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376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11430</xdr:rowOff>
    </xdr:from>
    <xdr:to>
      <xdr:col>64</xdr:col>
      <xdr:colOff>152400</xdr:colOff>
      <xdr:row>19</xdr:row>
      <xdr:rowOff>113030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97807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3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兵庫県高砂市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86,511
85,001
34.38
41,113,302
40,432,425
673,805
22,523,175
40,279,473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人件費にかかる経常収支比率は、類似団体平均を上回って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、近年</a:t>
          </a:r>
          <a:r>
            <a:rPr kumimoji="1" lang="ja-JP" altLang="en-US" sz="1100">
              <a:solidFill>
                <a:schemeClr val="dk1"/>
              </a:solidFill>
              <a:effectLst/>
              <a:latin typeface="+mn-lt"/>
              <a:ea typeface="+mn-ea"/>
              <a:cs typeface="+mn-cs"/>
            </a:rPr>
            <a:t>は増加</a:t>
          </a:r>
          <a:r>
            <a:rPr kumimoji="1" lang="ja-JP" altLang="ja-JP" sz="1100">
              <a:solidFill>
                <a:schemeClr val="dk1"/>
              </a:solidFill>
              <a:effectLst/>
              <a:latin typeface="+mn-lt"/>
              <a:ea typeface="+mn-ea"/>
              <a:cs typeface="+mn-cs"/>
            </a:rPr>
            <a:t>傾向である。</a:t>
          </a:r>
          <a:r>
            <a:rPr kumimoji="1" lang="ja-JP" altLang="en-US" sz="1100">
              <a:solidFill>
                <a:schemeClr val="dk1"/>
              </a:solidFill>
              <a:effectLst/>
              <a:latin typeface="+mn-lt"/>
              <a:ea typeface="+mn-ea"/>
              <a:cs typeface="+mn-cs"/>
            </a:rPr>
            <a:t>主に</a:t>
          </a:r>
          <a:r>
            <a:rPr kumimoji="1" lang="ja-JP" altLang="ja-JP" sz="1100">
              <a:solidFill>
                <a:schemeClr val="dk1"/>
              </a:solidFill>
              <a:effectLst/>
              <a:latin typeface="+mn-lt"/>
              <a:ea typeface="+mn-ea"/>
              <a:cs typeface="+mn-cs"/>
            </a:rPr>
            <a:t>賃金上昇などの社会情勢</a:t>
          </a:r>
          <a:r>
            <a:rPr kumimoji="1" lang="ja-JP" altLang="en-US" sz="1100">
              <a:solidFill>
                <a:schemeClr val="dk1"/>
              </a:solidFill>
              <a:effectLst/>
              <a:latin typeface="+mn-lt"/>
              <a:ea typeface="+mn-ea"/>
              <a:cs typeface="+mn-cs"/>
            </a:rPr>
            <a:t>に伴う人事院勧告</a:t>
          </a:r>
          <a:r>
            <a:rPr kumimoji="1" lang="ja-JP" altLang="ja-JP" sz="1100">
              <a:solidFill>
                <a:schemeClr val="dk1"/>
              </a:solidFill>
              <a:effectLst/>
              <a:latin typeface="+mn-lt"/>
              <a:ea typeface="+mn-ea"/>
              <a:cs typeface="+mn-cs"/>
            </a:rPr>
            <a:t>に</a:t>
          </a:r>
          <a:r>
            <a:rPr kumimoji="1" lang="ja-JP" altLang="en-US" sz="1100">
              <a:solidFill>
                <a:schemeClr val="dk1"/>
              </a:solidFill>
              <a:effectLst/>
              <a:latin typeface="+mn-lt"/>
              <a:ea typeface="+mn-ea"/>
              <a:cs typeface="+mn-cs"/>
            </a:rPr>
            <a:t>よる増加であり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類似団体の上昇と同様に、</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年度は前年度から０．</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ポイント増となった。今後も、定期的な定員適正化計画の見直しによる定員の適正化を進め、賃金上昇などの社会情勢に対しても適切な給与水準の維持に努め対応していく。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37</xdr:row>
      <xdr:rowOff>133858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3636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92710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13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78994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135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78994</xdr:rowOff>
    </xdr:from>
    <xdr:to>
      <xdr:col>11</xdr:col>
      <xdr:colOff>9525</xdr:colOff>
      <xdr:row>37</xdr:row>
      <xdr:rowOff>124714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226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83058</xdr:rowOff>
    </xdr:from>
    <xdr:to>
      <xdr:col>24</xdr:col>
      <xdr:colOff>76200</xdr:colOff>
      <xdr:row>38</xdr:row>
      <xdr:rowOff>13208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55135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41910</xdr:rowOff>
    </xdr:from>
    <xdr:to>
      <xdr:col>20</xdr:col>
      <xdr:colOff>38100</xdr:colOff>
      <xdr:row>37</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28194</xdr:rowOff>
    </xdr:from>
    <xdr:to>
      <xdr:col>11</xdr:col>
      <xdr:colOff>60325</xdr:colOff>
      <xdr:row>37</xdr:row>
      <xdr:rowOff>129794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114571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73914</xdr:rowOff>
    </xdr:from>
    <xdr:to>
      <xdr:col>6</xdr:col>
      <xdr:colOff>171450</xdr:colOff>
      <xdr:row>38</xdr:row>
      <xdr:rowOff>4064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160291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物件費にかかる経常収支比率は</a:t>
          </a:r>
          <a:r>
            <a:rPr kumimoji="1" lang="ja-JP" altLang="en-US" sz="1100">
              <a:solidFill>
                <a:schemeClr val="dk1"/>
              </a:solidFill>
              <a:effectLst/>
              <a:latin typeface="+mn-lt"/>
              <a:ea typeface="+mn-ea"/>
              <a:cs typeface="+mn-cs"/>
            </a:rPr>
            <a:t>上昇傾向にあるが</a:t>
          </a:r>
          <a:r>
            <a:rPr kumimoji="1" lang="ja-JP" altLang="ja-JP" sz="1100">
              <a:solidFill>
                <a:schemeClr val="dk1"/>
              </a:solidFill>
              <a:effectLst/>
              <a:latin typeface="+mn-lt"/>
              <a:ea typeface="+mn-ea"/>
              <a:cs typeface="+mn-cs"/>
            </a:rPr>
            <a:t>、類似団体平均を下回っている。</a:t>
          </a:r>
          <a:r>
            <a:rPr kumimoji="1" lang="ja-JP" altLang="en-US" sz="1100">
              <a:solidFill>
                <a:schemeClr val="dk1"/>
              </a:solidFill>
              <a:effectLst/>
              <a:latin typeface="+mn-lt"/>
              <a:ea typeface="+mn-ea"/>
              <a:cs typeface="+mn-cs"/>
            </a:rPr>
            <a:t>小中学校給食経費、予防接種経費の増、また、</a:t>
          </a:r>
          <a:r>
            <a:rPr kumimoji="1" lang="ja-JP" altLang="ja-JP" sz="1100">
              <a:solidFill>
                <a:schemeClr val="dk1"/>
              </a:solidFill>
              <a:effectLst/>
              <a:latin typeface="+mn-lt"/>
              <a:ea typeface="+mn-ea"/>
              <a:cs typeface="+mn-cs"/>
            </a:rPr>
            <a:t>光熱水費をはじめ様々な物価の高騰等の影響もあり、前年度から０．</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ポイント増となっている。今後も物価の高騰等による増加が見込まれるため、高砂市総合計画実施計画での事務事業の見直しにより削減に努めていく。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153670</xdr:rowOff>
    </xdr:from>
    <xdr:to>
      <xdr:col>82</xdr:col>
      <xdr:colOff>107950</xdr:colOff>
      <xdr:row>14</xdr:row>
      <xdr:rowOff>43180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3825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59707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31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138430</xdr:rowOff>
    </xdr:from>
    <xdr:to>
      <xdr:col>78</xdr:col>
      <xdr:colOff>69850</xdr:colOff>
      <xdr:row>13</xdr:row>
      <xdr:rowOff>153670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367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166387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73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130810</xdr:rowOff>
    </xdr:from>
    <xdr:to>
      <xdr:col>73</xdr:col>
      <xdr:colOff>180975</xdr:colOff>
      <xdr:row>13</xdr:row>
      <xdr:rowOff>138430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359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130810</xdr:rowOff>
    </xdr:from>
    <xdr:to>
      <xdr:col>69</xdr:col>
      <xdr:colOff>92075</xdr:colOff>
      <xdr:row>13</xdr:row>
      <xdr:rowOff>146050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3596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29227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163830</xdr:rowOff>
    </xdr:from>
    <xdr:to>
      <xdr:col>82</xdr:col>
      <xdr:colOff>158750</xdr:colOff>
      <xdr:row>14</xdr:row>
      <xdr:rowOff>93980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39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8907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23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102870</xdr:rowOff>
    </xdr:from>
    <xdr:to>
      <xdr:col>78</xdr:col>
      <xdr:colOff>120650</xdr:colOff>
      <xdr:row>14</xdr:row>
      <xdr:rowOff>33020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33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43197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100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87630</xdr:rowOff>
    </xdr:from>
    <xdr:to>
      <xdr:col>74</xdr:col>
      <xdr:colOff>31750</xdr:colOff>
      <xdr:row>14</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31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27957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08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80010</xdr:rowOff>
    </xdr:from>
    <xdr:to>
      <xdr:col>69</xdr:col>
      <xdr:colOff>142875</xdr:colOff>
      <xdr:row>14</xdr:row>
      <xdr:rowOff>10160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30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20337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07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95250</xdr:rowOff>
    </xdr:from>
    <xdr:to>
      <xdr:col>65</xdr:col>
      <xdr:colOff>53975</xdr:colOff>
      <xdr:row>14</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35577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扶助費にかかる経常収支比率は、前年度から０．</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ポイント増となっている。当市は子ども・子育て支援の充実を重点施策の一つとしており、扶助費に占める児童福祉費の割合が大きいことが、類似団体平均を上回る要因となっている</a:t>
          </a:r>
          <a:r>
            <a:rPr kumimoji="1" lang="ja-JP" altLang="en-US" sz="1100">
              <a:solidFill>
                <a:schemeClr val="dk1"/>
              </a:solidFill>
              <a:effectLst/>
              <a:latin typeface="+mn-lt"/>
              <a:ea typeface="+mn-ea"/>
              <a:cs typeface="+mn-cs"/>
            </a:rPr>
            <a:t>。類似団体との差は縮まってはいるが、</a:t>
          </a:r>
          <a:r>
            <a:rPr kumimoji="1" lang="ja-JP" altLang="ja-JP" sz="1100">
              <a:solidFill>
                <a:schemeClr val="dk1"/>
              </a:solidFill>
              <a:effectLst/>
              <a:latin typeface="+mn-lt"/>
              <a:ea typeface="+mn-ea"/>
              <a:cs typeface="+mn-cs"/>
            </a:rPr>
            <a:t>今後においても子ども・子育て支援の推進等の社会保障関連経費の増加が見込まれる</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、実施経費の抑制に努めていく。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56</xdr:row>
      <xdr:rowOff>159657</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282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117220</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29028</xdr:rowOff>
    </xdr:from>
    <xdr:to>
      <xdr:col>19</xdr:col>
      <xdr:colOff>187325</xdr:colOff>
      <xdr:row>56</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302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56</xdr:row>
      <xdr:rowOff>29028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5649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135165</xdr:rowOff>
    </xdr:from>
    <xdr:to>
      <xdr:col>11</xdr:col>
      <xdr:colOff>9525</xdr:colOff>
      <xdr:row>56</xdr:row>
      <xdr:rowOff>61685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5649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122662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108857</xdr:rowOff>
    </xdr:from>
    <xdr:to>
      <xdr:col>24</xdr:col>
      <xdr:colOff>76200</xdr:colOff>
      <xdr:row>57</xdr:row>
      <xdr:rowOff>39007</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80934</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149678</xdr:rowOff>
    </xdr:from>
    <xdr:to>
      <xdr:col>15</xdr:col>
      <xdr:colOff>149225</xdr:colOff>
      <xdr:row>56</xdr:row>
      <xdr:rowOff>79828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84365</xdr:rowOff>
    </xdr:from>
    <xdr:to>
      <xdr:col>11</xdr:col>
      <xdr:colOff>60325</xdr:colOff>
      <xdr:row>56</xdr:row>
      <xdr:rowOff>14515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170742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xdr:rowOff>
    </xdr:from>
    <xdr:to>
      <xdr:col>6</xdr:col>
      <xdr:colOff>171450</xdr:colOff>
      <xdr:row>56</xdr:row>
      <xdr:rowOff>112485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97262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その他にかかる経常収支比率は、類似団体平均を下回っている。その他経費の主なものは各特別会計への繰出金であり、今後も社会保障関連経費の増加により特別会計繰出金の増加が見込まれる。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156935</xdr:rowOff>
    </xdr:from>
    <xdr:to>
      <xdr:col>82</xdr:col>
      <xdr:colOff>107950</xdr:colOff>
      <xdr:row>58</xdr:row>
      <xdr:rowOff>39915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929585"/>
          <a:ext cx="8382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154412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156935</xdr:rowOff>
    </xdr:from>
    <xdr:to>
      <xdr:col>78</xdr:col>
      <xdr:colOff>69850</xdr:colOff>
      <xdr:row>58</xdr:row>
      <xdr:rowOff>39915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929585"/>
          <a:ext cx="8890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156935</xdr:rowOff>
    </xdr:from>
    <xdr:to>
      <xdr:col>73</xdr:col>
      <xdr:colOff>180975</xdr:colOff>
      <xdr:row>58</xdr:row>
      <xdr:rowOff>18143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29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7257</xdr:rowOff>
    </xdr:from>
    <xdr:to>
      <xdr:col>69</xdr:col>
      <xdr:colOff>92075</xdr:colOff>
      <xdr:row>58</xdr:row>
      <xdr:rowOff>18143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513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122662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160565</xdr:rowOff>
    </xdr:from>
    <xdr:to>
      <xdr:col>78</xdr:col>
      <xdr:colOff>120650</xdr:colOff>
      <xdr:row>58</xdr:row>
      <xdr:rowOff>90715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3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100892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702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106135</xdr:rowOff>
    </xdr:from>
    <xdr:to>
      <xdr:col>74</xdr:col>
      <xdr:colOff>31750</xdr:colOff>
      <xdr:row>58</xdr:row>
      <xdr:rowOff>36285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46462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138793</xdr:rowOff>
    </xdr:from>
    <xdr:to>
      <xdr:col>69</xdr:col>
      <xdr:colOff>142875</xdr:colOff>
      <xdr:row>58</xdr:row>
      <xdr:rowOff>68943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79120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68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にかかる経常収支比率は、類似団体平均、全国平均、兵庫県平均の全てと比較しても上回る状況となっている。下水道事業会計への繰出金が主な要因であるため、下水道事業に係る経費を節減するとともに、適正、公平な補助金負担金の交付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37846</xdr:rowOff>
    </xdr:from>
    <xdr:to>
      <xdr:col>82</xdr:col>
      <xdr:colOff>107950</xdr:colOff>
      <xdr:row>37</xdr:row>
      <xdr:rowOff>69850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38149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69850</xdr:rowOff>
    </xdr:from>
    <xdr:to>
      <xdr:col>78</xdr:col>
      <xdr:colOff>69850</xdr:colOff>
      <xdr:row>37</xdr:row>
      <xdr:rowOff>101854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4135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78994</xdr:rowOff>
    </xdr:from>
    <xdr:to>
      <xdr:col>73</xdr:col>
      <xdr:colOff>180975</xdr:colOff>
      <xdr:row>37</xdr:row>
      <xdr:rowOff>101854</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4226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78994</xdr:rowOff>
    </xdr:from>
    <xdr:to>
      <xdr:col>69</xdr:col>
      <xdr:colOff>92075</xdr:colOff>
      <xdr:row>37</xdr:row>
      <xdr:rowOff>83566</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4226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130573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19050</xdr:rowOff>
    </xdr:from>
    <xdr:to>
      <xdr:col>78</xdr:col>
      <xdr:colOff>120650</xdr:colOff>
      <xdr:row>37</xdr:row>
      <xdr:rowOff>120650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51054</xdr:rowOff>
    </xdr:from>
    <xdr:to>
      <xdr:col>74</xdr:col>
      <xdr:colOff>31750</xdr:colOff>
      <xdr:row>37</xdr:row>
      <xdr:rowOff>152654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137431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28194</xdr:rowOff>
    </xdr:from>
    <xdr:to>
      <xdr:col>69</xdr:col>
      <xdr:colOff>142875</xdr:colOff>
      <xdr:row>37</xdr:row>
      <xdr:rowOff>129794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114571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32766</xdr:rowOff>
    </xdr:from>
    <xdr:to>
      <xdr:col>65</xdr:col>
      <xdr:colOff>53975</xdr:colOff>
      <xdr:row>37</xdr:row>
      <xdr:rowOff>134366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119143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公債費にかかる経常収支比率は、平成３０年度から新庁舎建設事業が本格的に始まったことやその他大型事業の実施に伴い、令和２年度から増加となっている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年度においては、</a:t>
          </a:r>
          <a:r>
            <a:rPr kumimoji="1" lang="ja-JP" altLang="en-US" sz="1100">
              <a:solidFill>
                <a:schemeClr val="dk1"/>
              </a:solidFill>
              <a:effectLst/>
              <a:latin typeface="+mn-lt"/>
              <a:ea typeface="+mn-ea"/>
              <a:cs typeface="+mn-cs"/>
            </a:rPr>
            <a:t>令和５年度に第三セクター等改革推進債を完済したことにより</a:t>
          </a:r>
          <a:r>
            <a:rPr kumimoji="1" lang="ja-JP" altLang="ja-JP" sz="1100">
              <a:solidFill>
                <a:schemeClr val="dk1"/>
              </a:solidFill>
              <a:effectLst/>
              <a:latin typeface="+mn-lt"/>
              <a:ea typeface="+mn-ea"/>
              <a:cs typeface="+mn-cs"/>
            </a:rPr>
            <a:t>前年度から</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大型事業の元利償還金の増加が見込まれるため、事業の選択と集中により比率上昇の抑制に努めていく。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136144</xdr:rowOff>
    </xdr:from>
    <xdr:to>
      <xdr:col>24</xdr:col>
      <xdr:colOff>25400</xdr:colOff>
      <xdr:row>77</xdr:row>
      <xdr:rowOff>51563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66344"/>
          <a:ext cx="8382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144290</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7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51563</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2257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10413</xdr:rowOff>
    </xdr:from>
    <xdr:to>
      <xdr:col>15</xdr:col>
      <xdr:colOff>98425</xdr:colOff>
      <xdr:row>77</xdr:row>
      <xdr:rowOff>24130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212063"/>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10413</xdr:rowOff>
    </xdr:from>
    <xdr:to>
      <xdr:col>11</xdr:col>
      <xdr:colOff>9525</xdr:colOff>
      <xdr:row>77</xdr:row>
      <xdr:rowOff>10413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2120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123714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101871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6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763</xdr:rowOff>
    </xdr:from>
    <xdr:to>
      <xdr:col>20</xdr:col>
      <xdr:colOff>38100</xdr:colOff>
      <xdr:row>77</xdr:row>
      <xdr:rowOff>102363</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112540</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71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131063</xdr:rowOff>
    </xdr:from>
    <xdr:to>
      <xdr:col>11</xdr:col>
      <xdr:colOff>60325</xdr:colOff>
      <xdr:row>77</xdr:row>
      <xdr:rowOff>61213</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71391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131063</xdr:rowOff>
    </xdr:from>
    <xdr:to>
      <xdr:col>6</xdr:col>
      <xdr:colOff>171450</xdr:colOff>
      <xdr:row>77</xdr:row>
      <xdr:rowOff>61213</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71391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公債費以外にかかる経常収支比率は、類似団体平均値並みを推移している。今後も高砂市総合計画実施計画の各項目への取り組みを通じて経常経費の削減に努め、比率を抑制していく。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8890</xdr:rowOff>
    </xdr:from>
    <xdr:to>
      <xdr:col>82</xdr:col>
      <xdr:colOff>107950</xdr:colOff>
      <xdr:row>81</xdr:row>
      <xdr:rowOff>54611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524740"/>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95267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8890</xdr:rowOff>
    </xdr:from>
    <xdr:to>
      <xdr:col>82</xdr:col>
      <xdr:colOff>196850</xdr:colOff>
      <xdr:row>73</xdr:row>
      <xdr:rowOff>8890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161289</xdr:rowOff>
    </xdr:from>
    <xdr:to>
      <xdr:col>82</xdr:col>
      <xdr:colOff>107950</xdr:colOff>
      <xdr:row>76</xdr:row>
      <xdr:rowOff>43180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020039"/>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77470</xdr:rowOff>
    </xdr:from>
    <xdr:to>
      <xdr:col>78</xdr:col>
      <xdr:colOff>69850</xdr:colOff>
      <xdr:row>75</xdr:row>
      <xdr:rowOff>161289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29362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39370</xdr:rowOff>
    </xdr:from>
    <xdr:to>
      <xdr:col>73</xdr:col>
      <xdr:colOff>180975</xdr:colOff>
      <xdr:row>75</xdr:row>
      <xdr:rowOff>77470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2898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11430</xdr:rowOff>
    </xdr:from>
    <xdr:to>
      <xdr:col>74</xdr:col>
      <xdr:colOff>31750</xdr:colOff>
      <xdr:row>75</xdr:row>
      <xdr:rowOff>113030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87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123207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39370</xdr:rowOff>
    </xdr:from>
    <xdr:to>
      <xdr:col>69</xdr:col>
      <xdr:colOff>92075</xdr:colOff>
      <xdr:row>76</xdr:row>
      <xdr:rowOff>5080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8981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95250</xdr:rowOff>
    </xdr:from>
    <xdr:to>
      <xdr:col>69</xdr:col>
      <xdr:colOff>142875</xdr:colOff>
      <xdr:row>74</xdr:row>
      <xdr:rowOff>25400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6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35577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37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163830</xdr:rowOff>
    </xdr:from>
    <xdr:to>
      <xdr:col>82</xdr:col>
      <xdr:colOff>158750</xdr:colOff>
      <xdr:row>76</xdr:row>
      <xdr:rowOff>93980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8907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110490</xdr:rowOff>
    </xdr:from>
    <xdr:to>
      <xdr:col>78</xdr:col>
      <xdr:colOff>120650</xdr:colOff>
      <xdr:row>76</xdr:row>
      <xdr:rowOff>40639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25416</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0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26670</xdr:rowOff>
    </xdr:from>
    <xdr:to>
      <xdr:col>74</xdr:col>
      <xdr:colOff>31750</xdr:colOff>
      <xdr:row>75</xdr:row>
      <xdr:rowOff>128270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113047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160020</xdr:rowOff>
    </xdr:from>
    <xdr:to>
      <xdr:col>69</xdr:col>
      <xdr:colOff>142875</xdr:colOff>
      <xdr:row>75</xdr:row>
      <xdr:rowOff>90170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74947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93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125730</xdr:rowOff>
    </xdr:from>
    <xdr:to>
      <xdr:col>65</xdr:col>
      <xdr:colOff>53975</xdr:colOff>
      <xdr:row>76</xdr:row>
      <xdr:rowOff>55880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40657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兵庫県高砂市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16434</xdr:rowOff>
    </xdr:from>
    <xdr:to>
      <xdr:col>29</xdr:col>
      <xdr:colOff>127000</xdr:colOff>
      <xdr:row>18</xdr:row>
      <xdr:rowOff>135153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50159"/>
          <a:ext cx="647700" cy="118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17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135153</xdr:rowOff>
    </xdr:from>
    <xdr:to>
      <xdr:col>26</xdr:col>
      <xdr:colOff>50800</xdr:colOff>
      <xdr:row>19</xdr:row>
      <xdr:rowOff>7328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68878"/>
          <a:ext cx="698500" cy="43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71620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6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7328</xdr:rowOff>
    </xdr:from>
    <xdr:to>
      <xdr:col>22</xdr:col>
      <xdr:colOff>114300</xdr:colOff>
      <xdr:row>19</xdr:row>
      <xdr:rowOff>34722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12503"/>
          <a:ext cx="698500" cy="27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106557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34722</xdr:rowOff>
    </xdr:from>
    <xdr:to>
      <xdr:col>18</xdr:col>
      <xdr:colOff>177800</xdr:colOff>
      <xdr:row>19</xdr:row>
      <xdr:rowOff>70002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39897"/>
          <a:ext cx="698500" cy="352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121207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149382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4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137084</xdr:rowOff>
    </xdr:from>
    <xdr:to>
      <xdr:col>29</xdr:col>
      <xdr:colOff>177800</xdr:colOff>
      <xdr:row>18</xdr:row>
      <xdr:rowOff>67234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9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109161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7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84353</xdr:rowOff>
    </xdr:from>
    <xdr:to>
      <xdr:col>26</xdr:col>
      <xdr:colOff>101600</xdr:colOff>
      <xdr:row>19</xdr:row>
      <xdr:rowOff>14503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18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170730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04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127978</xdr:rowOff>
    </xdr:from>
    <xdr:to>
      <xdr:col>22</xdr:col>
      <xdr:colOff>165100</xdr:colOff>
      <xdr:row>19</xdr:row>
      <xdr:rowOff>58128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61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42905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48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155372</xdr:rowOff>
    </xdr:from>
    <xdr:to>
      <xdr:col>19</xdr:col>
      <xdr:colOff>38100</xdr:colOff>
      <xdr:row>19</xdr:row>
      <xdr:rowOff>85522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89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70299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75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19202</xdr:rowOff>
    </xdr:from>
    <xdr:to>
      <xdr:col>15</xdr:col>
      <xdr:colOff>101600</xdr:colOff>
      <xdr:row>19</xdr:row>
      <xdr:rowOff>120802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24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105579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1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281893</xdr:rowOff>
    </xdr:from>
    <xdr:to>
      <xdr:col>29</xdr:col>
      <xdr:colOff>127000</xdr:colOff>
      <xdr:row>36</xdr:row>
      <xdr:rowOff>38271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892243"/>
          <a:ext cx="647700" cy="99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314567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8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281893</xdr:rowOff>
    </xdr:from>
    <xdr:to>
      <xdr:col>26</xdr:col>
      <xdr:colOff>50800</xdr:colOff>
      <xdr:row>35</xdr:row>
      <xdr:rowOff>303577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892243"/>
          <a:ext cx="698500" cy="216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228472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495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303577</xdr:rowOff>
    </xdr:from>
    <xdr:to>
      <xdr:col>22</xdr:col>
      <xdr:colOff>114300</xdr:colOff>
      <xdr:row>35</xdr:row>
      <xdr:rowOff>338749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13927"/>
          <a:ext cx="698500" cy="35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236277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0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338749</xdr:rowOff>
    </xdr:from>
    <xdr:to>
      <xdr:col>18</xdr:col>
      <xdr:colOff>177800</xdr:colOff>
      <xdr:row>36</xdr:row>
      <xdr:rowOff>51823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949099"/>
          <a:ext cx="698500" cy="55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249765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307861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330371</xdr:rowOff>
    </xdr:from>
    <xdr:to>
      <xdr:col>29</xdr:col>
      <xdr:colOff>177800</xdr:colOff>
      <xdr:row>36</xdr:row>
      <xdr:rowOff>89071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407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302448</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12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231093</xdr:rowOff>
    </xdr:from>
    <xdr:to>
      <xdr:col>26</xdr:col>
      <xdr:colOff>101600</xdr:colOff>
      <xdr:row>35</xdr:row>
      <xdr:rowOff>332693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41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317470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2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252777</xdr:rowOff>
    </xdr:from>
    <xdr:to>
      <xdr:col>22</xdr:col>
      <xdr:colOff>165100</xdr:colOff>
      <xdr:row>36</xdr:row>
      <xdr:rowOff>11477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63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339154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49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287949</xdr:rowOff>
    </xdr:from>
    <xdr:to>
      <xdr:col>19</xdr:col>
      <xdr:colOff>38100</xdr:colOff>
      <xdr:row>36</xdr:row>
      <xdr:rowOff>46649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98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31426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98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1023</xdr:rowOff>
    </xdr:from>
    <xdr:to>
      <xdr:col>15</xdr:col>
      <xdr:colOff>101600</xdr:colOff>
      <xdr:row>36</xdr:row>
      <xdr:rowOff>102623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54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87400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40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兵庫県高砂市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86,511
85,001
34.38
41,113,302
40,432,425
673,805
22,523,175
40,279,473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102357</xdr:rowOff>
    </xdr:from>
    <xdr:to>
      <xdr:col>24</xdr:col>
      <xdr:colOff>63500</xdr:colOff>
      <xdr:row>36</xdr:row>
      <xdr:rowOff>53714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03107"/>
          <a:ext cx="838200" cy="12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4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53714</xdr:rowOff>
    </xdr:from>
    <xdr:to>
      <xdr:col>19</xdr:col>
      <xdr:colOff>177800</xdr:colOff>
      <xdr:row>36</xdr:row>
      <xdr:rowOff>88902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25914"/>
          <a:ext cx="889000" cy="3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102858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7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88902</xdr:rowOff>
    </xdr:from>
    <xdr:to>
      <xdr:col>15</xdr:col>
      <xdr:colOff>50800</xdr:colOff>
      <xdr:row>36</xdr:row>
      <xdr:rowOff>116154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61102"/>
          <a:ext cx="889000" cy="27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134381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6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116154</xdr:rowOff>
    </xdr:from>
    <xdr:to>
      <xdr:col>10</xdr:col>
      <xdr:colOff>114300</xdr:colOff>
      <xdr:row>36</xdr:row>
      <xdr:rowOff>152648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88354"/>
          <a:ext cx="889000" cy="36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9500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1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51557</xdr:rowOff>
    </xdr:from>
    <xdr:to>
      <xdr:col>24</xdr:col>
      <xdr:colOff>114300</xdr:colOff>
      <xdr:row>35</xdr:row>
      <xdr:rowOff>153157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5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74434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0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2914</xdr:rowOff>
    </xdr:from>
    <xdr:to>
      <xdr:col>20</xdr:col>
      <xdr:colOff>38100</xdr:colOff>
      <xdr:row>36</xdr:row>
      <xdr:rowOff>104514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7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121041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0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38102</xdr:rowOff>
    </xdr:from>
    <xdr:to>
      <xdr:col>15</xdr:col>
      <xdr:colOff>101600</xdr:colOff>
      <xdr:row>36</xdr:row>
      <xdr:rowOff>139702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130829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30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65354</xdr:rowOff>
    </xdr:from>
    <xdr:to>
      <xdr:col>10</xdr:col>
      <xdr:colOff>165100</xdr:colOff>
      <xdr:row>36</xdr:row>
      <xdr:rowOff>166954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3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158081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33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101848</xdr:rowOff>
    </xdr:from>
    <xdr:to>
      <xdr:col>6</xdr:col>
      <xdr:colOff>38100</xdr:colOff>
      <xdr:row>37</xdr:row>
      <xdr:rowOff>31998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7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23125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36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8113</xdr:rowOff>
    </xdr:from>
    <xdr:to>
      <xdr:col>24</xdr:col>
      <xdr:colOff>63500</xdr:colOff>
      <xdr:row>57</xdr:row>
      <xdr:rowOff>60049</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780763"/>
          <a:ext cx="838200" cy="5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79446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09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60049</xdr:rowOff>
    </xdr:from>
    <xdr:to>
      <xdr:col>19</xdr:col>
      <xdr:colOff>177800</xdr:colOff>
      <xdr:row>57</xdr:row>
      <xdr:rowOff>84956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832699"/>
          <a:ext cx="889000" cy="24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42914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47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84956</xdr:rowOff>
    </xdr:from>
    <xdr:to>
      <xdr:col>15</xdr:col>
      <xdr:colOff>50800</xdr:colOff>
      <xdr:row>57</xdr:row>
      <xdr:rowOff>142868</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85760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29231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4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142868</xdr:rowOff>
    </xdr:from>
    <xdr:to>
      <xdr:col>10</xdr:col>
      <xdr:colOff>114300</xdr:colOff>
      <xdr:row>58</xdr:row>
      <xdr:rowOff>71610</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915518"/>
          <a:ext cx="889000" cy="10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74624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118537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128763</xdr:rowOff>
    </xdr:from>
    <xdr:to>
      <xdr:col>24</xdr:col>
      <xdr:colOff>114300</xdr:colOff>
      <xdr:row>57</xdr:row>
      <xdr:rowOff>58913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29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107190</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0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9249</xdr:rowOff>
    </xdr:from>
    <xdr:to>
      <xdr:col>20</xdr:col>
      <xdr:colOff>38100</xdr:colOff>
      <xdr:row>57</xdr:row>
      <xdr:rowOff>110849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78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101976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87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34156</xdr:rowOff>
    </xdr:from>
    <xdr:to>
      <xdr:col>15</xdr:col>
      <xdr:colOff>101600</xdr:colOff>
      <xdr:row>57</xdr:row>
      <xdr:rowOff>135756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80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126883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9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92068</xdr:rowOff>
    </xdr:from>
    <xdr:to>
      <xdr:col>10</xdr:col>
      <xdr:colOff>165100</xdr:colOff>
      <xdr:row>58</xdr:row>
      <xdr:rowOff>22218</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86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13345</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95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20810</xdr:rowOff>
    </xdr:from>
    <xdr:to>
      <xdr:col>6</xdr:col>
      <xdr:colOff>38100</xdr:colOff>
      <xdr:row>58</xdr:row>
      <xdr:rowOff>122410</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9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113537</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05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114402</xdr:rowOff>
    </xdr:from>
    <xdr:to>
      <xdr:col>24</xdr:col>
      <xdr:colOff>63500</xdr:colOff>
      <xdr:row>78</xdr:row>
      <xdr:rowOff>120117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487502"/>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120117</xdr:rowOff>
    </xdr:from>
    <xdr:to>
      <xdr:col>19</xdr:col>
      <xdr:colOff>177800</xdr:colOff>
      <xdr:row>78</xdr:row>
      <xdr:rowOff>130442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493217"/>
          <a:ext cx="8890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130442</xdr:rowOff>
    </xdr:from>
    <xdr:to>
      <xdr:col>15</xdr:col>
      <xdr:colOff>50800</xdr:colOff>
      <xdr:row>78</xdr:row>
      <xdr:rowOff>163818</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503542"/>
          <a:ext cx="889000" cy="3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156387</xdr:rowOff>
    </xdr:from>
    <xdr:to>
      <xdr:col>10</xdr:col>
      <xdr:colOff>114300</xdr:colOff>
      <xdr:row>78</xdr:row>
      <xdr:rowOff>163818</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529487"/>
          <a:ext cx="889000" cy="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63602</xdr:rowOff>
    </xdr:from>
    <xdr:to>
      <xdr:col>24</xdr:col>
      <xdr:colOff>114300</xdr:colOff>
      <xdr:row>78</xdr:row>
      <xdr:rowOff>165202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3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149979</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51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69317</xdr:rowOff>
    </xdr:from>
    <xdr:to>
      <xdr:col>20</xdr:col>
      <xdr:colOff>38100</xdr:colOff>
      <xdr:row>78</xdr:row>
      <xdr:rowOff>170917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42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162044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535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79642</xdr:rowOff>
    </xdr:from>
    <xdr:to>
      <xdr:col>15</xdr:col>
      <xdr:colOff>101600</xdr:colOff>
      <xdr:row>79</xdr:row>
      <xdr:rowOff>9792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5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919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54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113018</xdr:rowOff>
    </xdr:from>
    <xdr:to>
      <xdr:col>10</xdr:col>
      <xdr:colOff>165100</xdr:colOff>
      <xdr:row>79</xdr:row>
      <xdr:rowOff>43168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8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34295</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57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105587</xdr:rowOff>
    </xdr:from>
    <xdr:to>
      <xdr:col>6</xdr:col>
      <xdr:colOff>38100</xdr:colOff>
      <xdr:row>79</xdr:row>
      <xdr:rowOff>35737</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7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26864</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71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72517</xdr:rowOff>
    </xdr:from>
    <xdr:to>
      <xdr:col>24</xdr:col>
      <xdr:colOff>63500</xdr:colOff>
      <xdr:row>95</xdr:row>
      <xdr:rowOff>8229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188817"/>
          <a:ext cx="838200" cy="10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108514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24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8229</xdr:rowOff>
    </xdr:from>
    <xdr:to>
      <xdr:col>19</xdr:col>
      <xdr:colOff>177800</xdr:colOff>
      <xdr:row>95</xdr:row>
      <xdr:rowOff>129718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295979"/>
          <a:ext cx="889000" cy="1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45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124295</xdr:rowOff>
    </xdr:from>
    <xdr:to>
      <xdr:col>15</xdr:col>
      <xdr:colOff>50800</xdr:colOff>
      <xdr:row>95</xdr:row>
      <xdr:rowOff>129718</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240595"/>
          <a:ext cx="889000" cy="17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102785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5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124295</xdr:rowOff>
    </xdr:from>
    <xdr:to>
      <xdr:col>10</xdr:col>
      <xdr:colOff>114300</xdr:colOff>
      <xdr:row>96</xdr:row>
      <xdr:rowOff>104966</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240595"/>
          <a:ext cx="889000" cy="32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122471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1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79545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21717</xdr:rowOff>
    </xdr:from>
    <xdr:to>
      <xdr:col>24</xdr:col>
      <xdr:colOff>114300</xdr:colOff>
      <xdr:row>94</xdr:row>
      <xdr:rowOff>123317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13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44594</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989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128879</xdr:rowOff>
    </xdr:from>
    <xdr:to>
      <xdr:col>20</xdr:col>
      <xdr:colOff>38100</xdr:colOff>
      <xdr:row>95</xdr:row>
      <xdr:rowOff>59029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24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75556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02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78918</xdr:rowOff>
    </xdr:from>
    <xdr:to>
      <xdr:col>15</xdr:col>
      <xdr:colOff>101600</xdr:colOff>
      <xdr:row>96</xdr:row>
      <xdr:rowOff>9068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6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25595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141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73495</xdr:rowOff>
    </xdr:from>
    <xdr:to>
      <xdr:col>10</xdr:col>
      <xdr:colOff>165100</xdr:colOff>
      <xdr:row>95</xdr:row>
      <xdr:rowOff>3645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18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20172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96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54166</xdr:rowOff>
    </xdr:from>
    <xdr:to>
      <xdr:col>6</xdr:col>
      <xdr:colOff>38100</xdr:colOff>
      <xdr:row>96</xdr:row>
      <xdr:rowOff>155766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1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843</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288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135683</xdr:rowOff>
    </xdr:from>
    <xdr:to>
      <xdr:col>54</xdr:col>
      <xdr:colOff>189865</xdr:colOff>
      <xdr:row>39</xdr:row>
      <xdr:rowOff>164955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93533"/>
          <a:ext cx="1270" cy="105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168782</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164955</xdr:rowOff>
    </xdr:from>
    <xdr:to>
      <xdr:col>55</xdr:col>
      <xdr:colOff>88900</xdr:colOff>
      <xdr:row>39</xdr:row>
      <xdr:rowOff>164955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5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82360</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8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135683</xdr:rowOff>
    </xdr:from>
    <xdr:to>
      <xdr:col>55</xdr:col>
      <xdr:colOff>88900</xdr:colOff>
      <xdr:row>33</xdr:row>
      <xdr:rowOff>135683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9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147494</xdr:rowOff>
    </xdr:from>
    <xdr:to>
      <xdr:col>55</xdr:col>
      <xdr:colOff>0</xdr:colOff>
      <xdr:row>38</xdr:row>
      <xdr:rowOff>9137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491144"/>
          <a:ext cx="838200" cy="3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45603</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17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22726</xdr:rowOff>
    </xdr:from>
    <xdr:to>
      <xdr:col>55</xdr:col>
      <xdr:colOff>50800</xdr:colOff>
      <xdr:row>37</xdr:row>
      <xdr:rowOff>124326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6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155441</xdr:rowOff>
    </xdr:from>
    <xdr:to>
      <xdr:col>50</xdr:col>
      <xdr:colOff>114300</xdr:colOff>
      <xdr:row>38</xdr:row>
      <xdr:rowOff>9137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6499091"/>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11688</xdr:rowOff>
    </xdr:from>
    <xdr:to>
      <xdr:col>50</xdr:col>
      <xdr:colOff>165100</xdr:colOff>
      <xdr:row>37</xdr:row>
      <xdr:rowOff>113288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129815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151772</xdr:rowOff>
    </xdr:from>
    <xdr:to>
      <xdr:col>45</xdr:col>
      <xdr:colOff>177800</xdr:colOff>
      <xdr:row>37</xdr:row>
      <xdr:rowOff>155441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6495422"/>
          <a:ext cx="889000" cy="3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8944</xdr:rowOff>
    </xdr:from>
    <xdr:to>
      <xdr:col>46</xdr:col>
      <xdr:colOff>38100</xdr:colOff>
      <xdr:row>37</xdr:row>
      <xdr:rowOff>110544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127071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142454</xdr:rowOff>
    </xdr:from>
    <xdr:to>
      <xdr:col>41</xdr:col>
      <xdr:colOff>50800</xdr:colOff>
      <xdr:row>37</xdr:row>
      <xdr:rowOff>151772</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457404"/>
          <a:ext cx="889000" cy="103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43485</xdr:rowOff>
    </xdr:from>
    <xdr:to>
      <xdr:col>41</xdr:col>
      <xdr:colOff>101600</xdr:colOff>
      <xdr:row>37</xdr:row>
      <xdr:rowOff>145085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161612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149675</xdr:rowOff>
    </xdr:from>
    <xdr:to>
      <xdr:col>36</xdr:col>
      <xdr:colOff>165100</xdr:colOff>
      <xdr:row>31</xdr:row>
      <xdr:rowOff>79825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96352</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96694</xdr:rowOff>
    </xdr:from>
    <xdr:to>
      <xdr:col>55</xdr:col>
      <xdr:colOff>50800</xdr:colOff>
      <xdr:row>38</xdr:row>
      <xdr:rowOff>26844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44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75121</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418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129787</xdr:rowOff>
    </xdr:from>
    <xdr:to>
      <xdr:col>50</xdr:col>
      <xdr:colOff>165100</xdr:colOff>
      <xdr:row>38</xdr:row>
      <xdr:rowOff>59937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47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51064</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56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104641</xdr:rowOff>
    </xdr:from>
    <xdr:to>
      <xdr:col>46</xdr:col>
      <xdr:colOff>38100</xdr:colOff>
      <xdr:row>38</xdr:row>
      <xdr:rowOff>34791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4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25918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54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100972</xdr:rowOff>
    </xdr:from>
    <xdr:to>
      <xdr:col>41</xdr:col>
      <xdr:colOff>101600</xdr:colOff>
      <xdr:row>38</xdr:row>
      <xdr:rowOff>31122</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44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22249</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5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91654</xdr:rowOff>
    </xdr:from>
    <xdr:to>
      <xdr:col>36</xdr:col>
      <xdr:colOff>165100</xdr:colOff>
      <xdr:row>32</xdr:row>
      <xdr:rowOff>21804</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40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12931</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499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54</xdr:row>
      <xdr:rowOff>17765</xdr:rowOff>
    </xdr:from>
    <xdr:to>
      <xdr:col>54</xdr:col>
      <xdr:colOff>189865</xdr:colOff>
      <xdr:row>58</xdr:row>
      <xdr:rowOff>70747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9276065"/>
          <a:ext cx="1270" cy="738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74574</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01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70747</xdr:rowOff>
    </xdr:from>
    <xdr:to>
      <xdr:col>55</xdr:col>
      <xdr:colOff>88900</xdr:colOff>
      <xdr:row>58</xdr:row>
      <xdr:rowOff>70747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014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135892</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9051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17765</xdr:rowOff>
    </xdr:from>
    <xdr:to>
      <xdr:col>55</xdr:col>
      <xdr:colOff>88900</xdr:colOff>
      <xdr:row>54</xdr:row>
      <xdr:rowOff>17765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9276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58791</xdr:rowOff>
    </xdr:from>
    <xdr:to>
      <xdr:col>55</xdr:col>
      <xdr:colOff>0</xdr:colOff>
      <xdr:row>57</xdr:row>
      <xdr:rowOff>149080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831441"/>
          <a:ext cx="838200" cy="90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85374</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151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62497</xdr:rowOff>
    </xdr:from>
    <xdr:to>
      <xdr:col>55</xdr:col>
      <xdr:colOff>50800</xdr:colOff>
      <xdr:row>56</xdr:row>
      <xdr:rowOff>164097</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6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119858</xdr:rowOff>
    </xdr:from>
    <xdr:to>
      <xdr:col>50</xdr:col>
      <xdr:colOff>114300</xdr:colOff>
      <xdr:row>57</xdr:row>
      <xdr:rowOff>58791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721058"/>
          <a:ext cx="889000" cy="11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105771</xdr:rowOff>
    </xdr:from>
    <xdr:to>
      <xdr:col>50</xdr:col>
      <xdr:colOff>165100</xdr:colOff>
      <xdr:row>57</xdr:row>
      <xdr:rowOff>35921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0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52448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8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159886</xdr:rowOff>
    </xdr:from>
    <xdr:to>
      <xdr:col>45</xdr:col>
      <xdr:colOff>177800</xdr:colOff>
      <xdr:row>56</xdr:row>
      <xdr:rowOff>119858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8903836"/>
          <a:ext cx="889000" cy="81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96398</xdr:rowOff>
    </xdr:from>
    <xdr:to>
      <xdr:col>46</xdr:col>
      <xdr:colOff>38100</xdr:colOff>
      <xdr:row>57</xdr:row>
      <xdr:rowOff>26548</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97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17675</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790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43406</xdr:rowOff>
    </xdr:from>
    <xdr:to>
      <xdr:col>41</xdr:col>
      <xdr:colOff>50800</xdr:colOff>
      <xdr:row>51</xdr:row>
      <xdr:rowOff>159886</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8787356"/>
          <a:ext cx="889000" cy="116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94806</xdr:rowOff>
    </xdr:from>
    <xdr:to>
      <xdr:col>41</xdr:col>
      <xdr:colOff>101600</xdr:colOff>
      <xdr:row>57</xdr:row>
      <xdr:rowOff>24956</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9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16083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78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21753</xdr:rowOff>
    </xdr:from>
    <xdr:to>
      <xdr:col>36</xdr:col>
      <xdr:colOff>165100</xdr:colOff>
      <xdr:row>56</xdr:row>
      <xdr:rowOff>123353</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2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114480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71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98280</xdr:rowOff>
    </xdr:from>
    <xdr:to>
      <xdr:col>55</xdr:col>
      <xdr:colOff>50800</xdr:colOff>
      <xdr:row>58</xdr:row>
      <xdr:rowOff>28430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8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13207</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785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7991</xdr:rowOff>
    </xdr:from>
    <xdr:to>
      <xdr:col>50</xdr:col>
      <xdr:colOff>165100</xdr:colOff>
      <xdr:row>57</xdr:row>
      <xdr:rowOff>109591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8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100718</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87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69058</xdr:rowOff>
    </xdr:from>
    <xdr:to>
      <xdr:col>46</xdr:col>
      <xdr:colOff>38100</xdr:colOff>
      <xdr:row>56</xdr:row>
      <xdr:rowOff>170658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67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15735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445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109086</xdr:rowOff>
    </xdr:from>
    <xdr:to>
      <xdr:col>41</xdr:col>
      <xdr:colOff>101600</xdr:colOff>
      <xdr:row>52</xdr:row>
      <xdr:rowOff>39236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885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50</xdr:row>
      <xdr:rowOff>55763</xdr:rowOff>
    </xdr:from>
    <xdr:ext cx="599010"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61795" y="8628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164056</xdr:rowOff>
    </xdr:from>
    <xdr:to>
      <xdr:col>36</xdr:col>
      <xdr:colOff>165100</xdr:colOff>
      <xdr:row>51</xdr:row>
      <xdr:rowOff>94206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873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49</xdr:row>
      <xdr:rowOff>110733</xdr:rowOff>
    </xdr:from>
    <xdr:ext cx="599010"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672795" y="8511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75</xdr:row>
      <xdr:rowOff>115403</xdr:rowOff>
    </xdr:from>
    <xdr:to>
      <xdr:col>54</xdr:col>
      <xdr:colOff>189865</xdr:colOff>
      <xdr:row>79</xdr:row>
      <xdr:rowOff>98879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974153"/>
          <a:ext cx="1270" cy="669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62080</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74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75</xdr:row>
      <xdr:rowOff>115403</xdr:rowOff>
    </xdr:from>
    <xdr:to>
      <xdr:col>55</xdr:col>
      <xdr:colOff>88900</xdr:colOff>
      <xdr:row>75</xdr:row>
      <xdr:rowOff>115403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974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30657</xdr:rowOff>
    </xdr:from>
    <xdr:to>
      <xdr:col>55</xdr:col>
      <xdr:colOff>0</xdr:colOff>
      <xdr:row>79</xdr:row>
      <xdr:rowOff>79218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403757"/>
          <a:ext cx="838200" cy="22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137913</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339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115036</xdr:rowOff>
    </xdr:from>
    <xdr:to>
      <xdr:col>55</xdr:col>
      <xdr:colOff>50800</xdr:colOff>
      <xdr:row>79</xdr:row>
      <xdr:rowOff>45186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48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131731</xdr:rowOff>
    </xdr:from>
    <xdr:to>
      <xdr:col>50</xdr:col>
      <xdr:colOff>114300</xdr:colOff>
      <xdr:row>78</xdr:row>
      <xdr:rowOff>30657</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333381"/>
          <a:ext cx="889000" cy="7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112075</xdr:rowOff>
    </xdr:from>
    <xdr:to>
      <xdr:col>50</xdr:col>
      <xdr:colOff>165100</xdr:colOff>
      <xdr:row>79</xdr:row>
      <xdr:rowOff>42225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4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33352</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04428" y="13577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10868</xdr:rowOff>
    </xdr:from>
    <xdr:to>
      <xdr:col>45</xdr:col>
      <xdr:colOff>177800</xdr:colOff>
      <xdr:row>77</xdr:row>
      <xdr:rowOff>131731</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2526718"/>
          <a:ext cx="889000" cy="80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97053</xdr:rowOff>
    </xdr:from>
    <xdr:to>
      <xdr:col>46</xdr:col>
      <xdr:colOff>38100</xdr:colOff>
      <xdr:row>79</xdr:row>
      <xdr:rowOff>27203</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470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18330</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56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59461</xdr:rowOff>
    </xdr:from>
    <xdr:to>
      <xdr:col>41</xdr:col>
      <xdr:colOff>50800</xdr:colOff>
      <xdr:row>73</xdr:row>
      <xdr:rowOff>10868</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2060961"/>
          <a:ext cx="889000" cy="46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78341</xdr:rowOff>
    </xdr:from>
    <xdr:to>
      <xdr:col>41</xdr:col>
      <xdr:colOff>101600</xdr:colOff>
      <xdr:row>79</xdr:row>
      <xdr:rowOff>8491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45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171068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54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17653</xdr:rowOff>
    </xdr:from>
    <xdr:to>
      <xdr:col>36</xdr:col>
      <xdr:colOff>165100</xdr:colOff>
      <xdr:row>78</xdr:row>
      <xdr:rowOff>119253</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39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110380</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48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28418</xdr:rowOff>
    </xdr:from>
    <xdr:to>
      <xdr:col>55</xdr:col>
      <xdr:colOff>50800</xdr:colOff>
      <xdr:row>79</xdr:row>
      <xdr:rowOff>130018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57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114795</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487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151307</xdr:rowOff>
    </xdr:from>
    <xdr:to>
      <xdr:col>50</xdr:col>
      <xdr:colOff>165100</xdr:colOff>
      <xdr:row>78</xdr:row>
      <xdr:rowOff>81457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3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97984</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312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80931</xdr:rowOff>
    </xdr:from>
    <xdr:to>
      <xdr:col>46</xdr:col>
      <xdr:colOff>38100</xdr:colOff>
      <xdr:row>78</xdr:row>
      <xdr:rowOff>11081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28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27608</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3057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131518</xdr:rowOff>
    </xdr:from>
    <xdr:to>
      <xdr:col>41</xdr:col>
      <xdr:colOff>101600</xdr:colOff>
      <xdr:row>73</xdr:row>
      <xdr:rowOff>61668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247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71</xdr:row>
      <xdr:rowOff>78195</xdr:rowOff>
    </xdr:from>
    <xdr:ext cx="599010"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61795" y="12251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8661</xdr:rowOff>
    </xdr:from>
    <xdr:to>
      <xdr:col>36</xdr:col>
      <xdr:colOff>165100</xdr:colOff>
      <xdr:row>70</xdr:row>
      <xdr:rowOff>110261</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201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68</xdr:row>
      <xdr:rowOff>126788</xdr:rowOff>
    </xdr:from>
    <xdr:ext cx="599010"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672795" y="1178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a:extLst>
            <a:ext uri="{FF2B5EF4-FFF2-40B4-BE49-F238E27FC236}">
              <a16:creationId xmlns:a16="http://schemas.microsoft.com/office/drawing/2014/main" id="{00000000-0008-0000-0600-0000D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9" name="普通建設事業費 （ うち更新整備　）最小値テキスト">
          <a:extLst>
            <a:ext uri="{FF2B5EF4-FFF2-40B4-BE49-F238E27FC236}">
              <a16:creationId xmlns:a16="http://schemas.microsoft.com/office/drawing/2014/main" id="{00000000-0008-0000-0600-0000D5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1" name="普通建設事業費 （ うち更新整備　）最大値テキスト">
          <a:extLst>
            <a:ext uri="{FF2B5EF4-FFF2-40B4-BE49-F238E27FC236}">
              <a16:creationId xmlns:a16="http://schemas.microsoft.com/office/drawing/2014/main" id="{00000000-0008-0000-0600-0000D7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152305</xdr:rowOff>
    </xdr:from>
    <xdr:to>
      <xdr:col>55</xdr:col>
      <xdr:colOff>0</xdr:colOff>
      <xdr:row>97</xdr:row>
      <xdr:rowOff>102829</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9639300" y="16611505"/>
          <a:ext cx="838200" cy="12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98551</xdr:rowOff>
    </xdr:from>
    <xdr:ext cx="534377" cy="259045"/>
    <xdr:sp macro="" textlink="">
      <xdr:nvSpPr>
        <xdr:cNvPr id="474" name="普通建設事業費 （ うち更新整備　）平均値テキスト">
          <a:extLst>
            <a:ext uri="{FF2B5EF4-FFF2-40B4-BE49-F238E27FC236}">
              <a16:creationId xmlns:a16="http://schemas.microsoft.com/office/drawing/2014/main" id="{00000000-0008-0000-0600-0000DA010000}"/>
            </a:ext>
          </a:extLst>
        </xdr:cNvPr>
        <xdr:cNvSpPr txBox="1"/>
      </xdr:nvSpPr>
      <xdr:spPr>
        <a:xfrm>
          <a:off x="10528300" y="16214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140402</xdr:rowOff>
    </xdr:from>
    <xdr:to>
      <xdr:col>50</xdr:col>
      <xdr:colOff>114300</xdr:colOff>
      <xdr:row>97</xdr:row>
      <xdr:rowOff>102829</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8750300" y="16599602"/>
          <a:ext cx="889000" cy="13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47983</xdr:rowOff>
    </xdr:from>
    <xdr:to>
      <xdr:col>45</xdr:col>
      <xdr:colOff>177800</xdr:colOff>
      <xdr:row>96</xdr:row>
      <xdr:rowOff>140402</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7861300" y="16164283"/>
          <a:ext cx="889000" cy="43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131230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2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47983</xdr:rowOff>
    </xdr:from>
    <xdr:to>
      <xdr:col>41</xdr:col>
      <xdr:colOff>50800</xdr:colOff>
      <xdr:row>96</xdr:row>
      <xdr:rowOff>95825</xdr:rowOff>
    </xdr:to>
    <xdr:cxnSp macro="">
      <xdr:nvCxnSpPr>
        <xdr:cNvPr id="482" name="直線コネクタ 481">
          <a:extLst>
            <a:ext uri="{FF2B5EF4-FFF2-40B4-BE49-F238E27FC236}">
              <a16:creationId xmlns:a16="http://schemas.microsoft.com/office/drawing/2014/main" id="{00000000-0008-0000-0600-0000E2010000}"/>
            </a:ext>
          </a:extLst>
        </xdr:cNvPr>
        <xdr:cNvCxnSpPr/>
      </xdr:nvCxnSpPr>
      <xdr:spPr>
        <a:xfrm flipV="1">
          <a:off x="6972300" y="16164283"/>
          <a:ext cx="889000" cy="39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127564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58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5" name="フローチャート: 判断 484">
          <a:extLst>
            <a:ext uri="{FF2B5EF4-FFF2-40B4-BE49-F238E27FC236}">
              <a16:creationId xmlns:a16="http://schemas.microsoft.com/office/drawing/2014/main" id="{00000000-0008-0000-0600-0000E5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101505</xdr:rowOff>
    </xdr:from>
    <xdr:to>
      <xdr:col>55</xdr:col>
      <xdr:colOff>50800</xdr:colOff>
      <xdr:row>97</xdr:row>
      <xdr:rowOff>31655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10426700" y="1656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79932</xdr:rowOff>
    </xdr:from>
    <xdr:ext cx="534377" cy="259045"/>
    <xdr:sp macro="" textlink="">
      <xdr:nvSpPr>
        <xdr:cNvPr id="493" name="普通建設事業費 （ うち更新整備　）該当値テキスト">
          <a:extLst>
            <a:ext uri="{FF2B5EF4-FFF2-40B4-BE49-F238E27FC236}">
              <a16:creationId xmlns:a16="http://schemas.microsoft.com/office/drawing/2014/main" id="{00000000-0008-0000-0600-0000ED010000}"/>
            </a:ext>
          </a:extLst>
        </xdr:cNvPr>
        <xdr:cNvSpPr txBox="1"/>
      </xdr:nvSpPr>
      <xdr:spPr>
        <a:xfrm>
          <a:off x="10528300" y="1653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52029</xdr:rowOff>
    </xdr:from>
    <xdr:to>
      <xdr:col>50</xdr:col>
      <xdr:colOff>165100</xdr:colOff>
      <xdr:row>97</xdr:row>
      <xdr:rowOff>153629</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9588500" y="1668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144756</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9372111" y="1677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89602</xdr:rowOff>
    </xdr:from>
    <xdr:to>
      <xdr:col>46</xdr:col>
      <xdr:colOff>38100</xdr:colOff>
      <xdr:row>97</xdr:row>
      <xdr:rowOff>19752</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8699500" y="1654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10879</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8483111" y="1664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168633</xdr:rowOff>
    </xdr:from>
    <xdr:to>
      <xdr:col>41</xdr:col>
      <xdr:colOff>101600</xdr:colOff>
      <xdr:row>94</xdr:row>
      <xdr:rowOff>98783</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7810500" y="1611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115310</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7594111" y="1588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45025</xdr:rowOff>
    </xdr:from>
    <xdr:to>
      <xdr:col>36</xdr:col>
      <xdr:colOff>165100</xdr:colOff>
      <xdr:row>96</xdr:row>
      <xdr:rowOff>146625</xdr:rowOff>
    </xdr:to>
    <xdr:sp macro="" textlink="">
      <xdr:nvSpPr>
        <xdr:cNvPr id="500" name="楕円 499">
          <a:extLst>
            <a:ext uri="{FF2B5EF4-FFF2-40B4-BE49-F238E27FC236}">
              <a16:creationId xmlns:a16="http://schemas.microsoft.com/office/drawing/2014/main" id="{00000000-0008-0000-0600-0000F4010000}"/>
            </a:ext>
          </a:extLst>
        </xdr:cNvPr>
        <xdr:cNvSpPr/>
      </xdr:nvSpPr>
      <xdr:spPr>
        <a:xfrm>
          <a:off x="6921500" y="1650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137752</xdr:rowOff>
    </xdr:from>
    <xdr:ext cx="534377"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6705111" y="165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139334</xdr:rowOff>
    </xdr:from>
    <xdr:to>
      <xdr:col>71</xdr:col>
      <xdr:colOff>177800</xdr:colOff>
      <xdr:row>38</xdr:row>
      <xdr:rowOff>139700</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654434"/>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88534</xdr:rowOff>
    </xdr:from>
    <xdr:to>
      <xdr:col>67</xdr:col>
      <xdr:colOff>101600</xdr:colOff>
      <xdr:row>39</xdr:row>
      <xdr:rowOff>18684</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60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9811</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6963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92902</xdr:rowOff>
    </xdr:from>
    <xdr:to>
      <xdr:col>85</xdr:col>
      <xdr:colOff>127000</xdr:colOff>
      <xdr:row>76</xdr:row>
      <xdr:rowOff>27605</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5481300" y="12437302"/>
          <a:ext cx="838200" cy="620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70303</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757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92902</xdr:rowOff>
    </xdr:from>
    <xdr:to>
      <xdr:col>81</xdr:col>
      <xdr:colOff>50800</xdr:colOff>
      <xdr:row>76</xdr:row>
      <xdr:rowOff>17497</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4592300" y="12437302"/>
          <a:ext cx="889000" cy="61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17497</xdr:rowOff>
    </xdr:from>
    <xdr:to>
      <xdr:col>76</xdr:col>
      <xdr:colOff>114300</xdr:colOff>
      <xdr:row>76</xdr:row>
      <xdr:rowOff>46056</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3703300" y="13047697"/>
          <a:ext cx="889000" cy="28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146530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26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46056</xdr:rowOff>
    </xdr:from>
    <xdr:to>
      <xdr:col>71</xdr:col>
      <xdr:colOff>177800</xdr:colOff>
      <xdr:row>76</xdr:row>
      <xdr:rowOff>78811</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2814300" y="13076256"/>
          <a:ext cx="889000" cy="3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142007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6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32230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148255</xdr:rowOff>
    </xdr:from>
    <xdr:to>
      <xdr:col>85</xdr:col>
      <xdr:colOff>177800</xdr:colOff>
      <xdr:row>76</xdr:row>
      <xdr:rowOff>78405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300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126682</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2985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42102</xdr:rowOff>
    </xdr:from>
    <xdr:to>
      <xdr:col>81</xdr:col>
      <xdr:colOff>101600</xdr:colOff>
      <xdr:row>72</xdr:row>
      <xdr:rowOff>143702</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238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160229</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216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138147</xdr:rowOff>
    </xdr:from>
    <xdr:to>
      <xdr:col>76</xdr:col>
      <xdr:colOff>165100</xdr:colOff>
      <xdr:row>76</xdr:row>
      <xdr:rowOff>68297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299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59424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308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166706</xdr:rowOff>
    </xdr:from>
    <xdr:to>
      <xdr:col>72</xdr:col>
      <xdr:colOff>38100</xdr:colOff>
      <xdr:row>76</xdr:row>
      <xdr:rowOff>96856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302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87983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311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28011</xdr:rowOff>
    </xdr:from>
    <xdr:to>
      <xdr:col>67</xdr:col>
      <xdr:colOff>101600</xdr:colOff>
      <xdr:row>76</xdr:row>
      <xdr:rowOff>129611</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305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120738</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315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a:extLst>
            <a:ext uri="{FF2B5EF4-FFF2-40B4-BE49-F238E27FC236}">
              <a16:creationId xmlns:a16="http://schemas.microsoft.com/office/drawing/2014/main" id="{00000000-0008-0000-06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9" name="積立金最小値テキスト">
          <a:extLst>
            <a:ext uri="{FF2B5EF4-FFF2-40B4-BE49-F238E27FC236}">
              <a16:creationId xmlns:a16="http://schemas.microsoft.com/office/drawing/2014/main" id="{00000000-0008-0000-0600-0000B1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1" name="積立金最大値テキスト">
          <a:extLst>
            <a:ext uri="{FF2B5EF4-FFF2-40B4-BE49-F238E27FC236}">
              <a16:creationId xmlns:a16="http://schemas.microsoft.com/office/drawing/2014/main" id="{00000000-0008-0000-0600-0000B3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84989</xdr:rowOff>
    </xdr:from>
    <xdr:to>
      <xdr:col>85</xdr:col>
      <xdr:colOff>127000</xdr:colOff>
      <xdr:row>97</xdr:row>
      <xdr:rowOff>167056</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5481300" y="16715639"/>
          <a:ext cx="838200" cy="82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54982</xdr:rowOff>
    </xdr:from>
    <xdr:ext cx="534377" cy="259045"/>
    <xdr:sp macro="" textlink="">
      <xdr:nvSpPr>
        <xdr:cNvPr id="694" name="積立金平均値テキスト">
          <a:extLst>
            <a:ext uri="{FF2B5EF4-FFF2-40B4-BE49-F238E27FC236}">
              <a16:creationId xmlns:a16="http://schemas.microsoft.com/office/drawing/2014/main" id="{00000000-0008-0000-0600-0000B6020000}"/>
            </a:ext>
          </a:extLst>
        </xdr:cNvPr>
        <xdr:cNvSpPr txBox="1"/>
      </xdr:nvSpPr>
      <xdr:spPr>
        <a:xfrm>
          <a:off x="16370300" y="16514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142787</xdr:rowOff>
    </xdr:from>
    <xdr:to>
      <xdr:col>81</xdr:col>
      <xdr:colOff>50800</xdr:colOff>
      <xdr:row>97</xdr:row>
      <xdr:rowOff>84989</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4592300" y="16601987"/>
          <a:ext cx="889000" cy="113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142787</xdr:rowOff>
    </xdr:from>
    <xdr:to>
      <xdr:col>76</xdr:col>
      <xdr:colOff>114300</xdr:colOff>
      <xdr:row>98</xdr:row>
      <xdr:rowOff>21603</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3703300" y="16601987"/>
          <a:ext cx="889000" cy="22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105529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73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21603</xdr:rowOff>
    </xdr:from>
    <xdr:to>
      <xdr:col>71</xdr:col>
      <xdr:colOff>177800</xdr:colOff>
      <xdr:row>98</xdr:row>
      <xdr:rowOff>117766</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flipV="1">
          <a:off x="12814300" y="16823703"/>
          <a:ext cx="889000" cy="9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119333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116256</xdr:rowOff>
    </xdr:from>
    <xdr:to>
      <xdr:col>85</xdr:col>
      <xdr:colOff>177800</xdr:colOff>
      <xdr:row>98</xdr:row>
      <xdr:rowOff>46406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6268700" y="1674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94683</xdr:rowOff>
    </xdr:from>
    <xdr:ext cx="534377" cy="259045"/>
    <xdr:sp macro="" textlink="">
      <xdr:nvSpPr>
        <xdr:cNvPr id="713" name="積立金該当値テキスト">
          <a:extLst>
            <a:ext uri="{FF2B5EF4-FFF2-40B4-BE49-F238E27FC236}">
              <a16:creationId xmlns:a16="http://schemas.microsoft.com/office/drawing/2014/main" id="{00000000-0008-0000-0600-0000C9020000}"/>
            </a:ext>
          </a:extLst>
        </xdr:cNvPr>
        <xdr:cNvSpPr txBox="1"/>
      </xdr:nvSpPr>
      <xdr:spPr>
        <a:xfrm>
          <a:off x="16370300" y="16725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34189</xdr:rowOff>
    </xdr:from>
    <xdr:to>
      <xdr:col>81</xdr:col>
      <xdr:colOff>101600</xdr:colOff>
      <xdr:row>97</xdr:row>
      <xdr:rowOff>135789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5430500" y="1666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126916</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5214111" y="1675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91987</xdr:rowOff>
    </xdr:from>
    <xdr:to>
      <xdr:col>76</xdr:col>
      <xdr:colOff>165100</xdr:colOff>
      <xdr:row>97</xdr:row>
      <xdr:rowOff>22137</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4541500" y="1655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38664</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4325111" y="1632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142253</xdr:rowOff>
    </xdr:from>
    <xdr:to>
      <xdr:col>72</xdr:col>
      <xdr:colOff>38100</xdr:colOff>
      <xdr:row>98</xdr:row>
      <xdr:rowOff>72403</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3652500" y="16772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63530</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3436111" y="1686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66966</xdr:rowOff>
    </xdr:from>
    <xdr:to>
      <xdr:col>67</xdr:col>
      <xdr:colOff>101600</xdr:colOff>
      <xdr:row>98</xdr:row>
      <xdr:rowOff>168566</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2763500" y="1686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159693</xdr:rowOff>
    </xdr:from>
    <xdr:ext cx="469744"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2579428" y="16961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129333</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301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45544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21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43898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39235</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58181</xdr:rowOff>
    </xdr:from>
    <xdr:to>
      <xdr:col>116</xdr:col>
      <xdr:colOff>63500</xdr:colOff>
      <xdr:row>57</xdr:row>
      <xdr:rowOff>60970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9830831"/>
          <a:ext cx="8382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55486</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828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55210</xdr:rowOff>
    </xdr:from>
    <xdr:to>
      <xdr:col>111</xdr:col>
      <xdr:colOff>177800</xdr:colOff>
      <xdr:row>57</xdr:row>
      <xdr:rowOff>58181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9827860"/>
          <a:ext cx="8890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147703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92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53198</xdr:rowOff>
    </xdr:from>
    <xdr:to>
      <xdr:col>107</xdr:col>
      <xdr:colOff>50800</xdr:colOff>
      <xdr:row>57</xdr:row>
      <xdr:rowOff>55210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9825848"/>
          <a:ext cx="8890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150354</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923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50409</xdr:rowOff>
    </xdr:from>
    <xdr:to>
      <xdr:col>102</xdr:col>
      <xdr:colOff>114300</xdr:colOff>
      <xdr:row>57</xdr:row>
      <xdr:rowOff>53198</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9823059"/>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146971</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91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120088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89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10170</xdr:rowOff>
    </xdr:from>
    <xdr:to>
      <xdr:col>116</xdr:col>
      <xdr:colOff>114300</xdr:colOff>
      <xdr:row>57</xdr:row>
      <xdr:rowOff>111770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97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33047</xdr:rowOff>
    </xdr:from>
    <xdr:ext cx="469744"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96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7381</xdr:rowOff>
    </xdr:from>
    <xdr:to>
      <xdr:col>112</xdr:col>
      <xdr:colOff>38100</xdr:colOff>
      <xdr:row>57</xdr:row>
      <xdr:rowOff>108981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978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125508</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088428" y="955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4410</xdr:rowOff>
    </xdr:from>
    <xdr:to>
      <xdr:col>107</xdr:col>
      <xdr:colOff>101600</xdr:colOff>
      <xdr:row>57</xdr:row>
      <xdr:rowOff>106010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977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122537</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199428" y="955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2398</xdr:rowOff>
    </xdr:from>
    <xdr:to>
      <xdr:col>102</xdr:col>
      <xdr:colOff>165100</xdr:colOff>
      <xdr:row>57</xdr:row>
      <xdr:rowOff>103998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977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120525</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10428" y="955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171059</xdr:rowOff>
    </xdr:from>
    <xdr:to>
      <xdr:col>98</xdr:col>
      <xdr:colOff>38100</xdr:colOff>
      <xdr:row>57</xdr:row>
      <xdr:rowOff>101209</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977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117736</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21428" y="9547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7066</xdr:rowOff>
    </xdr:from>
    <xdr:to>
      <xdr:col>116</xdr:col>
      <xdr:colOff>63500</xdr:colOff>
      <xdr:row>76</xdr:row>
      <xdr:rowOff>34773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037266"/>
          <a:ext cx="838200" cy="2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144868</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3003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34773</xdr:rowOff>
    </xdr:from>
    <xdr:to>
      <xdr:col>111</xdr:col>
      <xdr:colOff>177800</xdr:colOff>
      <xdr:row>76</xdr:row>
      <xdr:rowOff>61244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064973"/>
          <a:ext cx="889000" cy="2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112132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1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61244</xdr:rowOff>
    </xdr:from>
    <xdr:to>
      <xdr:col>107</xdr:col>
      <xdr:colOff>50800</xdr:colOff>
      <xdr:row>76</xdr:row>
      <xdr:rowOff>80584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091444"/>
          <a:ext cx="889000" cy="19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143817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80584</xdr:rowOff>
    </xdr:from>
    <xdr:to>
      <xdr:col>102</xdr:col>
      <xdr:colOff>114300</xdr:colOff>
      <xdr:row>76</xdr:row>
      <xdr:rowOff>102415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110784"/>
          <a:ext cx="8890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155224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14772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21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127716</xdr:rowOff>
    </xdr:from>
    <xdr:to>
      <xdr:col>116</xdr:col>
      <xdr:colOff>114300</xdr:colOff>
      <xdr:row>76</xdr:row>
      <xdr:rowOff>57866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98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150593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83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155423</xdr:rowOff>
    </xdr:from>
    <xdr:to>
      <xdr:col>112</xdr:col>
      <xdr:colOff>38100</xdr:colOff>
      <xdr:row>76</xdr:row>
      <xdr:rowOff>85573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01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102099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78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10444</xdr:rowOff>
    </xdr:from>
    <xdr:to>
      <xdr:col>107</xdr:col>
      <xdr:colOff>101600</xdr:colOff>
      <xdr:row>76</xdr:row>
      <xdr:rowOff>112044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04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128571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81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29784</xdr:rowOff>
    </xdr:from>
    <xdr:to>
      <xdr:col>102</xdr:col>
      <xdr:colOff>165100</xdr:colOff>
      <xdr:row>76</xdr:row>
      <xdr:rowOff>131384</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05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147911</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835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51615</xdr:rowOff>
    </xdr:from>
    <xdr:to>
      <xdr:col>98</xdr:col>
      <xdr:colOff>38100</xdr:colOff>
      <xdr:row>76</xdr:row>
      <xdr:rowOff>153215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08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169742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85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600">
              <a:latin typeface="BIZ UD明朝 Medium" panose="02020500000000000000" pitchFamily="17" charset="-128"/>
              <a:ea typeface="BIZ UD明朝 Medium" panose="02020500000000000000" pitchFamily="17" charset="-128"/>
            </a:rPr>
            <a:t>普通建設事業費（うち新規整備含む）が令和６年度において減少傾向となっているのは、松村川整備事業や地域交流センター建設事業、福祉総合相談センター建設事業などが終了した影響である。また、人件費、扶助費について、類似団体と比較して一人当たりコストが高い状況が近年続いている。扶助費では、生活保護費の割合が大きいことと当市において子ども・子育て支援の充実を重点施策の一つとしていることが主な要因である。公債費では、令和５年度に第三セクター等改革推進債を早期償還した影響により大きく上昇したが令和６年度においてはそれ以前の水準並みとなっている。物件費等のその他経費については、物価上昇の影響等により増加傾向が見られるものの、事務事業の見直し等により経費の適正化に努め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兵庫県高砂市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86,511
85,001
34.38
41,113,302
40,432,425
673,805
22,523,175
40,279,473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92608</xdr:rowOff>
    </xdr:from>
    <xdr:to>
      <xdr:col>24</xdr:col>
      <xdr:colOff>63500</xdr:colOff>
      <xdr:row>34</xdr:row>
      <xdr:rowOff>112725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21908"/>
          <a:ext cx="8382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6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112725</xdr:rowOff>
    </xdr:from>
    <xdr:to>
      <xdr:col>19</xdr:col>
      <xdr:colOff>177800</xdr:colOff>
      <xdr:row>35</xdr:row>
      <xdr:rowOff>8941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42025"/>
          <a:ext cx="889000" cy="6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140479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4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142443</xdr:rowOff>
    </xdr:from>
    <xdr:to>
      <xdr:col>15</xdr:col>
      <xdr:colOff>50800</xdr:colOff>
      <xdr:row>35</xdr:row>
      <xdr:rowOff>8941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71743"/>
          <a:ext cx="8890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151452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5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142443</xdr:rowOff>
    </xdr:from>
    <xdr:to>
      <xdr:col>10</xdr:col>
      <xdr:colOff>114300</xdr:colOff>
      <xdr:row>35</xdr:row>
      <xdr:rowOff>29058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971743"/>
          <a:ext cx="8890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160596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168368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41808</xdr:rowOff>
    </xdr:from>
    <xdr:to>
      <xdr:col>24</xdr:col>
      <xdr:colOff>114300</xdr:colOff>
      <xdr:row>34</xdr:row>
      <xdr:rowOff>143408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7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64685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2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61925</xdr:rowOff>
    </xdr:from>
    <xdr:to>
      <xdr:col>20</xdr:col>
      <xdr:colOff>38100</xdr:colOff>
      <xdr:row>34</xdr:row>
      <xdr:rowOff>163525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8602</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66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129591</xdr:rowOff>
    </xdr:from>
    <xdr:to>
      <xdr:col>15</xdr:col>
      <xdr:colOff>101600</xdr:colOff>
      <xdr:row>35</xdr:row>
      <xdr:rowOff>59741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5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76268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3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91643</xdr:rowOff>
    </xdr:from>
    <xdr:to>
      <xdr:col>10</xdr:col>
      <xdr:colOff>165100</xdr:colOff>
      <xdr:row>35</xdr:row>
      <xdr:rowOff>21793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2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38320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9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149708</xdr:rowOff>
    </xdr:from>
    <xdr:to>
      <xdr:col>6</xdr:col>
      <xdr:colOff>38100</xdr:colOff>
      <xdr:row>35</xdr:row>
      <xdr:rowOff>79858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7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96385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54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116741</xdr:rowOff>
    </xdr:from>
    <xdr:to>
      <xdr:col>24</xdr:col>
      <xdr:colOff>63500</xdr:colOff>
      <xdr:row>56</xdr:row>
      <xdr:rowOff>139471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717941"/>
          <a:ext cx="838200" cy="22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91446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49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23747</xdr:rowOff>
    </xdr:from>
    <xdr:to>
      <xdr:col>19</xdr:col>
      <xdr:colOff>177800</xdr:colOff>
      <xdr:row>56</xdr:row>
      <xdr:rowOff>116741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24947"/>
          <a:ext cx="889000" cy="9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70373</xdr:rowOff>
    </xdr:from>
    <xdr:to>
      <xdr:col>15</xdr:col>
      <xdr:colOff>50800</xdr:colOff>
      <xdr:row>56</xdr:row>
      <xdr:rowOff>23747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500123"/>
          <a:ext cx="889000" cy="12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59900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1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85134</xdr:rowOff>
    </xdr:from>
    <xdr:to>
      <xdr:col>10</xdr:col>
      <xdr:colOff>114300</xdr:colOff>
      <xdr:row>55</xdr:row>
      <xdr:rowOff>70373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000534"/>
          <a:ext cx="889000" cy="499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45938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37314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88671</xdr:rowOff>
    </xdr:from>
    <xdr:to>
      <xdr:col>24</xdr:col>
      <xdr:colOff>114300</xdr:colOff>
      <xdr:row>57</xdr:row>
      <xdr:rowOff>18821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67098</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6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65941</xdr:rowOff>
    </xdr:from>
    <xdr:to>
      <xdr:col>20</xdr:col>
      <xdr:colOff>38100</xdr:colOff>
      <xdr:row>56</xdr:row>
      <xdr:rowOff>167541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6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158668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5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144397</xdr:rowOff>
    </xdr:from>
    <xdr:to>
      <xdr:col>15</xdr:col>
      <xdr:colOff>101600</xdr:colOff>
      <xdr:row>56</xdr:row>
      <xdr:rowOff>74547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7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65674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66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19573</xdr:rowOff>
    </xdr:from>
    <xdr:to>
      <xdr:col>10</xdr:col>
      <xdr:colOff>165100</xdr:colOff>
      <xdr:row>55</xdr:row>
      <xdr:rowOff>121173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44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137700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22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34334</xdr:rowOff>
    </xdr:from>
    <xdr:to>
      <xdr:col>6</xdr:col>
      <xdr:colOff>38100</xdr:colOff>
      <xdr:row>52</xdr:row>
      <xdr:rowOff>135934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94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127061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042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30647</xdr:rowOff>
    </xdr:from>
    <xdr:to>
      <xdr:col>24</xdr:col>
      <xdr:colOff>63500</xdr:colOff>
      <xdr:row>75</xdr:row>
      <xdr:rowOff>109808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89397"/>
          <a:ext cx="838200" cy="79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165368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681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109808</xdr:rowOff>
    </xdr:from>
    <xdr:to>
      <xdr:col>19</xdr:col>
      <xdr:colOff>177800</xdr:colOff>
      <xdr:row>76</xdr:row>
      <xdr:rowOff>119137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68558"/>
          <a:ext cx="889000" cy="180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25460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5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103374</xdr:rowOff>
    </xdr:from>
    <xdr:to>
      <xdr:col>15</xdr:col>
      <xdr:colOff>50800</xdr:colOff>
      <xdr:row>76</xdr:row>
      <xdr:rowOff>119137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62124"/>
          <a:ext cx="889000" cy="18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162385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4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103374</xdr:rowOff>
    </xdr:from>
    <xdr:to>
      <xdr:col>10</xdr:col>
      <xdr:colOff>114300</xdr:colOff>
      <xdr:row>77</xdr:row>
      <xdr:rowOff>90224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62124"/>
          <a:ext cx="889000" cy="32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46079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153247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151297</xdr:rowOff>
    </xdr:from>
    <xdr:to>
      <xdr:col>24</xdr:col>
      <xdr:colOff>114300</xdr:colOff>
      <xdr:row>75</xdr:row>
      <xdr:rowOff>81447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3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129724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17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59008</xdr:rowOff>
    </xdr:from>
    <xdr:to>
      <xdr:col>20</xdr:col>
      <xdr:colOff>38100</xdr:colOff>
      <xdr:row>75</xdr:row>
      <xdr:rowOff>160607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177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5685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9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68337</xdr:rowOff>
    </xdr:from>
    <xdr:to>
      <xdr:col>15</xdr:col>
      <xdr:colOff>101600</xdr:colOff>
      <xdr:row>76</xdr:row>
      <xdr:rowOff>169937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9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161064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19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52574</xdr:rowOff>
    </xdr:from>
    <xdr:to>
      <xdr:col>10</xdr:col>
      <xdr:colOff>165100</xdr:colOff>
      <xdr:row>75</xdr:row>
      <xdr:rowOff>154174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1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170701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86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39424</xdr:rowOff>
    </xdr:from>
    <xdr:to>
      <xdr:col>6</xdr:col>
      <xdr:colOff>38100</xdr:colOff>
      <xdr:row>77</xdr:row>
      <xdr:rowOff>141024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4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157551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016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95</xdr:row>
      <xdr:rowOff>28938</xdr:rowOff>
    </xdr:from>
    <xdr:to>
      <xdr:col>24</xdr:col>
      <xdr:colOff>62865</xdr:colOff>
      <xdr:row>99</xdr:row>
      <xdr:rowOff>149671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6316688"/>
          <a:ext cx="1270" cy="806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153498</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149671</xdr:rowOff>
    </xdr:from>
    <xdr:to>
      <xdr:col>24</xdr:col>
      <xdr:colOff>152400</xdr:colOff>
      <xdr:row>99</xdr:row>
      <xdr:rowOff>149671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123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147065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609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95</xdr:row>
      <xdr:rowOff>28938</xdr:rowOff>
    </xdr:from>
    <xdr:to>
      <xdr:col>24</xdr:col>
      <xdr:colOff>152400</xdr:colOff>
      <xdr:row>95</xdr:row>
      <xdr:rowOff>28938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31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23614</xdr:rowOff>
    </xdr:from>
    <xdr:to>
      <xdr:col>24</xdr:col>
      <xdr:colOff>63500</xdr:colOff>
      <xdr:row>98</xdr:row>
      <xdr:rowOff>28088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825714"/>
          <a:ext cx="838200" cy="4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44499</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846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66072</xdr:rowOff>
    </xdr:from>
    <xdr:to>
      <xdr:col>24</xdr:col>
      <xdr:colOff>114300</xdr:colOff>
      <xdr:row>98</xdr:row>
      <xdr:rowOff>167672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86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88548</xdr:rowOff>
    </xdr:from>
    <xdr:to>
      <xdr:col>19</xdr:col>
      <xdr:colOff>177800</xdr:colOff>
      <xdr:row>98</xdr:row>
      <xdr:rowOff>28088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719198"/>
          <a:ext cx="889000" cy="11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64080</xdr:rowOff>
    </xdr:from>
    <xdr:to>
      <xdr:col>20</xdr:col>
      <xdr:colOff>38100</xdr:colOff>
      <xdr:row>98</xdr:row>
      <xdr:rowOff>165680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156807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95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96473</xdr:rowOff>
    </xdr:from>
    <xdr:to>
      <xdr:col>15</xdr:col>
      <xdr:colOff>50800</xdr:colOff>
      <xdr:row>97</xdr:row>
      <xdr:rowOff>88548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041323"/>
          <a:ext cx="889000" cy="677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26970</xdr:rowOff>
    </xdr:from>
    <xdr:to>
      <xdr:col>15</xdr:col>
      <xdr:colOff>101600</xdr:colOff>
      <xdr:row>98</xdr:row>
      <xdr:rowOff>128570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119697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92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83889</xdr:rowOff>
    </xdr:from>
    <xdr:to>
      <xdr:col>10</xdr:col>
      <xdr:colOff>114300</xdr:colOff>
      <xdr:row>93</xdr:row>
      <xdr:rowOff>96473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5514389"/>
          <a:ext cx="889000" cy="52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16543</xdr:rowOff>
    </xdr:from>
    <xdr:to>
      <xdr:col>10</xdr:col>
      <xdr:colOff>165100</xdr:colOff>
      <xdr:row>98</xdr:row>
      <xdr:rowOff>118143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1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109270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91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72692</xdr:rowOff>
    </xdr:from>
    <xdr:to>
      <xdr:col>6</xdr:col>
      <xdr:colOff>38100</xdr:colOff>
      <xdr:row>99</xdr:row>
      <xdr:rowOff>2842</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7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165419</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9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144264</xdr:rowOff>
    </xdr:from>
    <xdr:to>
      <xdr:col>24</xdr:col>
      <xdr:colOff>114300</xdr:colOff>
      <xdr:row>98</xdr:row>
      <xdr:rowOff>74414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7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167141</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2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148738</xdr:rowOff>
    </xdr:from>
    <xdr:to>
      <xdr:col>20</xdr:col>
      <xdr:colOff>38100</xdr:colOff>
      <xdr:row>98</xdr:row>
      <xdr:rowOff>78888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77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95415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55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37748</xdr:rowOff>
    </xdr:from>
    <xdr:to>
      <xdr:col>15</xdr:col>
      <xdr:colOff>101600</xdr:colOff>
      <xdr:row>97</xdr:row>
      <xdr:rowOff>139348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66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155875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44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45673</xdr:rowOff>
    </xdr:from>
    <xdr:to>
      <xdr:col>10</xdr:col>
      <xdr:colOff>165100</xdr:colOff>
      <xdr:row>93</xdr:row>
      <xdr:rowOff>147273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599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163800</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5765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90</xdr:row>
      <xdr:rowOff>33089</xdr:rowOff>
    </xdr:from>
    <xdr:to>
      <xdr:col>6</xdr:col>
      <xdr:colOff>38100</xdr:colOff>
      <xdr:row>90</xdr:row>
      <xdr:rowOff>134689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546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88</xdr:row>
      <xdr:rowOff>151216</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523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43470</xdr:rowOff>
    </xdr:from>
    <xdr:to>
      <xdr:col>55</xdr:col>
      <xdr:colOff>0</xdr:colOff>
      <xdr:row>39</xdr:row>
      <xdr:rowOff>52070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730020"/>
          <a:ext cx="838200" cy="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43470</xdr:rowOff>
    </xdr:from>
    <xdr:to>
      <xdr:col>50</xdr:col>
      <xdr:colOff>114300</xdr:colOff>
      <xdr:row>39</xdr:row>
      <xdr:rowOff>51526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730020"/>
          <a:ext cx="889000" cy="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31005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04428" y="637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51526</xdr:rowOff>
    </xdr:from>
    <xdr:to>
      <xdr:col>45</xdr:col>
      <xdr:colOff>177800</xdr:colOff>
      <xdr:row>39</xdr:row>
      <xdr:rowOff>56642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738076"/>
          <a:ext cx="889000" cy="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45648</xdr:rowOff>
    </xdr:from>
    <xdr:to>
      <xdr:col>41</xdr:col>
      <xdr:colOff>50800</xdr:colOff>
      <xdr:row>39</xdr:row>
      <xdr:rowOff>56642</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732198"/>
          <a:ext cx="889000" cy="1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1270</xdr:rowOff>
    </xdr:from>
    <xdr:to>
      <xdr:col>55</xdr:col>
      <xdr:colOff>50800</xdr:colOff>
      <xdr:row>39</xdr:row>
      <xdr:rowOff>102870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8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87647</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602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164120</xdr:rowOff>
    </xdr:from>
    <xdr:to>
      <xdr:col>50</xdr:col>
      <xdr:colOff>165100</xdr:colOff>
      <xdr:row>39</xdr:row>
      <xdr:rowOff>94270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7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85397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771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726</xdr:rowOff>
    </xdr:from>
    <xdr:to>
      <xdr:col>46</xdr:col>
      <xdr:colOff>38100</xdr:colOff>
      <xdr:row>39</xdr:row>
      <xdr:rowOff>102326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8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93453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780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5842</xdr:rowOff>
    </xdr:from>
    <xdr:to>
      <xdr:col>41</xdr:col>
      <xdr:colOff>101600</xdr:colOff>
      <xdr:row>39</xdr:row>
      <xdr:rowOff>107442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9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98569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785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166298</xdr:rowOff>
    </xdr:from>
    <xdr:to>
      <xdr:col>36</xdr:col>
      <xdr:colOff>165100</xdr:colOff>
      <xdr:row>39</xdr:row>
      <xdr:rowOff>96448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8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87575</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774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70152</xdr:rowOff>
    </xdr:from>
    <xdr:to>
      <xdr:col>55</xdr:col>
      <xdr:colOff>0</xdr:colOff>
      <xdr:row>59</xdr:row>
      <xdr:rowOff>73733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85702"/>
          <a:ext cx="8382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70152</xdr:rowOff>
    </xdr:from>
    <xdr:to>
      <xdr:col>50</xdr:col>
      <xdr:colOff>114300</xdr:colOff>
      <xdr:row>59</xdr:row>
      <xdr:rowOff>74864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85702"/>
          <a:ext cx="889000" cy="4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64545</xdr:rowOff>
    </xdr:from>
    <xdr:to>
      <xdr:col>45</xdr:col>
      <xdr:colOff>177800</xdr:colOff>
      <xdr:row>59</xdr:row>
      <xdr:rowOff>74864</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80095"/>
          <a:ext cx="889000" cy="1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64545</xdr:rowOff>
    </xdr:from>
    <xdr:to>
      <xdr:col>41</xdr:col>
      <xdr:colOff>50800</xdr:colOff>
      <xdr:row>59</xdr:row>
      <xdr:rowOff>75028</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80095"/>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27783</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80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22933</xdr:rowOff>
    </xdr:from>
    <xdr:to>
      <xdr:col>55</xdr:col>
      <xdr:colOff>50800</xdr:colOff>
      <xdr:row>59</xdr:row>
      <xdr:rowOff>124533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13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109310</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10053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19352</xdr:rowOff>
    </xdr:from>
    <xdr:to>
      <xdr:col>50</xdr:col>
      <xdr:colOff>165100</xdr:colOff>
      <xdr:row>59</xdr:row>
      <xdr:rowOff>120952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13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112079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22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24064</xdr:rowOff>
    </xdr:from>
    <xdr:to>
      <xdr:col>46</xdr:col>
      <xdr:colOff>38100</xdr:colOff>
      <xdr:row>59</xdr:row>
      <xdr:rowOff>125664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13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116791</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232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13745</xdr:rowOff>
    </xdr:from>
    <xdr:to>
      <xdr:col>41</xdr:col>
      <xdr:colOff>101600</xdr:colOff>
      <xdr:row>59</xdr:row>
      <xdr:rowOff>115345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12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106472</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22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24228</xdr:rowOff>
    </xdr:from>
    <xdr:to>
      <xdr:col>36</xdr:col>
      <xdr:colOff>165100</xdr:colOff>
      <xdr:row>59</xdr:row>
      <xdr:rowOff>125828</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13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116955</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232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84082</xdr:rowOff>
    </xdr:from>
    <xdr:to>
      <xdr:col>55</xdr:col>
      <xdr:colOff>0</xdr:colOff>
      <xdr:row>77</xdr:row>
      <xdr:rowOff>91283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285732"/>
          <a:ext cx="838200" cy="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143713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02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67873</xdr:rowOff>
    </xdr:from>
    <xdr:to>
      <xdr:col>50</xdr:col>
      <xdr:colOff>114300</xdr:colOff>
      <xdr:row>77</xdr:row>
      <xdr:rowOff>84082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269523"/>
          <a:ext cx="889000" cy="1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37543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8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25902</xdr:rowOff>
    </xdr:from>
    <xdr:to>
      <xdr:col>45</xdr:col>
      <xdr:colOff>177800</xdr:colOff>
      <xdr:row>77</xdr:row>
      <xdr:rowOff>67873</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3227552"/>
          <a:ext cx="889000" cy="41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156849</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25902</xdr:rowOff>
    </xdr:from>
    <xdr:to>
      <xdr:col>41</xdr:col>
      <xdr:colOff>50800</xdr:colOff>
      <xdr:row>77</xdr:row>
      <xdr:rowOff>48374</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227552"/>
          <a:ext cx="889000" cy="22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169217</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119222</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40483</xdr:rowOff>
    </xdr:from>
    <xdr:to>
      <xdr:col>55</xdr:col>
      <xdr:colOff>50800</xdr:colOff>
      <xdr:row>77</xdr:row>
      <xdr:rowOff>142083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2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18910</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220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33282</xdr:rowOff>
    </xdr:from>
    <xdr:to>
      <xdr:col>50</xdr:col>
      <xdr:colOff>165100</xdr:colOff>
      <xdr:row>77</xdr:row>
      <xdr:rowOff>134882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23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126009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404428" y="1332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17073</xdr:rowOff>
    </xdr:from>
    <xdr:to>
      <xdr:col>46</xdr:col>
      <xdr:colOff>38100</xdr:colOff>
      <xdr:row>77</xdr:row>
      <xdr:rowOff>118673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21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109800</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31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146552</xdr:rowOff>
    </xdr:from>
    <xdr:to>
      <xdr:col>41</xdr:col>
      <xdr:colOff>101600</xdr:colOff>
      <xdr:row>77</xdr:row>
      <xdr:rowOff>76702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17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67829</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26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169024</xdr:rowOff>
    </xdr:from>
    <xdr:to>
      <xdr:col>36</xdr:col>
      <xdr:colOff>165100</xdr:colOff>
      <xdr:row>77</xdr:row>
      <xdr:rowOff>99174</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19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90301</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329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168833</xdr:rowOff>
    </xdr:from>
    <xdr:to>
      <xdr:col>55</xdr:col>
      <xdr:colOff>0</xdr:colOff>
      <xdr:row>95</xdr:row>
      <xdr:rowOff>82322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285133"/>
          <a:ext cx="838200" cy="8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60062</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347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24498</xdr:rowOff>
    </xdr:from>
    <xdr:to>
      <xdr:col>50</xdr:col>
      <xdr:colOff>114300</xdr:colOff>
      <xdr:row>94</xdr:row>
      <xdr:rowOff>168833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140798"/>
          <a:ext cx="889000" cy="14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33914</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49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24498</xdr:rowOff>
    </xdr:from>
    <xdr:to>
      <xdr:col>45</xdr:col>
      <xdr:colOff>177800</xdr:colOff>
      <xdr:row>94</xdr:row>
      <xdr:rowOff>96216</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140798"/>
          <a:ext cx="889000" cy="7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21314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48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96216</xdr:rowOff>
    </xdr:from>
    <xdr:to>
      <xdr:col>41</xdr:col>
      <xdr:colOff>50800</xdr:colOff>
      <xdr:row>95</xdr:row>
      <xdr:rowOff>73837</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212516"/>
          <a:ext cx="889000" cy="14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30802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49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31703</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49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31522</xdr:rowOff>
    </xdr:from>
    <xdr:to>
      <xdr:col>55</xdr:col>
      <xdr:colOff>50800</xdr:colOff>
      <xdr:row>95</xdr:row>
      <xdr:rowOff>133122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31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54399</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17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118033</xdr:rowOff>
    </xdr:from>
    <xdr:to>
      <xdr:col>50</xdr:col>
      <xdr:colOff>165100</xdr:colOff>
      <xdr:row>95</xdr:row>
      <xdr:rowOff>48183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23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64710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00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145148</xdr:rowOff>
    </xdr:from>
    <xdr:to>
      <xdr:col>46</xdr:col>
      <xdr:colOff>38100</xdr:colOff>
      <xdr:row>94</xdr:row>
      <xdr:rowOff>75298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08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91825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586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45416</xdr:rowOff>
    </xdr:from>
    <xdr:to>
      <xdr:col>41</xdr:col>
      <xdr:colOff>101600</xdr:colOff>
      <xdr:row>94</xdr:row>
      <xdr:rowOff>147016</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16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163543</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5936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23037</xdr:rowOff>
    </xdr:from>
    <xdr:to>
      <xdr:col>36</xdr:col>
      <xdr:colOff>165100</xdr:colOff>
      <xdr:row>95</xdr:row>
      <xdr:rowOff>124637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31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141164</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08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134938</xdr:rowOff>
    </xdr:from>
    <xdr:to>
      <xdr:col>85</xdr:col>
      <xdr:colOff>127000</xdr:colOff>
      <xdr:row>38</xdr:row>
      <xdr:rowOff>66510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478588"/>
          <a:ext cx="838200" cy="10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66510</xdr:rowOff>
    </xdr:from>
    <xdr:to>
      <xdr:col>81</xdr:col>
      <xdr:colOff>50800</xdr:colOff>
      <xdr:row>39</xdr:row>
      <xdr:rowOff>22619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581610"/>
          <a:ext cx="889000" cy="12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34849</xdr:rowOff>
    </xdr:from>
    <xdr:to>
      <xdr:col>76</xdr:col>
      <xdr:colOff>114300</xdr:colOff>
      <xdr:row>39</xdr:row>
      <xdr:rowOff>22619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549949"/>
          <a:ext cx="889000" cy="15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34849</xdr:rowOff>
    </xdr:from>
    <xdr:to>
      <xdr:col>71</xdr:col>
      <xdr:colOff>177800</xdr:colOff>
      <xdr:row>38</xdr:row>
      <xdr:rowOff>150711</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6549949"/>
          <a:ext cx="889000" cy="11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18394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19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84138</xdr:rowOff>
    </xdr:from>
    <xdr:to>
      <xdr:col>85</xdr:col>
      <xdr:colOff>177800</xdr:colOff>
      <xdr:row>38</xdr:row>
      <xdr:rowOff>14288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42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62565</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40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15710</xdr:rowOff>
    </xdr:from>
    <xdr:to>
      <xdr:col>81</xdr:col>
      <xdr:colOff>101600</xdr:colOff>
      <xdr:row>38</xdr:row>
      <xdr:rowOff>117310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53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108437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62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143269</xdr:rowOff>
    </xdr:from>
    <xdr:to>
      <xdr:col>76</xdr:col>
      <xdr:colOff>165100</xdr:colOff>
      <xdr:row>39</xdr:row>
      <xdr:rowOff>73419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65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64546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75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155499</xdr:rowOff>
    </xdr:from>
    <xdr:to>
      <xdr:col>72</xdr:col>
      <xdr:colOff>38100</xdr:colOff>
      <xdr:row>38</xdr:row>
      <xdr:rowOff>85649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49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76776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59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99911</xdr:rowOff>
    </xdr:from>
    <xdr:to>
      <xdr:col>67</xdr:col>
      <xdr:colOff>101600</xdr:colOff>
      <xdr:row>39</xdr:row>
      <xdr:rowOff>30061</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6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21188</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70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140900</xdr:rowOff>
    </xdr:from>
    <xdr:to>
      <xdr:col>85</xdr:col>
      <xdr:colOff>127000</xdr:colOff>
      <xdr:row>56</xdr:row>
      <xdr:rowOff>97542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570650"/>
          <a:ext cx="838200" cy="12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115720</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202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97542</xdr:rowOff>
    </xdr:from>
    <xdr:to>
      <xdr:col>81</xdr:col>
      <xdr:colOff>50800</xdr:colOff>
      <xdr:row>56</xdr:row>
      <xdr:rowOff>164046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698742"/>
          <a:ext cx="889000" cy="6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131113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21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164046</xdr:rowOff>
    </xdr:from>
    <xdr:to>
      <xdr:col>76</xdr:col>
      <xdr:colOff>114300</xdr:colOff>
      <xdr:row>57</xdr:row>
      <xdr:rowOff>27210</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9765246"/>
          <a:ext cx="889000" cy="34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158869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27210</xdr:rowOff>
    </xdr:from>
    <xdr:to>
      <xdr:col>71</xdr:col>
      <xdr:colOff>177800</xdr:colOff>
      <xdr:row>57</xdr:row>
      <xdr:rowOff>55232</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2814300" y="9799860"/>
          <a:ext cx="889000" cy="2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27709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28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100975</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1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90100</xdr:rowOff>
    </xdr:from>
    <xdr:to>
      <xdr:col>85</xdr:col>
      <xdr:colOff>177800</xdr:colOff>
      <xdr:row>56</xdr:row>
      <xdr:rowOff>20250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51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68527</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49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46742</xdr:rowOff>
    </xdr:from>
    <xdr:to>
      <xdr:col>81</xdr:col>
      <xdr:colOff>101600</xdr:colOff>
      <xdr:row>56</xdr:row>
      <xdr:rowOff>148342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64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139469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74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113246</xdr:rowOff>
    </xdr:from>
    <xdr:to>
      <xdr:col>76</xdr:col>
      <xdr:colOff>165100</xdr:colOff>
      <xdr:row>57</xdr:row>
      <xdr:rowOff>43396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71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34523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80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147860</xdr:rowOff>
    </xdr:from>
    <xdr:to>
      <xdr:col>72</xdr:col>
      <xdr:colOff>38100</xdr:colOff>
      <xdr:row>57</xdr:row>
      <xdr:rowOff>78010</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7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69137</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841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4432</xdr:rowOff>
    </xdr:from>
    <xdr:to>
      <xdr:col>67</xdr:col>
      <xdr:colOff>101600</xdr:colOff>
      <xdr:row>57</xdr:row>
      <xdr:rowOff>106032</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77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97159</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86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139334</xdr:rowOff>
    </xdr:from>
    <xdr:to>
      <xdr:col>71</xdr:col>
      <xdr:colOff>177800</xdr:colOff>
      <xdr:row>78</xdr:row>
      <xdr:rowOff>139700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512434"/>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88534</xdr:rowOff>
    </xdr:from>
    <xdr:to>
      <xdr:col>67</xdr:col>
      <xdr:colOff>101600</xdr:colOff>
      <xdr:row>79</xdr:row>
      <xdr:rowOff>18684</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46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9811</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5543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a:extLst>
            <a:ext uri="{FF2B5EF4-FFF2-40B4-BE49-F238E27FC236}">
              <a16:creationId xmlns:a16="http://schemas.microsoft.com/office/drawing/2014/main" id="{00000000-0008-0000-07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2" name="公債費最小値テキスト">
          <a:extLst>
            <a:ext uri="{FF2B5EF4-FFF2-40B4-BE49-F238E27FC236}">
              <a16:creationId xmlns:a16="http://schemas.microsoft.com/office/drawing/2014/main" id="{00000000-0008-0000-0700-0000B4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4" name="公債費最大値テキスト">
          <a:extLst>
            <a:ext uri="{FF2B5EF4-FFF2-40B4-BE49-F238E27FC236}">
              <a16:creationId xmlns:a16="http://schemas.microsoft.com/office/drawing/2014/main" id="{00000000-0008-0000-0700-0000B6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92903</xdr:rowOff>
    </xdr:from>
    <xdr:to>
      <xdr:col>85</xdr:col>
      <xdr:colOff>127000</xdr:colOff>
      <xdr:row>96</xdr:row>
      <xdr:rowOff>27605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5481300" y="15866303"/>
          <a:ext cx="838200" cy="62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70302</xdr:rowOff>
    </xdr:from>
    <xdr:ext cx="534377" cy="259045"/>
    <xdr:sp macro="" textlink="">
      <xdr:nvSpPr>
        <xdr:cNvPr id="697" name="公債費平均値テキスト">
          <a:extLst>
            <a:ext uri="{FF2B5EF4-FFF2-40B4-BE49-F238E27FC236}">
              <a16:creationId xmlns:a16="http://schemas.microsoft.com/office/drawing/2014/main" id="{00000000-0008-0000-0700-0000B9020000}"/>
            </a:ext>
          </a:extLst>
        </xdr:cNvPr>
        <xdr:cNvSpPr txBox="1"/>
      </xdr:nvSpPr>
      <xdr:spPr>
        <a:xfrm>
          <a:off x="16370300" y="16186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92903</xdr:rowOff>
    </xdr:from>
    <xdr:to>
      <xdr:col>81</xdr:col>
      <xdr:colOff>50800</xdr:colOff>
      <xdr:row>96</xdr:row>
      <xdr:rowOff>17497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4592300" y="15866303"/>
          <a:ext cx="889000" cy="610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17497</xdr:rowOff>
    </xdr:from>
    <xdr:to>
      <xdr:col>76</xdr:col>
      <xdr:colOff>114300</xdr:colOff>
      <xdr:row>96</xdr:row>
      <xdr:rowOff>46056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3703300" y="16476697"/>
          <a:ext cx="889000" cy="28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146530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09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46056</xdr:rowOff>
    </xdr:from>
    <xdr:to>
      <xdr:col>71</xdr:col>
      <xdr:colOff>177800</xdr:colOff>
      <xdr:row>96</xdr:row>
      <xdr:rowOff>78811</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2814300" y="16505256"/>
          <a:ext cx="889000" cy="3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141991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0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32213</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148255</xdr:rowOff>
    </xdr:from>
    <xdr:to>
      <xdr:col>85</xdr:col>
      <xdr:colOff>177800</xdr:colOff>
      <xdr:row>96</xdr:row>
      <xdr:rowOff>78405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6268700" y="1643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126682</xdr:rowOff>
    </xdr:from>
    <xdr:ext cx="534377" cy="259045"/>
    <xdr:sp macro="" textlink="">
      <xdr:nvSpPr>
        <xdr:cNvPr id="716" name="公債費該当値テキスト">
          <a:extLst>
            <a:ext uri="{FF2B5EF4-FFF2-40B4-BE49-F238E27FC236}">
              <a16:creationId xmlns:a16="http://schemas.microsoft.com/office/drawing/2014/main" id="{00000000-0008-0000-0700-0000CC020000}"/>
            </a:ext>
          </a:extLst>
        </xdr:cNvPr>
        <xdr:cNvSpPr txBox="1"/>
      </xdr:nvSpPr>
      <xdr:spPr>
        <a:xfrm>
          <a:off x="16370300" y="1641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42103</xdr:rowOff>
    </xdr:from>
    <xdr:to>
      <xdr:col>81</xdr:col>
      <xdr:colOff>101600</xdr:colOff>
      <xdr:row>92</xdr:row>
      <xdr:rowOff>143703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5430500" y="1581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160230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5214111" y="1559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138147</xdr:rowOff>
    </xdr:from>
    <xdr:to>
      <xdr:col>76</xdr:col>
      <xdr:colOff>165100</xdr:colOff>
      <xdr:row>96</xdr:row>
      <xdr:rowOff>68297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4541500" y="1642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59424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4325111" y="1651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166706</xdr:rowOff>
    </xdr:from>
    <xdr:to>
      <xdr:col>72</xdr:col>
      <xdr:colOff>38100</xdr:colOff>
      <xdr:row>96</xdr:row>
      <xdr:rowOff>96856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3652500" y="164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87983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436111" y="1654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28011</xdr:rowOff>
    </xdr:from>
    <xdr:to>
      <xdr:col>67</xdr:col>
      <xdr:colOff>101600</xdr:colOff>
      <xdr:row>96</xdr:row>
      <xdr:rowOff>129611</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2763500" y="1648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120738</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2547111" y="1657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600">
              <a:latin typeface="BIZ UD明朝 Medium" panose="02020500000000000000" pitchFamily="17" charset="-128"/>
              <a:ea typeface="BIZ UD明朝 Medium" panose="02020500000000000000" pitchFamily="17" charset="-128"/>
            </a:rPr>
            <a:t>公債費については、令和５年度に第三セクター等改革推進債を早期償還した影響により、令和６年度は前年度から３８，００１円減少している。民生費については、障害福祉サービス費や教育・保育給付費等において、対象者数の増加や公定価格の引上げ等の影響により、前年度から７，２７２円増加しており、社会保障関係経費の増加に伴う義務的経費の増加傾向が見られる。土木費については、松村川整備事業の終了に伴い、前年度から６，６８８円減少している。また、教育費については、各小中学校施設の補修や空調整備、生石体育センターの解体及び駐車場整備、総合体育館格技場の空調整備等の実施により、前年度から６，７２４円増加しており、公共施設の維持更新に係る投資的経費の増加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兵庫県高砂市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明朝 Medium" panose="02020500000000000000" pitchFamily="17" charset="-128"/>
              <a:ea typeface="BIZ UD明朝 Medium" panose="02020500000000000000" pitchFamily="17" charset="-128"/>
            </a:rPr>
            <a:t>財政調整基金残高は、対前年度比１．８０ポイントの増となっている。実質収支額は、６億７，３８０万５千円の黒字となっている。令和６年度の実質単年度収支は、令和２年度から引き続き黒字となっており、健全な状態を維持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兵庫県高砂市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明朝 Medium" panose="02020500000000000000" pitchFamily="17" charset="-128"/>
              <a:ea typeface="BIZ UD明朝 Medium" panose="02020500000000000000" pitchFamily="17" charset="-128"/>
            </a:rPr>
            <a:t>全ての会計において黒字であり、近年は安定して健全性が保たれている。平成２４年度から赤字は生じておらず、今後も各会計において、適正な財政運営を行い、現在の状況を維持していく。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W3" sqref="W3:AB5"/>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41113302</v>
      </c>
      <c r="BO4" s="371"/>
      <c r="BP4" s="371"/>
      <c r="BQ4" s="371"/>
      <c r="BR4" s="371"/>
      <c r="BS4" s="371"/>
      <c r="BT4" s="371"/>
      <c r="BU4" s="372"/>
      <c r="BV4" s="370">
        <v>44583213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v>
      </c>
      <c r="CU4" s="377"/>
      <c r="CV4" s="377"/>
      <c r="CW4" s="377"/>
      <c r="CX4" s="377"/>
      <c r="CY4" s="377"/>
      <c r="CZ4" s="377"/>
      <c r="DA4" s="378"/>
      <c r="DB4" s="376">
        <v>4.5999999999999996</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40432425</v>
      </c>
      <c r="BO5" s="408"/>
      <c r="BP5" s="408"/>
      <c r="BQ5" s="408"/>
      <c r="BR5" s="408"/>
      <c r="BS5" s="408"/>
      <c r="BT5" s="408"/>
      <c r="BU5" s="409"/>
      <c r="BV5" s="407">
        <v>43558377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90.1</v>
      </c>
      <c r="CU5" s="405"/>
      <c r="CV5" s="405"/>
      <c r="CW5" s="405"/>
      <c r="CX5" s="405"/>
      <c r="CY5" s="405"/>
      <c r="CZ5" s="405"/>
      <c r="DA5" s="406"/>
      <c r="DB5" s="404">
        <v>91.3</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680877</v>
      </c>
      <c r="BO6" s="408"/>
      <c r="BP6" s="408"/>
      <c r="BQ6" s="408"/>
      <c r="BR6" s="408"/>
      <c r="BS6" s="408"/>
      <c r="BT6" s="408"/>
      <c r="BU6" s="409"/>
      <c r="BV6" s="407">
        <v>1024836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90.5</v>
      </c>
      <c r="CU6" s="445"/>
      <c r="CV6" s="445"/>
      <c r="CW6" s="445"/>
      <c r="CX6" s="445"/>
      <c r="CY6" s="445"/>
      <c r="CZ6" s="445"/>
      <c r="DA6" s="446"/>
      <c r="DB6" s="444">
        <v>92.3</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7072</v>
      </c>
      <c r="BO7" s="408"/>
      <c r="BP7" s="408"/>
      <c r="BQ7" s="408"/>
      <c r="BR7" s="408"/>
      <c r="BS7" s="408"/>
      <c r="BT7" s="408"/>
      <c r="BU7" s="409"/>
      <c r="BV7" s="407">
        <v>9985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22523175</v>
      </c>
      <c r="CU7" s="408"/>
      <c r="CV7" s="408"/>
      <c r="CW7" s="408"/>
      <c r="CX7" s="408"/>
      <c r="CY7" s="408"/>
      <c r="CZ7" s="408"/>
      <c r="DA7" s="409"/>
      <c r="DB7" s="407">
        <v>22103401</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673805</v>
      </c>
      <c r="BO8" s="408"/>
      <c r="BP8" s="408"/>
      <c r="BQ8" s="408"/>
      <c r="BR8" s="408"/>
      <c r="BS8" s="408"/>
      <c r="BT8" s="408"/>
      <c r="BU8" s="409"/>
      <c r="BV8" s="407">
        <v>1014851</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0.78</v>
      </c>
      <c r="CU8" s="448"/>
      <c r="CV8" s="448"/>
      <c r="CW8" s="448"/>
      <c r="CX8" s="448"/>
      <c r="CY8" s="448"/>
      <c r="CZ8" s="448"/>
      <c r="DA8" s="449"/>
      <c r="DB8" s="447">
        <v>0.8</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87722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-341046</v>
      </c>
      <c r="BO9" s="408"/>
      <c r="BP9" s="408"/>
      <c r="BQ9" s="408"/>
      <c r="BR9" s="408"/>
      <c r="BS9" s="408"/>
      <c r="BT9" s="408"/>
      <c r="BU9" s="409"/>
      <c r="BV9" s="407">
        <v>-276108</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10.6</v>
      </c>
      <c r="CU9" s="405"/>
      <c r="CV9" s="405"/>
      <c r="CW9" s="405"/>
      <c r="CX9" s="405"/>
      <c r="CY9" s="405"/>
      <c r="CZ9" s="405"/>
      <c r="DA9" s="406"/>
      <c r="DB9" s="404">
        <v>20.7</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91030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512571</v>
      </c>
      <c r="BO10" s="408"/>
      <c r="BP10" s="408"/>
      <c r="BQ10" s="408"/>
      <c r="BR10" s="408"/>
      <c r="BS10" s="408"/>
      <c r="BT10" s="408"/>
      <c r="BU10" s="409"/>
      <c r="BV10" s="407">
        <v>646099</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86511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85001</v>
      </c>
      <c r="S13" s="492"/>
      <c r="T13" s="492"/>
      <c r="U13" s="492"/>
      <c r="V13" s="493"/>
      <c r="W13" s="423" t="s">
        <v>131</v>
      </c>
      <c r="X13" s="424"/>
      <c r="Y13" s="424"/>
      <c r="Z13" s="424"/>
      <c r="AA13" s="424"/>
      <c r="AB13" s="414"/>
      <c r="AC13" s="458">
        <v>239</v>
      </c>
      <c r="AD13" s="459"/>
      <c r="AE13" s="459"/>
      <c r="AF13" s="459"/>
      <c r="AG13" s="501"/>
      <c r="AH13" s="458">
        <v>242</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171525</v>
      </c>
      <c r="BO13" s="408"/>
      <c r="BP13" s="408"/>
      <c r="BQ13" s="408"/>
      <c r="BR13" s="408"/>
      <c r="BS13" s="408"/>
      <c r="BT13" s="408"/>
      <c r="BU13" s="409"/>
      <c r="BV13" s="407">
        <v>369991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4.9000000000000004</v>
      </c>
      <c r="CU13" s="405"/>
      <c r="CV13" s="405"/>
      <c r="CW13" s="405"/>
      <c r="CX13" s="405"/>
      <c r="CY13" s="405"/>
      <c r="CZ13" s="405"/>
      <c r="DA13" s="406"/>
      <c r="DB13" s="404">
        <v>5.2</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87360</v>
      </c>
      <c r="S14" s="492"/>
      <c r="T14" s="492"/>
      <c r="U14" s="492"/>
      <c r="V14" s="493"/>
      <c r="W14" s="397"/>
      <c r="X14" s="398"/>
      <c r="Y14" s="398"/>
      <c r="Z14" s="398"/>
      <c r="AA14" s="398"/>
      <c r="AB14" s="387"/>
      <c r="AC14" s="494">
        <v>0.6</v>
      </c>
      <c r="AD14" s="495"/>
      <c r="AE14" s="495"/>
      <c r="AF14" s="495"/>
      <c r="AG14" s="496"/>
      <c r="AH14" s="494">
        <v>0.6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45.6</v>
      </c>
      <c r="CU14" s="506"/>
      <c r="CV14" s="506"/>
      <c r="CW14" s="506"/>
      <c r="CX14" s="506"/>
      <c r="CY14" s="506"/>
      <c r="CZ14" s="506"/>
      <c r="DA14" s="507"/>
      <c r="DB14" s="505">
        <v>51.6</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85928</v>
      </c>
      <c r="S15" s="492"/>
      <c r="T15" s="492"/>
      <c r="U15" s="492"/>
      <c r="V15" s="493"/>
      <c r="W15" s="423" t="s">
        <v>137</v>
      </c>
      <c r="X15" s="424"/>
      <c r="Y15" s="424"/>
      <c r="Z15" s="424"/>
      <c r="AA15" s="424"/>
      <c r="AB15" s="414"/>
      <c r="AC15" s="458">
        <v>13482</v>
      </c>
      <c r="AD15" s="459"/>
      <c r="AE15" s="459"/>
      <c r="AF15" s="459"/>
      <c r="AG15" s="501"/>
      <c r="AH15" s="458">
        <v>14857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14153310</v>
      </c>
      <c r="BO15" s="371"/>
      <c r="BP15" s="371"/>
      <c r="BQ15" s="371"/>
      <c r="BR15" s="371"/>
      <c r="BS15" s="371"/>
      <c r="BT15" s="371"/>
      <c r="BU15" s="372"/>
      <c r="BV15" s="370">
        <v>14035865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35.299999999999997</v>
      </c>
      <c r="AD16" s="495"/>
      <c r="AE16" s="495"/>
      <c r="AF16" s="495"/>
      <c r="AG16" s="496"/>
      <c r="AH16" s="494">
        <v>37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18429744</v>
      </c>
      <c r="BO16" s="408"/>
      <c r="BP16" s="408"/>
      <c r="BQ16" s="408"/>
      <c r="BR16" s="408"/>
      <c r="BS16" s="408"/>
      <c r="BT16" s="408"/>
      <c r="BU16" s="409"/>
      <c r="BV16" s="407">
        <v>17873081</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24429</v>
      </c>
      <c r="AD17" s="459"/>
      <c r="AE17" s="459"/>
      <c r="AF17" s="459"/>
      <c r="AG17" s="501"/>
      <c r="AH17" s="458">
        <v>25017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18124192</v>
      </c>
      <c r="BO17" s="408"/>
      <c r="BP17" s="408"/>
      <c r="BQ17" s="408"/>
      <c r="BR17" s="408"/>
      <c r="BS17" s="408"/>
      <c r="BT17" s="408"/>
      <c r="BU17" s="409"/>
      <c r="BV17" s="407">
        <v>18014850</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34.380000000000003</v>
      </c>
      <c r="M18" s="531"/>
      <c r="N18" s="531"/>
      <c r="O18" s="531"/>
      <c r="P18" s="531"/>
      <c r="Q18" s="531"/>
      <c r="R18" s="532"/>
      <c r="S18" s="532"/>
      <c r="T18" s="532"/>
      <c r="U18" s="532"/>
      <c r="V18" s="533"/>
      <c r="W18" s="425"/>
      <c r="X18" s="426"/>
      <c r="Y18" s="426"/>
      <c r="Z18" s="426"/>
      <c r="AA18" s="426"/>
      <c r="AB18" s="417"/>
      <c r="AC18" s="534">
        <v>64</v>
      </c>
      <c r="AD18" s="535"/>
      <c r="AE18" s="535"/>
      <c r="AF18" s="535"/>
      <c r="AG18" s="536"/>
      <c r="AH18" s="534">
        <v>62.4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21636525</v>
      </c>
      <c r="BO18" s="408"/>
      <c r="BP18" s="408"/>
      <c r="BQ18" s="408"/>
      <c r="BR18" s="408"/>
      <c r="BS18" s="408"/>
      <c r="BT18" s="408"/>
      <c r="BU18" s="409"/>
      <c r="BV18" s="407">
        <v>20640263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2552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28810556</v>
      </c>
      <c r="BO19" s="408"/>
      <c r="BP19" s="408"/>
      <c r="BQ19" s="408"/>
      <c r="BR19" s="408"/>
      <c r="BS19" s="408"/>
      <c r="BT19" s="408"/>
      <c r="BU19" s="409"/>
      <c r="BV19" s="407">
        <v>30897274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36712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40279473</v>
      </c>
      <c r="BO22" s="371"/>
      <c r="BP22" s="371"/>
      <c r="BQ22" s="371"/>
      <c r="BR22" s="371"/>
      <c r="BS22" s="371"/>
      <c r="BT22" s="371"/>
      <c r="BU22" s="372"/>
      <c r="BV22" s="370">
        <v>42034492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34846074</v>
      </c>
      <c r="BO23" s="408"/>
      <c r="BP23" s="408"/>
      <c r="BQ23" s="408"/>
      <c r="BR23" s="408"/>
      <c r="BS23" s="408"/>
      <c r="BT23" s="408"/>
      <c r="BU23" s="409"/>
      <c r="BV23" s="407">
        <v>36388951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10120</v>
      </c>
      <c r="R24" s="459"/>
      <c r="S24" s="459"/>
      <c r="T24" s="459"/>
      <c r="U24" s="459"/>
      <c r="V24" s="501"/>
      <c r="W24" s="553"/>
      <c r="X24" s="554"/>
      <c r="Y24" s="555"/>
      <c r="Z24" s="457" t="s">
        <v>162</v>
      </c>
      <c r="AA24" s="437"/>
      <c r="AB24" s="437"/>
      <c r="AC24" s="437"/>
      <c r="AD24" s="437"/>
      <c r="AE24" s="437"/>
      <c r="AF24" s="437"/>
      <c r="AG24" s="438"/>
      <c r="AH24" s="458">
        <v>655</v>
      </c>
      <c r="AI24" s="459"/>
      <c r="AJ24" s="459"/>
      <c r="AK24" s="459"/>
      <c r="AL24" s="501"/>
      <c r="AM24" s="458">
        <v>2002990</v>
      </c>
      <c r="AN24" s="459"/>
      <c r="AO24" s="459"/>
      <c r="AP24" s="459"/>
      <c r="AQ24" s="459"/>
      <c r="AR24" s="501"/>
      <c r="AS24" s="458">
        <v>3058</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26450441</v>
      </c>
      <c r="BO24" s="408"/>
      <c r="BP24" s="408"/>
      <c r="BQ24" s="408"/>
      <c r="BR24" s="408"/>
      <c r="BS24" s="408"/>
      <c r="BT24" s="408"/>
      <c r="BU24" s="409"/>
      <c r="BV24" s="407">
        <v>27042008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8320</v>
      </c>
      <c r="R25" s="459"/>
      <c r="S25" s="459"/>
      <c r="T25" s="459"/>
      <c r="U25" s="459"/>
      <c r="V25" s="501"/>
      <c r="W25" s="553"/>
      <c r="X25" s="554"/>
      <c r="Y25" s="555"/>
      <c r="Z25" s="457" t="s">
        <v>165</v>
      </c>
      <c r="AA25" s="437"/>
      <c r="AB25" s="437"/>
      <c r="AC25" s="437"/>
      <c r="AD25" s="437"/>
      <c r="AE25" s="437"/>
      <c r="AF25" s="437"/>
      <c r="AG25" s="438"/>
      <c r="AH25" s="458">
        <v>95</v>
      </c>
      <c r="AI25" s="459"/>
      <c r="AJ25" s="459"/>
      <c r="AK25" s="459"/>
      <c r="AL25" s="501"/>
      <c r="AM25" s="458">
        <v>292790</v>
      </c>
      <c r="AN25" s="459"/>
      <c r="AO25" s="459"/>
      <c r="AP25" s="459"/>
      <c r="AQ25" s="459"/>
      <c r="AR25" s="501"/>
      <c r="AS25" s="458">
        <v>3082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24076716</v>
      </c>
      <c r="BO25" s="371"/>
      <c r="BP25" s="371"/>
      <c r="BQ25" s="371"/>
      <c r="BR25" s="371"/>
      <c r="BS25" s="371"/>
      <c r="BT25" s="371"/>
      <c r="BU25" s="372"/>
      <c r="BV25" s="370">
        <v>18491072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7020</v>
      </c>
      <c r="R26" s="459"/>
      <c r="S26" s="459"/>
      <c r="T26" s="459"/>
      <c r="U26" s="459"/>
      <c r="V26" s="501"/>
      <c r="W26" s="553"/>
      <c r="X26" s="554"/>
      <c r="Y26" s="555"/>
      <c r="Z26" s="457" t="s">
        <v>168</v>
      </c>
      <c r="AA26" s="559"/>
      <c r="AB26" s="559"/>
      <c r="AC26" s="559"/>
      <c r="AD26" s="559"/>
      <c r="AE26" s="559"/>
      <c r="AF26" s="559"/>
      <c r="AG26" s="560"/>
      <c r="AH26" s="458">
        <v>30</v>
      </c>
      <c r="AI26" s="459"/>
      <c r="AJ26" s="459"/>
      <c r="AK26" s="459"/>
      <c r="AL26" s="501"/>
      <c r="AM26" s="458">
        <v>99690</v>
      </c>
      <c r="AN26" s="459"/>
      <c r="AO26" s="459"/>
      <c r="AP26" s="459"/>
      <c r="AQ26" s="459"/>
      <c r="AR26" s="501"/>
      <c r="AS26" s="458">
        <v>3323</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6290</v>
      </c>
      <c r="R27" s="459"/>
      <c r="S27" s="459"/>
      <c r="T27" s="459"/>
      <c r="U27" s="459"/>
      <c r="V27" s="501"/>
      <c r="W27" s="553"/>
      <c r="X27" s="554"/>
      <c r="Y27" s="555"/>
      <c r="Z27" s="457" t="s">
        <v>171</v>
      </c>
      <c r="AA27" s="437"/>
      <c r="AB27" s="437"/>
      <c r="AC27" s="437"/>
      <c r="AD27" s="437"/>
      <c r="AE27" s="437"/>
      <c r="AF27" s="437"/>
      <c r="AG27" s="438"/>
      <c r="AH27" s="458">
        <v>17</v>
      </c>
      <c r="AI27" s="459"/>
      <c r="AJ27" s="459"/>
      <c r="AK27" s="459"/>
      <c r="AL27" s="501"/>
      <c r="AM27" s="458">
        <v>57664</v>
      </c>
      <c r="AN27" s="459"/>
      <c r="AO27" s="459"/>
      <c r="AP27" s="459"/>
      <c r="AQ27" s="459"/>
      <c r="AR27" s="501"/>
      <c r="AS27" s="458">
        <v>3392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5750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6141509</v>
      </c>
      <c r="BO28" s="371"/>
      <c r="BP28" s="371"/>
      <c r="BQ28" s="371"/>
      <c r="BR28" s="371"/>
      <c r="BS28" s="371"/>
      <c r="BT28" s="371"/>
      <c r="BU28" s="372"/>
      <c r="BV28" s="370">
        <v>5628938</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17</v>
      </c>
      <c r="M29" s="459"/>
      <c r="N29" s="459"/>
      <c r="O29" s="459"/>
      <c r="P29" s="501"/>
      <c r="Q29" s="458">
        <v>5220</v>
      </c>
      <c r="R29" s="459"/>
      <c r="S29" s="459"/>
      <c r="T29" s="459"/>
      <c r="U29" s="459"/>
      <c r="V29" s="501"/>
      <c r="W29" s="556"/>
      <c r="X29" s="557"/>
      <c r="Y29" s="558"/>
      <c r="Z29" s="457" t="s">
        <v>177</v>
      </c>
      <c r="AA29" s="437"/>
      <c r="AB29" s="437"/>
      <c r="AC29" s="437"/>
      <c r="AD29" s="437"/>
      <c r="AE29" s="437"/>
      <c r="AF29" s="437"/>
      <c r="AG29" s="438"/>
      <c r="AH29" s="458">
        <v>672</v>
      </c>
      <c r="AI29" s="459"/>
      <c r="AJ29" s="459"/>
      <c r="AK29" s="459"/>
      <c r="AL29" s="501"/>
      <c r="AM29" s="458">
        <v>2060654</v>
      </c>
      <c r="AN29" s="459"/>
      <c r="AO29" s="459"/>
      <c r="AP29" s="459"/>
      <c r="AQ29" s="459"/>
      <c r="AR29" s="501"/>
      <c r="AS29" s="458">
        <v>3066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589283</v>
      </c>
      <c r="BO29" s="408"/>
      <c r="BP29" s="408"/>
      <c r="BQ29" s="408"/>
      <c r="BR29" s="408"/>
      <c r="BS29" s="408"/>
      <c r="BT29" s="408"/>
      <c r="BU29" s="409"/>
      <c r="BV29" s="407">
        <v>497573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4228556</v>
      </c>
      <c r="BO30" s="527"/>
      <c r="BP30" s="527"/>
      <c r="BQ30" s="527"/>
      <c r="BR30" s="527"/>
      <c r="BS30" s="527"/>
      <c r="BT30" s="527"/>
      <c r="BU30" s="528"/>
      <c r="BV30" s="526">
        <v>3440990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兵庫県市町村職員退職手当組合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高砂市施設利用振興財団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工業用水道事業会計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加古川市外２市共有公会堂事務組合</v>
      </c>
      <c r="BZ35" s="598"/>
      <c r="CA35" s="598"/>
      <c r="CB35" s="598"/>
      <c r="CC35" s="598"/>
      <c r="CD35" s="598"/>
      <c r="CE35" s="598"/>
      <c r="CF35" s="598"/>
      <c r="CG35" s="598"/>
      <c r="CH35" s="598"/>
      <c r="CI35" s="598"/>
      <c r="CJ35" s="598"/>
      <c r="CK35" s="598"/>
      <c r="CL35" s="598"/>
      <c r="CM35" s="598"/>
      <c r="CN35" s="169"/>
      <c r="CO35" s="597">
        <f t="shared" ref="CO35:CO43" si="3">IF(CQ35="","",CO34+1)</f>
        <v>14</v>
      </c>
      <c r="CP35" s="597"/>
      <c r="CQ35" s="598" t="str">
        <f>IF('各会計、関係団体の財政状況及び健全化判断比率'!BS8="","",'各会計、関係団体の財政状況及び健全化判断比率'!BS8)</f>
        <v>高砂市勤労福祉財団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f t="shared" si="0"/>
        <v>7</v>
      </c>
      <c r="AN36" s="597"/>
      <c r="AO36" s="598" t="str">
        <f>IF('各会計、関係団体の財政状況及び健全化判断比率'!B33="","",'各会計、関係団体の財政状況及び健全化判断比率'!B33)</f>
        <v>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兵庫県後期高齢者医療広域連合（一般会計）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f t="shared" si="0"/>
        <v>8</v>
      </c>
      <c r="AN37" s="597"/>
      <c r="AO37" s="598" t="str">
        <f>IF('各会計、関係団体の財政状況及び健全化判断比率'!B34="","",'各会計、関係団体の財政状況及び健全化判断比率'!B34)</f>
        <v>病院事業会計</v>
      </c>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兵庫県後期高齢者医療広域連合（特別会計）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058ODqAfpqXOCkRfZZuNSJn/HP81eg1ll5bhN8lvxYDDTrzoRj4yYDzkir8KCXvACCZZWOIHk0AKsBWPYrNHwg==" saltValue="FpPi91iW/4fssmmWdImt4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
  <pageSetup paperSize="8" scale="79" orientation="landscape" cellComments="asDisplayed" horizontalDpi="300" verticalDpi="300" r:id="rId1"/>
  <headerFooter>
    <oddFooter>&amp;C&amp;"BIZ UD明朝 Medium,標準"&amp;Z&amp;F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0" zoomScale="90" zoomScaleNormal="9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531</v>
      </c>
      <c r="D34" s="1151"/>
      <c r="E34" s="1152"/>
      <c r="F34" s="32">
        <v>2.77</v>
      </c>
      <c r="G34" s="33">
        <v>3.42</v>
      </c>
      <c r="H34" s="33">
        <v>4.83</v>
      </c>
      <c r="I34" s="33">
        <v>4.58</v>
      </c>
      <c r="J34" s="34">
        <v>4.32</v>
      </c>
      <c r="K34" s="22"/>
      <c r="L34" s="22"/>
      <c r="M34" s="22"/>
      <c r="N34" s="22"/>
      <c r="O34" s="22"/>
      <c r="P34" s="22"/>
    </row>
    <row r="35" spans="1:16" ht="39" customHeight="1" x14ac:dyDescent="0.15">
      <c r="A35" s="22"/>
      <c r="B35" s="35"/>
      <c r="C35" s="1145" t="s">
        <v>532</v>
      </c>
      <c r="D35" s="1146"/>
      <c r="E35" s="1147"/>
      <c r="F35" s="36">
        <v>4.71</v>
      </c>
      <c r="G35" s="37">
        <v>3.45</v>
      </c>
      <c r="H35" s="37">
        <v>2.62</v>
      </c>
      <c r="I35" s="37">
        <v>2.71</v>
      </c>
      <c r="J35" s="38">
        <v>3.92</v>
      </c>
      <c r="K35" s="22"/>
      <c r="L35" s="22"/>
      <c r="M35" s="22"/>
      <c r="N35" s="22"/>
      <c r="O35" s="22"/>
      <c r="P35" s="22"/>
    </row>
    <row r="36" spans="1:16" ht="39" customHeight="1" x14ac:dyDescent="0.15">
      <c r="A36" s="22"/>
      <c r="B36" s="35"/>
      <c r="C36" s="1145" t="s">
        <v>533</v>
      </c>
      <c r="D36" s="1146"/>
      <c r="E36" s="1147"/>
      <c r="F36" s="36">
        <v>5.24</v>
      </c>
      <c r="G36" s="37">
        <v>9.0500000000000007</v>
      </c>
      <c r="H36" s="37">
        <v>5.95</v>
      </c>
      <c r="I36" s="37">
        <v>4.59</v>
      </c>
      <c r="J36" s="38">
        <v>2.99</v>
      </c>
      <c r="K36" s="22"/>
      <c r="L36" s="22"/>
      <c r="M36" s="22"/>
      <c r="N36" s="22"/>
      <c r="O36" s="22"/>
      <c r="P36" s="22"/>
    </row>
    <row r="37" spans="1:16" ht="39" customHeight="1" x14ac:dyDescent="0.15">
      <c r="A37" s="22"/>
      <c r="B37" s="35"/>
      <c r="C37" s="1145" t="s">
        <v>534</v>
      </c>
      <c r="D37" s="1146"/>
      <c r="E37" s="1147"/>
      <c r="F37" s="36">
        <v>3.08</v>
      </c>
      <c r="G37" s="37">
        <v>3.24</v>
      </c>
      <c r="H37" s="37">
        <v>3.01</v>
      </c>
      <c r="I37" s="37">
        <v>2.81</v>
      </c>
      <c r="J37" s="38">
        <v>2.76</v>
      </c>
      <c r="K37" s="22"/>
      <c r="L37" s="22"/>
      <c r="M37" s="22"/>
      <c r="N37" s="22"/>
      <c r="O37" s="22"/>
      <c r="P37" s="22"/>
    </row>
    <row r="38" spans="1:16" ht="39" customHeight="1" x14ac:dyDescent="0.15">
      <c r="A38" s="22"/>
      <c r="B38" s="35"/>
      <c r="C38" s="1145" t="s">
        <v>535</v>
      </c>
      <c r="D38" s="1146"/>
      <c r="E38" s="1147"/>
      <c r="F38" s="36">
        <v>0.75</v>
      </c>
      <c r="G38" s="37">
        <v>0.53</v>
      </c>
      <c r="H38" s="37">
        <v>0.06</v>
      </c>
      <c r="I38" s="37">
        <v>0.08</v>
      </c>
      <c r="J38" s="38">
        <v>0.5</v>
      </c>
      <c r="K38" s="22"/>
      <c r="L38" s="22"/>
      <c r="M38" s="22"/>
      <c r="N38" s="22"/>
      <c r="O38" s="22"/>
      <c r="P38" s="22"/>
    </row>
    <row r="39" spans="1:16" ht="39" customHeight="1" x14ac:dyDescent="0.15">
      <c r="A39" s="22"/>
      <c r="B39" s="35"/>
      <c r="C39" s="1145" t="s">
        <v>536</v>
      </c>
      <c r="D39" s="1146"/>
      <c r="E39" s="1147"/>
      <c r="F39" s="36">
        <v>0.68</v>
      </c>
      <c r="G39" s="37">
        <v>0.84</v>
      </c>
      <c r="H39" s="37">
        <v>0.85</v>
      </c>
      <c r="I39" s="37">
        <v>0.61</v>
      </c>
      <c r="J39" s="38">
        <v>0.45</v>
      </c>
      <c r="K39" s="22"/>
      <c r="L39" s="22"/>
      <c r="M39" s="22"/>
      <c r="N39" s="22"/>
      <c r="O39" s="22"/>
      <c r="P39" s="22"/>
    </row>
    <row r="40" spans="1:16" ht="39" customHeight="1" x14ac:dyDescent="0.15">
      <c r="A40" s="22"/>
      <c r="B40" s="35"/>
      <c r="C40" s="1145" t="s">
        <v>537</v>
      </c>
      <c r="D40" s="1146"/>
      <c r="E40" s="1147"/>
      <c r="F40" s="36">
        <v>0.16</v>
      </c>
      <c r="G40" s="37">
        <v>0.14000000000000001</v>
      </c>
      <c r="H40" s="37">
        <v>0.16</v>
      </c>
      <c r="I40" s="37">
        <v>0.17</v>
      </c>
      <c r="J40" s="38">
        <v>0.4</v>
      </c>
      <c r="K40" s="22"/>
      <c r="L40" s="22"/>
      <c r="M40" s="22"/>
      <c r="N40" s="22"/>
      <c r="O40" s="22"/>
      <c r="P40" s="22"/>
    </row>
    <row r="41" spans="1:16" ht="39" customHeight="1" x14ac:dyDescent="0.15">
      <c r="A41" s="22"/>
      <c r="B41" s="35"/>
      <c r="C41" s="1145" t="s">
        <v>538</v>
      </c>
      <c r="D41" s="1146"/>
      <c r="E41" s="1147"/>
      <c r="F41" s="36">
        <v>0.04</v>
      </c>
      <c r="G41" s="37">
        <v>0.03</v>
      </c>
      <c r="H41" s="37">
        <v>0.03</v>
      </c>
      <c r="I41" s="37">
        <v>0.03</v>
      </c>
      <c r="J41" s="38">
        <v>0.03</v>
      </c>
      <c r="K41" s="22"/>
      <c r="L41" s="22"/>
      <c r="M41" s="22"/>
      <c r="N41" s="22"/>
      <c r="O41" s="22"/>
      <c r="P41" s="22"/>
    </row>
    <row r="42" spans="1:16" ht="39" customHeight="1" x14ac:dyDescent="0.15">
      <c r="A42" s="22"/>
      <c r="B42" s="39"/>
      <c r="C42" s="1145" t="s">
        <v>539</v>
      </c>
      <c r="D42" s="1146"/>
      <c r="E42" s="1147"/>
      <c r="F42" s="36" t="s">
        <v>488</v>
      </c>
      <c r="G42" s="37" t="s">
        <v>488</v>
      </c>
      <c r="H42" s="37" t="s">
        <v>488</v>
      </c>
      <c r="I42" s="37" t="s">
        <v>488</v>
      </c>
      <c r="J42" s="38" t="s">
        <v>488</v>
      </c>
      <c r="K42" s="22"/>
      <c r="L42" s="22"/>
      <c r="M42" s="22"/>
      <c r="N42" s="22"/>
      <c r="O42" s="22"/>
      <c r="P42" s="22"/>
    </row>
    <row r="43" spans="1:16" ht="39" customHeight="1" thickBot="1" x14ac:dyDescent="0.2">
      <c r="A43" s="22"/>
      <c r="B43" s="40"/>
      <c r="C43" s="1148" t="s">
        <v>540</v>
      </c>
      <c r="D43" s="1149"/>
      <c r="E43" s="1150"/>
      <c r="F43" s="41">
        <v>0</v>
      </c>
      <c r="G43" s="42">
        <v>0.24</v>
      </c>
      <c r="H43" s="42">
        <v>0</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Y/ba/9hnAVrFBOY5/7vm7sjyOzhdJVcCG156qLP/fe9oqlfQlmzAqfOBs8TD8uLcNG77kOY31SEMFtai8Aqnw==" saltValue="h0iEIPF0SCrVheThxlKd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7"/>
  <sheetViews>
    <sheetView showGridLines="0"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2938</v>
      </c>
      <c r="L45" s="60">
        <v>3090</v>
      </c>
      <c r="M45" s="60">
        <v>3216</v>
      </c>
      <c r="N45" s="60">
        <v>6453</v>
      </c>
      <c r="O45" s="61">
        <v>3094</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15">
      <c r="A48" s="48"/>
      <c r="B48" s="1155"/>
      <c r="C48" s="1156"/>
      <c r="D48" s="62"/>
      <c r="E48" s="1161" t="s">
        <v>13</v>
      </c>
      <c r="F48" s="1161"/>
      <c r="G48" s="1161"/>
      <c r="H48" s="1161"/>
      <c r="I48" s="1161"/>
      <c r="J48" s="1162"/>
      <c r="K48" s="63">
        <v>2087</v>
      </c>
      <c r="L48" s="64">
        <v>2039</v>
      </c>
      <c r="M48" s="64">
        <v>1981</v>
      </c>
      <c r="N48" s="64">
        <v>1861</v>
      </c>
      <c r="O48" s="65">
        <v>1868</v>
      </c>
      <c r="P48" s="48"/>
      <c r="Q48" s="48"/>
      <c r="R48" s="48"/>
      <c r="S48" s="48"/>
      <c r="T48" s="48"/>
      <c r="U48" s="48"/>
    </row>
    <row r="49" spans="1:21" ht="30.75" customHeight="1" x14ac:dyDescent="0.15">
      <c r="A49" s="48"/>
      <c r="B49" s="1155"/>
      <c r="C49" s="1156"/>
      <c r="D49" s="62"/>
      <c r="E49" s="1161" t="s">
        <v>14</v>
      </c>
      <c r="F49" s="1161"/>
      <c r="G49" s="1161"/>
      <c r="H49" s="1161"/>
      <c r="I49" s="1161"/>
      <c r="J49" s="1162"/>
      <c r="K49" s="63" t="s">
        <v>488</v>
      </c>
      <c r="L49" s="64" t="s">
        <v>488</v>
      </c>
      <c r="M49" s="64" t="s">
        <v>488</v>
      </c>
      <c r="N49" s="64" t="s">
        <v>488</v>
      </c>
      <c r="O49" s="65" t="s">
        <v>488</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488</v>
      </c>
      <c r="L50" s="64" t="s">
        <v>488</v>
      </c>
      <c r="M50" s="64" t="s">
        <v>488</v>
      </c>
      <c r="N50" s="64" t="s">
        <v>488</v>
      </c>
      <c r="O50" s="65" t="s">
        <v>488</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488</v>
      </c>
      <c r="L51" s="64" t="s">
        <v>488</v>
      </c>
      <c r="M51" s="64" t="s">
        <v>488</v>
      </c>
      <c r="N51" s="64" t="s">
        <v>488</v>
      </c>
      <c r="O51" s="65" t="s">
        <v>488</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4257</v>
      </c>
      <c r="L52" s="64">
        <v>4216</v>
      </c>
      <c r="M52" s="64">
        <v>4196</v>
      </c>
      <c r="N52" s="64">
        <v>7265</v>
      </c>
      <c r="O52" s="65">
        <v>4186</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768</v>
      </c>
      <c r="L53" s="69">
        <v>913</v>
      </c>
      <c r="M53" s="69">
        <v>1001</v>
      </c>
      <c r="N53" s="69">
        <v>1049</v>
      </c>
      <c r="O53" s="70">
        <v>776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row r="66" s="49" customFormat="1" ht="12.6" hidden="1" customHeight="1" x14ac:dyDescent="0.15"/>
    <row r="67" s="49" customFormat="1" ht="12.6" hidden="1" customHeight="1" x14ac:dyDescent="0.15"/>
  </sheetData>
  <sheetProtection algorithmName="SHA-512" hashValue="rMxNy/TcUymt4xHfVfJVx7riGrmShQQbUHE/2p/Pdj/3/6biEWfwehmzRANOaKOL0oqrt2j4uff3KfsXorAJ1Q==" saltValue="VIsw3tu79efR6gNQ1TasD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election activeCell="K53" sqref="K53"/>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84" t="s">
        <v>30</v>
      </c>
      <c r="C41" s="1185"/>
      <c r="D41" s="105"/>
      <c r="E41" s="1190" t="s">
        <v>31</v>
      </c>
      <c r="F41" s="1190"/>
      <c r="G41" s="1190"/>
      <c r="H41" s="1191"/>
      <c r="I41" s="343">
        <v>41314</v>
      </c>
      <c r="J41" s="344">
        <v>45557</v>
      </c>
      <c r="K41" s="344">
        <v>45742</v>
      </c>
      <c r="L41" s="344">
        <v>42034</v>
      </c>
      <c r="M41" s="345">
        <v>40279</v>
      </c>
    </row>
    <row r="42" spans="2:13" ht="27.75" customHeight="1" x14ac:dyDescent="0.15">
      <c r="B42" s="1186"/>
      <c r="C42" s="1187"/>
      <c r="D42" s="106"/>
      <c r="E42" s="1192" t="s">
        <v>32</v>
      </c>
      <c r="F42" s="1192"/>
      <c r="G42" s="1192"/>
      <c r="H42" s="1193"/>
      <c r="I42" s="346" t="s">
        <v>488</v>
      </c>
      <c r="J42" s="347" t="s">
        <v>488</v>
      </c>
      <c r="K42" s="347" t="s">
        <v>488</v>
      </c>
      <c r="L42" s="347" t="s">
        <v>488</v>
      </c>
      <c r="M42" s="348" t="s">
        <v>488</v>
      </c>
    </row>
    <row r="43" spans="2:13" ht="27.75" customHeight="1" x14ac:dyDescent="0.15">
      <c r="B43" s="1186"/>
      <c r="C43" s="1187"/>
      <c r="D43" s="106"/>
      <c r="E43" s="1192" t="s">
        <v>33</v>
      </c>
      <c r="F43" s="1192"/>
      <c r="G43" s="1192"/>
      <c r="H43" s="1193"/>
      <c r="I43" s="346">
        <v>21852</v>
      </c>
      <c r="J43" s="347">
        <v>19899</v>
      </c>
      <c r="K43" s="347">
        <v>17915</v>
      </c>
      <c r="L43" s="347">
        <v>16664</v>
      </c>
      <c r="M43" s="348">
        <v>15961</v>
      </c>
    </row>
    <row r="44" spans="2:13" ht="27.75" customHeight="1" x14ac:dyDescent="0.15">
      <c r="B44" s="1186"/>
      <c r="C44" s="1187"/>
      <c r="D44" s="106"/>
      <c r="E44" s="1192" t="s">
        <v>34</v>
      </c>
      <c r="F44" s="1192"/>
      <c r="G44" s="1192"/>
      <c r="H44" s="1193"/>
      <c r="I44" s="346" t="s">
        <v>488</v>
      </c>
      <c r="J44" s="347" t="s">
        <v>488</v>
      </c>
      <c r="K44" s="347" t="s">
        <v>488</v>
      </c>
      <c r="L44" s="347" t="s">
        <v>488</v>
      </c>
      <c r="M44" s="348" t="s">
        <v>488</v>
      </c>
    </row>
    <row r="45" spans="2:13" ht="27.75" customHeight="1" x14ac:dyDescent="0.15">
      <c r="B45" s="1186"/>
      <c r="C45" s="1187"/>
      <c r="D45" s="106"/>
      <c r="E45" s="1192" t="s">
        <v>35</v>
      </c>
      <c r="F45" s="1192"/>
      <c r="G45" s="1192"/>
      <c r="H45" s="1193"/>
      <c r="I45" s="346">
        <v>6487</v>
      </c>
      <c r="J45" s="347">
        <v>6180</v>
      </c>
      <c r="K45" s="347">
        <v>5972</v>
      </c>
      <c r="L45" s="347">
        <v>5857</v>
      </c>
      <c r="M45" s="348">
        <v>5728</v>
      </c>
    </row>
    <row r="46" spans="2:13" ht="27.75" customHeight="1" x14ac:dyDescent="0.15">
      <c r="B46" s="1186"/>
      <c r="C46" s="1187"/>
      <c r="D46" s="107"/>
      <c r="E46" s="1192" t="s">
        <v>36</v>
      </c>
      <c r="F46" s="1192"/>
      <c r="G46" s="1192"/>
      <c r="H46" s="1193"/>
      <c r="I46" s="346" t="s">
        <v>488</v>
      </c>
      <c r="J46" s="347" t="s">
        <v>488</v>
      </c>
      <c r="K46" s="347" t="s">
        <v>488</v>
      </c>
      <c r="L46" s="347" t="s">
        <v>488</v>
      </c>
      <c r="M46" s="348" t="s">
        <v>488</v>
      </c>
    </row>
    <row r="47" spans="2:13" ht="27.75" customHeight="1" x14ac:dyDescent="0.15">
      <c r="B47" s="1186"/>
      <c r="C47" s="1187"/>
      <c r="D47" s="108"/>
      <c r="E47" s="1194" t="s">
        <v>37</v>
      </c>
      <c r="F47" s="1195"/>
      <c r="G47" s="1195"/>
      <c r="H47" s="1196"/>
      <c r="I47" s="346" t="s">
        <v>488</v>
      </c>
      <c r="J47" s="347" t="s">
        <v>488</v>
      </c>
      <c r="K47" s="347" t="s">
        <v>488</v>
      </c>
      <c r="L47" s="347" t="s">
        <v>488</v>
      </c>
      <c r="M47" s="348" t="s">
        <v>488</v>
      </c>
    </row>
    <row r="48" spans="2:13" ht="27.75" customHeight="1" x14ac:dyDescent="0.15">
      <c r="B48" s="1186"/>
      <c r="C48" s="1187"/>
      <c r="D48" s="106"/>
      <c r="E48" s="1192" t="s">
        <v>38</v>
      </c>
      <c r="F48" s="1192"/>
      <c r="G48" s="1192"/>
      <c r="H48" s="1193"/>
      <c r="I48" s="346" t="s">
        <v>488</v>
      </c>
      <c r="J48" s="347" t="s">
        <v>488</v>
      </c>
      <c r="K48" s="347" t="s">
        <v>488</v>
      </c>
      <c r="L48" s="347" t="s">
        <v>488</v>
      </c>
      <c r="M48" s="348" t="s">
        <v>488</v>
      </c>
    </row>
    <row r="49" spans="2:13" ht="27.75" customHeight="1" x14ac:dyDescent="0.15">
      <c r="B49" s="1188"/>
      <c r="C49" s="1189"/>
      <c r="D49" s="106"/>
      <c r="E49" s="1192" t="s">
        <v>39</v>
      </c>
      <c r="F49" s="1192"/>
      <c r="G49" s="1192"/>
      <c r="H49" s="1193"/>
      <c r="I49" s="346" t="s">
        <v>488</v>
      </c>
      <c r="J49" s="347" t="s">
        <v>488</v>
      </c>
      <c r="K49" s="347" t="s">
        <v>488</v>
      </c>
      <c r="L49" s="347" t="s">
        <v>488</v>
      </c>
      <c r="M49" s="348" t="s">
        <v>488</v>
      </c>
    </row>
    <row r="50" spans="2:13" ht="27.75" customHeight="1" x14ac:dyDescent="0.15">
      <c r="B50" s="1197" t="s">
        <v>40</v>
      </c>
      <c r="C50" s="1198"/>
      <c r="D50" s="109"/>
      <c r="E50" s="1192" t="s">
        <v>41</v>
      </c>
      <c r="F50" s="1192"/>
      <c r="G50" s="1192"/>
      <c r="H50" s="1193"/>
      <c r="I50" s="346">
        <v>8817</v>
      </c>
      <c r="J50" s="347">
        <v>9632</v>
      </c>
      <c r="K50" s="347">
        <v>11810</v>
      </c>
      <c r="L50" s="347">
        <v>10269</v>
      </c>
      <c r="M50" s="348">
        <v>11407</v>
      </c>
    </row>
    <row r="51" spans="2:13" ht="27.75" customHeight="1" x14ac:dyDescent="0.15">
      <c r="B51" s="1186"/>
      <c r="C51" s="1187"/>
      <c r="D51" s="106"/>
      <c r="E51" s="1192" t="s">
        <v>42</v>
      </c>
      <c r="F51" s="1192"/>
      <c r="G51" s="1192"/>
      <c r="H51" s="1193"/>
      <c r="I51" s="346">
        <v>11071</v>
      </c>
      <c r="J51" s="347">
        <v>10326</v>
      </c>
      <c r="K51" s="347">
        <v>9325</v>
      </c>
      <c r="L51" s="347">
        <v>8738</v>
      </c>
      <c r="M51" s="348">
        <v>8378</v>
      </c>
    </row>
    <row r="52" spans="2:13" ht="27.75" customHeight="1" x14ac:dyDescent="0.15">
      <c r="B52" s="1188"/>
      <c r="C52" s="1189"/>
      <c r="D52" s="106"/>
      <c r="E52" s="1192" t="s">
        <v>43</v>
      </c>
      <c r="F52" s="1192"/>
      <c r="G52" s="1192"/>
      <c r="H52" s="1193"/>
      <c r="I52" s="346">
        <v>36968</v>
      </c>
      <c r="J52" s="347">
        <v>37871</v>
      </c>
      <c r="K52" s="347">
        <v>37198</v>
      </c>
      <c r="L52" s="347">
        <v>35744</v>
      </c>
      <c r="M52" s="348">
        <v>33301</v>
      </c>
    </row>
    <row r="53" spans="2:13" ht="27.75" customHeight="1" thickBot="1" x14ac:dyDescent="0.2">
      <c r="B53" s="1199" t="s">
        <v>19</v>
      </c>
      <c r="C53" s="1200"/>
      <c r="D53" s="110"/>
      <c r="E53" s="1201" t="s">
        <v>44</v>
      </c>
      <c r="F53" s="1201"/>
      <c r="G53" s="1201"/>
      <c r="H53" s="1202"/>
      <c r="I53" s="349">
        <v>12797</v>
      </c>
      <c r="J53" s="350">
        <v>13807</v>
      </c>
      <c r="K53" s="350">
        <v>11296</v>
      </c>
      <c r="L53" s="350">
        <v>9805</v>
      </c>
      <c r="M53" s="351">
        <v>8883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HCrSHbkIUKQZxzyV7R1IZH2ina2S8GSaj9SYoajgPYeUrDExRfoD1lOVnf2IvDh0hBIVBjnVkZLtAqlyl7w3eA==" saltValue="fVgDFb8GFMK6YlfCkqp4I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8"/>
  <sheetViews>
    <sheetView showGridLines="0" zoomScale="50" zoomScaleNormal="50" zoomScaleSheetLayoutView="100" workbookViewId="0">
      <selection activeCell="H55" sqref="H55"/>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11" t="s">
        <v>46</v>
      </c>
      <c r="D55" s="1211"/>
      <c r="E55" s="1212"/>
      <c r="F55" s="352">
        <v>4983</v>
      </c>
      <c r="G55" s="352">
        <v>5629</v>
      </c>
      <c r="H55" s="353">
        <v>6142</v>
      </c>
    </row>
    <row r="56" spans="2:8" ht="52.5" customHeight="1" x14ac:dyDescent="0.15">
      <c r="B56" s="122"/>
      <c r="C56" s="1213" t="s">
        <v>47</v>
      </c>
      <c r="D56" s="1213"/>
      <c r="E56" s="1214"/>
      <c r="F56" s="354">
        <v>3434</v>
      </c>
      <c r="G56" s="354">
        <v>498</v>
      </c>
      <c r="H56" s="355">
        <v>589</v>
      </c>
    </row>
    <row r="57" spans="2:8" ht="53.25" customHeight="1" x14ac:dyDescent="0.15">
      <c r="B57" s="122"/>
      <c r="C57" s="1215" t="s">
        <v>48</v>
      </c>
      <c r="D57" s="1215"/>
      <c r="E57" s="1216"/>
      <c r="F57" s="356">
        <v>2235</v>
      </c>
      <c r="G57" s="356">
        <v>3441</v>
      </c>
      <c r="H57" s="357">
        <v>4229</v>
      </c>
    </row>
    <row r="58" spans="2:8" ht="45.75" customHeight="1" x14ac:dyDescent="0.15">
      <c r="B58" s="123"/>
      <c r="C58" s="1203" t="s">
        <v>553</v>
      </c>
      <c r="D58" s="1204"/>
      <c r="E58" s="1205"/>
      <c r="F58" s="358">
        <v>1060</v>
      </c>
      <c r="G58" s="358">
        <v>1630</v>
      </c>
      <c r="H58" s="359">
        <v>2132</v>
      </c>
    </row>
    <row r="59" spans="2:8" ht="45.75" customHeight="1" x14ac:dyDescent="0.15">
      <c r="B59" s="123"/>
      <c r="C59" s="1203" t="s">
        <v>554</v>
      </c>
      <c r="D59" s="1204"/>
      <c r="E59" s="1205"/>
      <c r="F59" s="358">
        <v>698</v>
      </c>
      <c r="G59" s="358">
        <v>1313</v>
      </c>
      <c r="H59" s="359">
        <v>1628</v>
      </c>
    </row>
    <row r="60" spans="2:8" ht="45.75" customHeight="1" x14ac:dyDescent="0.15">
      <c r="B60" s="123"/>
      <c r="C60" s="1203" t="s">
        <v>555</v>
      </c>
      <c r="D60" s="1204"/>
      <c r="E60" s="1205"/>
      <c r="F60" s="358">
        <v>300</v>
      </c>
      <c r="G60" s="358">
        <v>334</v>
      </c>
      <c r="H60" s="359">
        <v>301</v>
      </c>
    </row>
    <row r="61" spans="2:8" ht="45.75" customHeight="1" x14ac:dyDescent="0.15">
      <c r="B61" s="123"/>
      <c r="C61" s="1203" t="s">
        <v>557</v>
      </c>
      <c r="D61" s="1204"/>
      <c r="E61" s="1205"/>
      <c r="F61" s="358">
        <v>89</v>
      </c>
      <c r="G61" s="358">
        <v>89</v>
      </c>
      <c r="H61" s="359">
        <v>89</v>
      </c>
    </row>
    <row r="62" spans="2:8" ht="45.75" customHeight="1" thickBot="1" x14ac:dyDescent="0.2">
      <c r="B62" s="124"/>
      <c r="C62" s="1206" t="s">
        <v>556</v>
      </c>
      <c r="D62" s="1207"/>
      <c r="E62" s="1208"/>
      <c r="F62" s="360">
        <v>73</v>
      </c>
      <c r="G62" s="360">
        <v>66</v>
      </c>
      <c r="H62" s="361">
        <v>65</v>
      </c>
    </row>
    <row r="63" spans="2:8" ht="52.5" customHeight="1" thickBot="1" x14ac:dyDescent="0.2">
      <c r="B63" s="125"/>
      <c r="C63" s="1209" t="s">
        <v>49</v>
      </c>
      <c r="D63" s="1209"/>
      <c r="E63" s="1210"/>
      <c r="F63" s="362">
        <v>10652</v>
      </c>
      <c r="G63" s="362">
        <v>9568</v>
      </c>
      <c r="H63" s="363">
        <v>10959</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sheetData>
  <sheetProtection algorithmName="SHA-512" hashValue="1wK7x7tv//CVcKxXonpCOLhxwBbGI18G637iXcnv1UD9orh9WPodkJIdwBNH9cXfw9shfPbG1EYzKHCt3ZGSGw==" saltValue="Jx3U2aEUVah2AAFRQcpn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180137</v>
      </c>
      <c r="E3" s="144"/>
      <c r="F3" s="145">
        <v>63812</v>
      </c>
      <c r="G3" s="146"/>
      <c r="H3" s="147"/>
    </row>
    <row r="4" spans="1:8" x14ac:dyDescent="0.15">
      <c r="A4" s="148"/>
      <c r="B4" s="149"/>
      <c r="C4" s="150"/>
      <c r="D4" s="151">
        <v>36759</v>
      </c>
      <c r="E4" s="152"/>
      <c r="F4" s="153">
        <v>33848</v>
      </c>
      <c r="G4" s="154"/>
      <c r="H4" s="155"/>
    </row>
    <row r="5" spans="1:8" x14ac:dyDescent="0.15">
      <c r="A5" s="136" t="s">
        <v>520</v>
      </c>
      <c r="B5" s="141"/>
      <c r="C5" s="142"/>
      <c r="D5" s="143">
        <v>164851</v>
      </c>
      <c r="E5" s="144"/>
      <c r="F5" s="145">
        <v>54225</v>
      </c>
      <c r="G5" s="146"/>
      <c r="H5" s="147"/>
    </row>
    <row r="6" spans="1:8" x14ac:dyDescent="0.15">
      <c r="A6" s="148"/>
      <c r="B6" s="149"/>
      <c r="C6" s="150"/>
      <c r="D6" s="151">
        <v>92303</v>
      </c>
      <c r="E6" s="152"/>
      <c r="F6" s="153">
        <v>27337</v>
      </c>
      <c r="G6" s="154"/>
      <c r="H6" s="155"/>
    </row>
    <row r="7" spans="1:8" x14ac:dyDescent="0.15">
      <c r="A7" s="136" t="s">
        <v>521</v>
      </c>
      <c r="B7" s="141"/>
      <c r="C7" s="142"/>
      <c r="D7" s="143">
        <v>57604</v>
      </c>
      <c r="E7" s="144"/>
      <c r="F7" s="145">
        <v>54016</v>
      </c>
      <c r="G7" s="146"/>
      <c r="H7" s="147"/>
    </row>
    <row r="8" spans="1:8" x14ac:dyDescent="0.15">
      <c r="A8" s="148"/>
      <c r="B8" s="149"/>
      <c r="C8" s="150"/>
      <c r="D8" s="151">
        <v>51456</v>
      </c>
      <c r="E8" s="152"/>
      <c r="F8" s="153">
        <v>28078</v>
      </c>
      <c r="G8" s="154"/>
      <c r="H8" s="155"/>
    </row>
    <row r="9" spans="1:8" x14ac:dyDescent="0.15">
      <c r="A9" s="136" t="s">
        <v>522</v>
      </c>
      <c r="B9" s="141"/>
      <c r="C9" s="142"/>
      <c r="D9" s="143">
        <v>43118</v>
      </c>
      <c r="E9" s="144"/>
      <c r="F9" s="145">
        <v>52786</v>
      </c>
      <c r="G9" s="146"/>
      <c r="H9" s="147"/>
    </row>
    <row r="10" spans="1:8" x14ac:dyDescent="0.15">
      <c r="A10" s="148"/>
      <c r="B10" s="149"/>
      <c r="C10" s="150"/>
      <c r="D10" s="151">
        <v>24934</v>
      </c>
      <c r="E10" s="152"/>
      <c r="F10" s="153">
        <v>28742</v>
      </c>
      <c r="G10" s="154"/>
      <c r="H10" s="155"/>
    </row>
    <row r="11" spans="1:8" x14ac:dyDescent="0.15">
      <c r="A11" s="136" t="s">
        <v>523</v>
      </c>
      <c r="B11" s="141"/>
      <c r="C11" s="142"/>
      <c r="D11" s="143">
        <v>31269</v>
      </c>
      <c r="E11" s="144"/>
      <c r="F11" s="145">
        <v>58465</v>
      </c>
      <c r="G11" s="146"/>
      <c r="H11" s="147"/>
    </row>
    <row r="12" spans="1:8" x14ac:dyDescent="0.15">
      <c r="A12" s="148"/>
      <c r="B12" s="149"/>
      <c r="C12" s="156"/>
      <c r="D12" s="151">
        <v>19799</v>
      </c>
      <c r="E12" s="152"/>
      <c r="F12" s="153">
        <v>34452</v>
      </c>
      <c r="G12" s="154"/>
      <c r="H12" s="155"/>
    </row>
    <row r="13" spans="1:8" x14ac:dyDescent="0.15">
      <c r="A13" s="136"/>
      <c r="B13" s="141"/>
      <c r="C13" s="157"/>
      <c r="D13" s="158">
        <v>95396</v>
      </c>
      <c r="E13" s="159"/>
      <c r="F13" s="160">
        <v>56661</v>
      </c>
      <c r="G13" s="161"/>
      <c r="H13" s="147"/>
    </row>
    <row r="14" spans="1:8" x14ac:dyDescent="0.15">
      <c r="A14" s="148"/>
      <c r="B14" s="149"/>
      <c r="C14" s="150"/>
      <c r="D14" s="151">
        <v>45050</v>
      </c>
      <c r="E14" s="152"/>
      <c r="F14" s="153">
        <v>30491</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5.24</v>
      </c>
      <c r="C19" s="162">
        <f>ROUND(VALUE(SUBSTITUTE(実質収支比率等に係る経年分析!G$48,"▲","-")),2)</f>
        <v>9.3000000000000007</v>
      </c>
      <c r="D19" s="162">
        <f>ROUND(VALUE(SUBSTITUTE(実質収支比率等に係る経年分析!H$48,"▲","-")),2)</f>
        <v>5.96</v>
      </c>
      <c r="E19" s="162">
        <f>ROUND(VALUE(SUBSTITUTE(実質収支比率等に係る経年分析!I$48,"▲","-")),2)</f>
        <v>4.59</v>
      </c>
      <c r="F19" s="162">
        <f>ROUND(VALUE(SUBSTITUTE(実質収支比率等に係る経年分析!J$48,"▲","-")),2)</f>
        <v>2.99</v>
      </c>
    </row>
    <row r="20" spans="1:11" x14ac:dyDescent="0.15">
      <c r="A20" s="162" t="s">
        <v>53</v>
      </c>
      <c r="B20" s="162">
        <f>ROUND(VALUE(SUBSTITUTE(実質収支比率等に係る経年分析!F$47,"▲","-")),2)</f>
        <v>16.71</v>
      </c>
      <c r="C20" s="162">
        <f>ROUND(VALUE(SUBSTITUTE(実質収支比率等に係る経年分析!G$47,"▲","-")),2)</f>
        <v>17.77</v>
      </c>
      <c r="D20" s="162">
        <f>ROUND(VALUE(SUBSTITUTE(実質収支比率等に係る経年分析!H$47,"▲","-")),2)</f>
        <v>22.99</v>
      </c>
      <c r="E20" s="162">
        <f>ROUND(VALUE(SUBSTITUTE(実質収支比率等に係る経年分析!I$47,"▲","-")),2)</f>
        <v>25.47</v>
      </c>
      <c r="F20" s="162">
        <f>ROUND(VALUE(SUBSTITUTE(実質収支比率等に係る経年分析!J$47,"▲","-")),2)</f>
        <v>27.27</v>
      </c>
    </row>
    <row r="21" spans="1:11" x14ac:dyDescent="0.15">
      <c r="A21" s="162" t="s">
        <v>54</v>
      </c>
      <c r="B21" s="162">
        <f>IF(ISNUMBER(VALUE(SUBSTITUTE(実質収支比率等に係る経年分析!F$49,"▲","-"))),ROUND(VALUE(SUBSTITUTE(実質収支比率等に係る経年分析!F$49,"▲","-")),2),NA())</f>
        <v>3.68</v>
      </c>
      <c r="C21" s="162">
        <f>IF(ISNUMBER(VALUE(SUBSTITUTE(実質収支比率等に係る経年分析!G$49,"▲","-"))),ROUND(VALUE(SUBSTITUTE(実質収支比率等に係る経年分析!G$49,"▲","-")),2),NA())</f>
        <v>6.08</v>
      </c>
      <c r="D21" s="162">
        <f>IF(ISNUMBER(VALUE(SUBSTITUTE(実質収支比率等に係る経年分析!H$49,"▲","-"))),ROUND(VALUE(SUBSTITUTE(実質収支比率等に係る経年分析!H$49,"▲","-")),2),NA())</f>
        <v>1.19</v>
      </c>
      <c r="E21" s="162">
        <f>IF(ISNUMBER(VALUE(SUBSTITUTE(実質収支比率等に係る経年分析!I$49,"▲","-"))),ROUND(VALUE(SUBSTITUTE(実質収支比率等に係る経年分析!I$49,"▲","-")),2),NA())</f>
        <v>1.67</v>
      </c>
      <c r="F21" s="162">
        <f>IF(ISNUMBER(VALUE(SUBSTITUTE(実質収支比率等に係る経年分析!J$49,"▲","-"))),ROUND(VALUE(SUBSTITUTE(実質収支比率等に係る経年分析!J$49,"▲","-")),2),NA())</f>
        <v>0.76</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0.24</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工業用水道事業会計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0.04</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0.03</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0.03</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0.03</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0.03</v>
      </c>
    </row>
    <row r="30" spans="1:11" x14ac:dyDescent="0.15">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0.16</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0.14000000000000001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0.17</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0.4</v>
      </c>
    </row>
    <row r="31" spans="1:11" x14ac:dyDescent="0.15">
      <c r="A31" s="163" t="str">
        <f>IF(連結実質赤字比率に係る赤字・黒字の構成分析!C$39="",NA(),連結実質赤字比率に係る赤字・黒字の構成分析!C$39)</f>
        <v>介護保険事業特別会計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0.68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0.84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0.85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0.61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0.45</v>
      </c>
    </row>
    <row r="32" spans="1:11" x14ac:dyDescent="0.15">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3.08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3.24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3.01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2.81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2.76</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5.24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9.0500000000000007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5.95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4.59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2.99</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4.71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3.45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2.62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2.71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3.92</v>
      </c>
    </row>
    <row r="36" spans="1:16" x14ac:dyDescent="0.15">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2.77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3.42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4.83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4.58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4.32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4257</v>
      </c>
      <c r="E42" s="164"/>
      <c r="F42" s="164"/>
      <c r="G42" s="164">
        <f>'実質公債費比率（分子）の構造'!L$52</f>
        <v>4216</v>
      </c>
      <c r="H42" s="164"/>
      <c r="I42" s="164"/>
      <c r="J42" s="164">
        <f>'実質公債費比率（分子）の構造'!M$52</f>
        <v>4196</v>
      </c>
      <c r="K42" s="164"/>
      <c r="L42" s="164"/>
      <c r="M42" s="164">
        <f>'実質公債費比率（分子）の構造'!N$52</f>
        <v>7265</v>
      </c>
      <c r="N42" s="164"/>
      <c r="O42" s="164"/>
      <c r="P42" s="164">
        <f>'実質公債費比率（分子）の構造'!O$52</f>
        <v>4186</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2087</v>
      </c>
      <c r="C46" s="164"/>
      <c r="D46" s="164"/>
      <c r="E46" s="164">
        <f>'実質公債費比率（分子）の構造'!L$48</f>
        <v>2039</v>
      </c>
      <c r="F46" s="164"/>
      <c r="G46" s="164"/>
      <c r="H46" s="164">
        <f>'実質公債費比率（分子）の構造'!M$48</f>
        <v>1981</v>
      </c>
      <c r="I46" s="164"/>
      <c r="J46" s="164"/>
      <c r="K46" s="164">
        <f>'実質公債費比率（分子）の構造'!N$48</f>
        <v>1861</v>
      </c>
      <c r="L46" s="164"/>
      <c r="M46" s="164"/>
      <c r="N46" s="164">
        <f>'実質公債費比率（分子）の構造'!O$48</f>
        <v>1868</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2938</v>
      </c>
      <c r="C49" s="164"/>
      <c r="D49" s="164"/>
      <c r="E49" s="164">
        <f>'実質公債費比率（分子）の構造'!L$45</f>
        <v>3090</v>
      </c>
      <c r="F49" s="164"/>
      <c r="G49" s="164"/>
      <c r="H49" s="164">
        <f>'実質公債費比率（分子）の構造'!M$45</f>
        <v>3216</v>
      </c>
      <c r="I49" s="164"/>
      <c r="J49" s="164"/>
      <c r="K49" s="164">
        <f>'実質公債費比率（分子）の構造'!N$45</f>
        <v>6453</v>
      </c>
      <c r="L49" s="164"/>
      <c r="M49" s="164"/>
      <c r="N49" s="164">
        <f>'実質公債費比率（分子）の構造'!O$45</f>
        <v>3094</v>
      </c>
      <c r="O49" s="164"/>
      <c r="P49" s="164"/>
    </row>
    <row r="50" spans="1:16" x14ac:dyDescent="0.15">
      <c r="A50" s="164" t="s">
        <v>67</v>
      </c>
      <c r="B50" s="164" t="e">
        <f>NA()</f>
        <v>#N/A</v>
      </c>
      <c r="C50" s="164">
        <f>IF(ISNUMBER('実質公債費比率（分子）の構造'!K$53),'実質公債費比率（分子）の構造'!K$53,NA())</f>
        <v>768</v>
      </c>
      <c r="D50" s="164" t="e">
        <f>NA()</f>
        <v>#N/A</v>
      </c>
      <c r="E50" s="164" t="e">
        <f>NA()</f>
        <v>#N/A</v>
      </c>
      <c r="F50" s="164">
        <f>IF(ISNUMBER('実質公債費比率（分子）の構造'!L$53),'実質公債費比率（分子）の構造'!L$53,NA())</f>
        <v>913</v>
      </c>
      <c r="G50" s="164" t="e">
        <f>NA()</f>
        <v>#N/A</v>
      </c>
      <c r="H50" s="164" t="e">
        <f>NA()</f>
        <v>#N/A</v>
      </c>
      <c r="I50" s="164">
        <f>IF(ISNUMBER('実質公債費比率（分子）の構造'!M$53),'実質公債費比率（分子）の構造'!M$53,NA())</f>
        <v>1001</v>
      </c>
      <c r="J50" s="164" t="e">
        <f>NA()</f>
        <v>#N/A</v>
      </c>
      <c r="K50" s="164" t="e">
        <f>NA()</f>
        <v>#N/A</v>
      </c>
      <c r="L50" s="164">
        <f>IF(ISNUMBER('実質公債費比率（分子）の構造'!N$53),'実質公債費比率（分子）の構造'!N$53,NA())</f>
        <v>1049</v>
      </c>
      <c r="M50" s="164" t="e">
        <f>NA()</f>
        <v>#N/A</v>
      </c>
      <c r="N50" s="164" t="e">
        <f>NA()</f>
        <v>#N/A</v>
      </c>
      <c r="O50" s="164">
        <f>IF(ISNUMBER('実質公債費比率（分子）の構造'!O$53),'実質公債費比率（分子）の構造'!O$53,NA())</f>
        <v>776</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36968</v>
      </c>
      <c r="E56" s="163"/>
      <c r="F56" s="163"/>
      <c r="G56" s="163">
        <f>'将来負担比率（分子）の構造'!J$52</f>
        <v>37871</v>
      </c>
      <c r="H56" s="163"/>
      <c r="I56" s="163"/>
      <c r="J56" s="163">
        <f>'将来負担比率（分子）の構造'!K$52</f>
        <v>37198</v>
      </c>
      <c r="K56" s="163"/>
      <c r="L56" s="163"/>
      <c r="M56" s="163">
        <f>'将来負担比率（分子）の構造'!L$52</f>
        <v>35744</v>
      </c>
      <c r="N56" s="163"/>
      <c r="O56" s="163"/>
      <c r="P56" s="163">
        <f>'将来負担比率（分子）の構造'!M$52</f>
        <v>33301</v>
      </c>
    </row>
    <row r="57" spans="1:16" x14ac:dyDescent="0.15">
      <c r="A57" s="163" t="s">
        <v>42</v>
      </c>
      <c r="B57" s="163"/>
      <c r="C57" s="163"/>
      <c r="D57" s="163">
        <f>'将来負担比率（分子）の構造'!I$51</f>
        <v>11071</v>
      </c>
      <c r="E57" s="163"/>
      <c r="F57" s="163"/>
      <c r="G57" s="163">
        <f>'将来負担比率（分子）の構造'!J$51</f>
        <v>10326</v>
      </c>
      <c r="H57" s="163"/>
      <c r="I57" s="163"/>
      <c r="J57" s="163">
        <f>'将来負担比率（分子）の構造'!K$51</f>
        <v>9325</v>
      </c>
      <c r="K57" s="163"/>
      <c r="L57" s="163"/>
      <c r="M57" s="163">
        <f>'将来負担比率（分子）の構造'!L$51</f>
        <v>8738</v>
      </c>
      <c r="N57" s="163"/>
      <c r="O57" s="163"/>
      <c r="P57" s="163">
        <f>'将来負担比率（分子）の構造'!M$51</f>
        <v>8378</v>
      </c>
    </row>
    <row r="58" spans="1:16" x14ac:dyDescent="0.15">
      <c r="A58" s="163" t="s">
        <v>41</v>
      </c>
      <c r="B58" s="163"/>
      <c r="C58" s="163"/>
      <c r="D58" s="163">
        <f>'将来負担比率（分子）の構造'!I$50</f>
        <v>8817</v>
      </c>
      <c r="E58" s="163"/>
      <c r="F58" s="163"/>
      <c r="G58" s="163">
        <f>'将来負担比率（分子）の構造'!J$50</f>
        <v>9632</v>
      </c>
      <c r="H58" s="163"/>
      <c r="I58" s="163"/>
      <c r="J58" s="163">
        <f>'将来負担比率（分子）の構造'!K$50</f>
        <v>11810</v>
      </c>
      <c r="K58" s="163"/>
      <c r="L58" s="163"/>
      <c r="M58" s="163">
        <f>'将来負担比率（分子）の構造'!L$50</f>
        <v>10269</v>
      </c>
      <c r="N58" s="163"/>
      <c r="O58" s="163"/>
      <c r="P58" s="163">
        <f>'将来負担比率（分子）の構造'!M$50</f>
        <v>11407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6487</v>
      </c>
      <c r="C62" s="163"/>
      <c r="D62" s="163"/>
      <c r="E62" s="163">
        <f>'将来負担比率（分子）の構造'!J$45</f>
        <v>6180</v>
      </c>
      <c r="F62" s="163"/>
      <c r="G62" s="163"/>
      <c r="H62" s="163">
        <f>'将来負担比率（分子）の構造'!K$45</f>
        <v>5972</v>
      </c>
      <c r="I62" s="163"/>
      <c r="J62" s="163"/>
      <c r="K62" s="163">
        <f>'将来負担比率（分子）の構造'!L$45</f>
        <v>5857</v>
      </c>
      <c r="L62" s="163"/>
      <c r="M62" s="163"/>
      <c r="N62" s="163">
        <f>'将来負担比率（分子）の構造'!M$45</f>
        <v>5728</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21852</v>
      </c>
      <c r="C64" s="163"/>
      <c r="D64" s="163"/>
      <c r="E64" s="163">
        <f>'将来負担比率（分子）の構造'!J$43</f>
        <v>19899</v>
      </c>
      <c r="F64" s="163"/>
      <c r="G64" s="163"/>
      <c r="H64" s="163">
        <f>'将来負担比率（分子）の構造'!K$43</f>
        <v>17915</v>
      </c>
      <c r="I64" s="163"/>
      <c r="J64" s="163"/>
      <c r="K64" s="163">
        <f>'将来負担比率（分子）の構造'!L$43</f>
        <v>16664</v>
      </c>
      <c r="L64" s="163"/>
      <c r="M64" s="163"/>
      <c r="N64" s="163">
        <f>'将来負担比率（分子）の構造'!M$43</f>
        <v>15961</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41314</v>
      </c>
      <c r="C66" s="163"/>
      <c r="D66" s="163"/>
      <c r="E66" s="163">
        <f>'将来負担比率（分子）の構造'!J$41</f>
        <v>45557</v>
      </c>
      <c r="F66" s="163"/>
      <c r="G66" s="163"/>
      <c r="H66" s="163">
        <f>'将来負担比率（分子）の構造'!K$41</f>
        <v>45742</v>
      </c>
      <c r="I66" s="163"/>
      <c r="J66" s="163"/>
      <c r="K66" s="163">
        <f>'将来負担比率（分子）の構造'!L$41</f>
        <v>42034</v>
      </c>
      <c r="L66" s="163"/>
      <c r="M66" s="163"/>
      <c r="N66" s="163">
        <f>'将来負担比率（分子）の構造'!M$41</f>
        <v>40279</v>
      </c>
      <c r="O66" s="163"/>
      <c r="P66" s="163"/>
    </row>
    <row r="67" spans="1:16" x14ac:dyDescent="0.15">
      <c r="A67" s="163" t="s">
        <v>71</v>
      </c>
      <c r="B67" s="163" t="e">
        <f>NA()</f>
        <v>#N/A</v>
      </c>
      <c r="C67" s="163">
        <f>IF(ISNUMBER('将来負担比率（分子）の構造'!I$53), IF('将来負担比率（分子）の構造'!I$53 &lt; 0, 0, '将来負担比率（分子）の構造'!I$53), NA())</f>
        <v>12797</v>
      </c>
      <c r="D67" s="163" t="e">
        <f>NA()</f>
        <v>#N/A</v>
      </c>
      <c r="E67" s="163" t="e">
        <f>NA()</f>
        <v>#N/A</v>
      </c>
      <c r="F67" s="163">
        <f>IF(ISNUMBER('将来負担比率（分子）の構造'!J$53), IF('将来負担比率（分子）の構造'!J$53 &lt; 0, 0, '将来負担比率（分子）の構造'!J$53), NA())</f>
        <v>13807</v>
      </c>
      <c r="G67" s="163" t="e">
        <f>NA()</f>
        <v>#N/A</v>
      </c>
      <c r="H67" s="163" t="e">
        <f>NA()</f>
        <v>#N/A</v>
      </c>
      <c r="I67" s="163">
        <f>IF(ISNUMBER('将来負担比率（分子）の構造'!K$53), IF('将来負担比率（分子）の構造'!K$53 &lt; 0, 0, '将来負担比率（分子）の構造'!K$53), NA())</f>
        <v>11296</v>
      </c>
      <c r="J67" s="163" t="e">
        <f>NA()</f>
        <v>#N/A</v>
      </c>
      <c r="K67" s="163" t="e">
        <f>NA()</f>
        <v>#N/A</v>
      </c>
      <c r="L67" s="163">
        <f>IF(ISNUMBER('将来負担比率（分子）の構造'!L$53), IF('将来負担比率（分子）の構造'!L$53 &lt; 0, 0, '将来負担比率（分子）の構造'!L$53), NA())</f>
        <v>9805</v>
      </c>
      <c r="M67" s="163" t="e">
        <f>NA()</f>
        <v>#N/A</v>
      </c>
      <c r="N67" s="163" t="e">
        <f>NA()</f>
        <v>#N/A</v>
      </c>
      <c r="O67" s="163">
        <f>IF(ISNUMBER('将来負担比率（分子）の構造'!M$53), IF('将来負担比率（分子）の構造'!M$53 &lt; 0, 0, '将来負担比率（分子）の構造'!M$53), NA())</f>
        <v>8883</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4983</v>
      </c>
      <c r="C72" s="167">
        <f>基金残高に係る経年分析!G55</f>
        <v>5629</v>
      </c>
      <c r="D72" s="167">
        <f>基金残高に係る経年分析!H55</f>
        <v>6142</v>
      </c>
    </row>
    <row r="73" spans="1:16" x14ac:dyDescent="0.15">
      <c r="A73" s="166" t="s">
        <v>74</v>
      </c>
      <c r="B73" s="167">
        <f>基金残高に係る経年分析!F56</f>
        <v>3434</v>
      </c>
      <c r="C73" s="167">
        <f>基金残高に係る経年分析!G56</f>
        <v>498</v>
      </c>
      <c r="D73" s="167">
        <f>基金残高に係る経年分析!H56</f>
        <v>589</v>
      </c>
    </row>
    <row r="74" spans="1:16" x14ac:dyDescent="0.15">
      <c r="A74" s="166" t="s">
        <v>75</v>
      </c>
      <c r="B74" s="167">
        <f>基金残高に係る経年分析!F57</f>
        <v>2235</v>
      </c>
      <c r="C74" s="167">
        <f>基金残高に係る経年分析!G57</f>
        <v>3441</v>
      </c>
      <c r="D74" s="167">
        <f>基金残高に係る経年分析!H57</f>
        <v>4229</v>
      </c>
    </row>
  </sheetData>
  <sheetProtection algorithmName="SHA-512" hashValue="o7YtI75fzKWTHqr5nrijvyFP6ChvISvEzHiC+wkN+vYWLm5HeGP/6DhA4dz9VONIR0AxQobVlKZQQ1NtQ15qTg==" saltValue="QrrrtdhyMs5whX9Vip6U1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17099722</v>
      </c>
      <c r="S5" s="613"/>
      <c r="T5" s="613"/>
      <c r="U5" s="613"/>
      <c r="V5" s="613"/>
      <c r="W5" s="613"/>
      <c r="X5" s="613"/>
      <c r="Y5" s="614"/>
      <c r="Z5" s="615">
        <v>41.6</v>
      </c>
      <c r="AA5" s="615"/>
      <c r="AB5" s="615"/>
      <c r="AC5" s="615"/>
      <c r="AD5" s="616">
        <v>15746823</v>
      </c>
      <c r="AE5" s="616"/>
      <c r="AF5" s="616"/>
      <c r="AG5" s="616"/>
      <c r="AH5" s="616"/>
      <c r="AI5" s="616"/>
      <c r="AJ5" s="616"/>
      <c r="AK5" s="616"/>
      <c r="AL5" s="617">
        <v>65.900000000000006</v>
      </c>
      <c r="AM5" s="618"/>
      <c r="AN5" s="618"/>
      <c r="AO5" s="619"/>
      <c r="AP5" s="609" t="s">
        <v>216</v>
      </c>
      <c r="AQ5" s="610"/>
      <c r="AR5" s="610"/>
      <c r="AS5" s="610"/>
      <c r="AT5" s="610"/>
      <c r="AU5" s="610"/>
      <c r="AV5" s="610"/>
      <c r="AW5" s="610"/>
      <c r="AX5" s="610"/>
      <c r="AY5" s="610"/>
      <c r="AZ5" s="610"/>
      <c r="BA5" s="610"/>
      <c r="BB5" s="610"/>
      <c r="BC5" s="610"/>
      <c r="BD5" s="610"/>
      <c r="BE5" s="610"/>
      <c r="BF5" s="611"/>
      <c r="BG5" s="623">
        <v>15746823</v>
      </c>
      <c r="BH5" s="624"/>
      <c r="BI5" s="624"/>
      <c r="BJ5" s="624"/>
      <c r="BK5" s="624"/>
      <c r="BL5" s="624"/>
      <c r="BM5" s="624"/>
      <c r="BN5" s="625"/>
      <c r="BO5" s="626">
        <v>92.1</v>
      </c>
      <c r="BP5" s="626"/>
      <c r="BQ5" s="626"/>
      <c r="BR5" s="626"/>
      <c r="BS5" s="627">
        <v>428132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204692</v>
      </c>
      <c r="S6" s="624"/>
      <c r="T6" s="624"/>
      <c r="U6" s="624"/>
      <c r="V6" s="624"/>
      <c r="W6" s="624"/>
      <c r="X6" s="624"/>
      <c r="Y6" s="625"/>
      <c r="Z6" s="626">
        <v>0.5</v>
      </c>
      <c r="AA6" s="626"/>
      <c r="AB6" s="626"/>
      <c r="AC6" s="626"/>
      <c r="AD6" s="627">
        <v>204692</v>
      </c>
      <c r="AE6" s="627"/>
      <c r="AF6" s="627"/>
      <c r="AG6" s="627"/>
      <c r="AH6" s="627"/>
      <c r="AI6" s="627"/>
      <c r="AJ6" s="627"/>
      <c r="AK6" s="627"/>
      <c r="AL6" s="628">
        <v>0.9</v>
      </c>
      <c r="AM6" s="629"/>
      <c r="AN6" s="629"/>
      <c r="AO6" s="630"/>
      <c r="AP6" s="620" t="s">
        <v>221</v>
      </c>
      <c r="AQ6" s="621"/>
      <c r="AR6" s="621"/>
      <c r="AS6" s="621"/>
      <c r="AT6" s="621"/>
      <c r="AU6" s="621"/>
      <c r="AV6" s="621"/>
      <c r="AW6" s="621"/>
      <c r="AX6" s="621"/>
      <c r="AY6" s="621"/>
      <c r="AZ6" s="621"/>
      <c r="BA6" s="621"/>
      <c r="BB6" s="621"/>
      <c r="BC6" s="621"/>
      <c r="BD6" s="621"/>
      <c r="BE6" s="621"/>
      <c r="BF6" s="622"/>
      <c r="BG6" s="623">
        <v>15746823</v>
      </c>
      <c r="BH6" s="624"/>
      <c r="BI6" s="624"/>
      <c r="BJ6" s="624"/>
      <c r="BK6" s="624"/>
      <c r="BL6" s="624"/>
      <c r="BM6" s="624"/>
      <c r="BN6" s="625"/>
      <c r="BO6" s="626">
        <v>92.1</v>
      </c>
      <c r="BP6" s="626"/>
      <c r="BQ6" s="626"/>
      <c r="BR6" s="626"/>
      <c r="BS6" s="627">
        <v>428132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311741</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311741</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8962</v>
      </c>
      <c r="S7" s="624"/>
      <c r="T7" s="624"/>
      <c r="U7" s="624"/>
      <c r="V7" s="624"/>
      <c r="W7" s="624"/>
      <c r="X7" s="624"/>
      <c r="Y7" s="625"/>
      <c r="Z7" s="626">
        <v>0</v>
      </c>
      <c r="AA7" s="626"/>
      <c r="AB7" s="626"/>
      <c r="AC7" s="626"/>
      <c r="AD7" s="627">
        <v>8962</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6020494</v>
      </c>
      <c r="BH7" s="624"/>
      <c r="BI7" s="624"/>
      <c r="BJ7" s="624"/>
      <c r="BK7" s="624"/>
      <c r="BL7" s="624"/>
      <c r="BM7" s="624"/>
      <c r="BN7" s="625"/>
      <c r="BO7" s="626">
        <v>35.200000000000003</v>
      </c>
      <c r="BP7" s="626"/>
      <c r="BQ7" s="626"/>
      <c r="BR7" s="626"/>
      <c r="BS7" s="627">
        <v>428132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4760666</v>
      </c>
      <c r="CS7" s="624"/>
      <c r="CT7" s="624"/>
      <c r="CU7" s="624"/>
      <c r="CV7" s="624"/>
      <c r="CW7" s="624"/>
      <c r="CX7" s="624"/>
      <c r="CY7" s="625"/>
      <c r="CZ7" s="626">
        <v>11.8</v>
      </c>
      <c r="DA7" s="626"/>
      <c r="DB7" s="626"/>
      <c r="DC7" s="626"/>
      <c r="DD7" s="632">
        <v>221118</v>
      </c>
      <c r="DE7" s="624"/>
      <c r="DF7" s="624"/>
      <c r="DG7" s="624"/>
      <c r="DH7" s="624"/>
      <c r="DI7" s="624"/>
      <c r="DJ7" s="624"/>
      <c r="DK7" s="624"/>
      <c r="DL7" s="624"/>
      <c r="DM7" s="624"/>
      <c r="DN7" s="624"/>
      <c r="DO7" s="624"/>
      <c r="DP7" s="625"/>
      <c r="DQ7" s="632">
        <v>4167466</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159306</v>
      </c>
      <c r="S8" s="624"/>
      <c r="T8" s="624"/>
      <c r="U8" s="624"/>
      <c r="V8" s="624"/>
      <c r="W8" s="624"/>
      <c r="X8" s="624"/>
      <c r="Y8" s="625"/>
      <c r="Z8" s="626">
        <v>0.4</v>
      </c>
      <c r="AA8" s="626"/>
      <c r="AB8" s="626"/>
      <c r="AC8" s="626"/>
      <c r="AD8" s="627">
        <v>159306</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132543</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16373775</v>
      </c>
      <c r="CS8" s="624"/>
      <c r="CT8" s="624"/>
      <c r="CU8" s="624"/>
      <c r="CV8" s="624"/>
      <c r="CW8" s="624"/>
      <c r="CX8" s="624"/>
      <c r="CY8" s="625"/>
      <c r="CZ8" s="626">
        <v>40.5</v>
      </c>
      <c r="DA8" s="626"/>
      <c r="DB8" s="626"/>
      <c r="DC8" s="626"/>
      <c r="DD8" s="632">
        <v>98263</v>
      </c>
      <c r="DE8" s="624"/>
      <c r="DF8" s="624"/>
      <c r="DG8" s="624"/>
      <c r="DH8" s="624"/>
      <c r="DI8" s="624"/>
      <c r="DJ8" s="624"/>
      <c r="DK8" s="624"/>
      <c r="DL8" s="624"/>
      <c r="DM8" s="624"/>
      <c r="DN8" s="624"/>
      <c r="DO8" s="624"/>
      <c r="DP8" s="625"/>
      <c r="DQ8" s="632">
        <v>9008783</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209271</v>
      </c>
      <c r="S9" s="624"/>
      <c r="T9" s="624"/>
      <c r="U9" s="624"/>
      <c r="V9" s="624"/>
      <c r="W9" s="624"/>
      <c r="X9" s="624"/>
      <c r="Y9" s="625"/>
      <c r="Z9" s="626">
        <v>0.5</v>
      </c>
      <c r="AA9" s="626"/>
      <c r="AB9" s="626"/>
      <c r="AC9" s="626"/>
      <c r="AD9" s="627">
        <v>209271</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4130686</v>
      </c>
      <c r="BH9" s="624"/>
      <c r="BI9" s="624"/>
      <c r="BJ9" s="624"/>
      <c r="BK9" s="624"/>
      <c r="BL9" s="624"/>
      <c r="BM9" s="624"/>
      <c r="BN9" s="625"/>
      <c r="BO9" s="626">
        <v>24.2</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4556003</v>
      </c>
      <c r="CS9" s="624"/>
      <c r="CT9" s="624"/>
      <c r="CU9" s="624"/>
      <c r="CV9" s="624"/>
      <c r="CW9" s="624"/>
      <c r="CX9" s="624"/>
      <c r="CY9" s="625"/>
      <c r="CZ9" s="626">
        <v>11.3</v>
      </c>
      <c r="DA9" s="626"/>
      <c r="DB9" s="626"/>
      <c r="DC9" s="626"/>
      <c r="DD9" s="632">
        <v>65508</v>
      </c>
      <c r="DE9" s="624"/>
      <c r="DF9" s="624"/>
      <c r="DG9" s="624"/>
      <c r="DH9" s="624"/>
      <c r="DI9" s="624"/>
      <c r="DJ9" s="624"/>
      <c r="DK9" s="624"/>
      <c r="DL9" s="624"/>
      <c r="DM9" s="624"/>
      <c r="DN9" s="624"/>
      <c r="DO9" s="624"/>
      <c r="DP9" s="625"/>
      <c r="DQ9" s="632">
        <v>2981057</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275952</v>
      </c>
      <c r="BH10" s="624"/>
      <c r="BI10" s="624"/>
      <c r="BJ10" s="624"/>
      <c r="BK10" s="624"/>
      <c r="BL10" s="624"/>
      <c r="BM10" s="624"/>
      <c r="BN10" s="625"/>
      <c r="BO10" s="626">
        <v>1.6</v>
      </c>
      <c r="BP10" s="626"/>
      <c r="BQ10" s="626"/>
      <c r="BR10" s="626"/>
      <c r="BS10" s="627">
        <v>46699</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37199</v>
      </c>
      <c r="CS10" s="624"/>
      <c r="CT10" s="624"/>
      <c r="CU10" s="624"/>
      <c r="CV10" s="624"/>
      <c r="CW10" s="624"/>
      <c r="CX10" s="624"/>
      <c r="CY10" s="625"/>
      <c r="CZ10" s="626">
        <v>0.1</v>
      </c>
      <c r="DA10" s="626"/>
      <c r="DB10" s="626"/>
      <c r="DC10" s="626"/>
      <c r="DD10" s="632">
        <v>2585</v>
      </c>
      <c r="DE10" s="624"/>
      <c r="DF10" s="624"/>
      <c r="DG10" s="624"/>
      <c r="DH10" s="624"/>
      <c r="DI10" s="624"/>
      <c r="DJ10" s="624"/>
      <c r="DK10" s="624"/>
      <c r="DL10" s="624"/>
      <c r="DM10" s="624"/>
      <c r="DN10" s="624"/>
      <c r="DO10" s="624"/>
      <c r="DP10" s="625"/>
      <c r="DQ10" s="632">
        <v>37140</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2226413</v>
      </c>
      <c r="S11" s="624"/>
      <c r="T11" s="624"/>
      <c r="U11" s="624"/>
      <c r="V11" s="624"/>
      <c r="W11" s="624"/>
      <c r="X11" s="624"/>
      <c r="Y11" s="625"/>
      <c r="Z11" s="628">
        <v>5.4</v>
      </c>
      <c r="AA11" s="629"/>
      <c r="AB11" s="629"/>
      <c r="AC11" s="635"/>
      <c r="AD11" s="632">
        <v>2226413</v>
      </c>
      <c r="AE11" s="624"/>
      <c r="AF11" s="624"/>
      <c r="AG11" s="624"/>
      <c r="AH11" s="624"/>
      <c r="AI11" s="624"/>
      <c r="AJ11" s="624"/>
      <c r="AK11" s="625"/>
      <c r="AL11" s="628">
        <v>9.3000000000000007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1481313</v>
      </c>
      <c r="BH11" s="624"/>
      <c r="BI11" s="624"/>
      <c r="BJ11" s="624"/>
      <c r="BK11" s="624"/>
      <c r="BL11" s="624"/>
      <c r="BM11" s="624"/>
      <c r="BN11" s="625"/>
      <c r="BO11" s="626">
        <v>8.6999999999999993</v>
      </c>
      <c r="BP11" s="626"/>
      <c r="BQ11" s="626"/>
      <c r="BR11" s="626"/>
      <c r="BS11" s="627">
        <v>381433</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199799</v>
      </c>
      <c r="CS11" s="624"/>
      <c r="CT11" s="624"/>
      <c r="CU11" s="624"/>
      <c r="CV11" s="624"/>
      <c r="CW11" s="624"/>
      <c r="CX11" s="624"/>
      <c r="CY11" s="625"/>
      <c r="CZ11" s="626">
        <v>0.5</v>
      </c>
      <c r="DA11" s="626"/>
      <c r="DB11" s="626"/>
      <c r="DC11" s="626"/>
      <c r="DD11" s="632">
        <v>32658</v>
      </c>
      <c r="DE11" s="624"/>
      <c r="DF11" s="624"/>
      <c r="DG11" s="624"/>
      <c r="DH11" s="624"/>
      <c r="DI11" s="624"/>
      <c r="DJ11" s="624"/>
      <c r="DK11" s="624"/>
      <c r="DL11" s="624"/>
      <c r="DM11" s="624"/>
      <c r="DN11" s="624"/>
      <c r="DO11" s="624"/>
      <c r="DP11" s="625"/>
      <c r="DQ11" s="632">
        <v>162356</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8867421</v>
      </c>
      <c r="BH12" s="624"/>
      <c r="BI12" s="624"/>
      <c r="BJ12" s="624"/>
      <c r="BK12" s="624"/>
      <c r="BL12" s="624"/>
      <c r="BM12" s="624"/>
      <c r="BN12" s="625"/>
      <c r="BO12" s="626">
        <v>51.9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832033</v>
      </c>
      <c r="CS12" s="624"/>
      <c r="CT12" s="624"/>
      <c r="CU12" s="624"/>
      <c r="CV12" s="624"/>
      <c r="CW12" s="624"/>
      <c r="CX12" s="624"/>
      <c r="CY12" s="625"/>
      <c r="CZ12" s="626">
        <v>2.1</v>
      </c>
      <c r="DA12" s="626"/>
      <c r="DB12" s="626"/>
      <c r="DC12" s="626"/>
      <c r="DD12" s="632">
        <v>1153</v>
      </c>
      <c r="DE12" s="624"/>
      <c r="DF12" s="624"/>
      <c r="DG12" s="624"/>
      <c r="DH12" s="624"/>
      <c r="DI12" s="624"/>
      <c r="DJ12" s="624"/>
      <c r="DK12" s="624"/>
      <c r="DL12" s="624"/>
      <c r="DM12" s="624"/>
      <c r="DN12" s="624"/>
      <c r="DO12" s="624"/>
      <c r="DP12" s="625"/>
      <c r="DQ12" s="632">
        <v>416854</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8822607</v>
      </c>
      <c r="BH13" s="624"/>
      <c r="BI13" s="624"/>
      <c r="BJ13" s="624"/>
      <c r="BK13" s="624"/>
      <c r="BL13" s="624"/>
      <c r="BM13" s="624"/>
      <c r="BN13" s="625"/>
      <c r="BO13" s="626">
        <v>51.6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4413590</v>
      </c>
      <c r="CS13" s="624"/>
      <c r="CT13" s="624"/>
      <c r="CU13" s="624"/>
      <c r="CV13" s="624"/>
      <c r="CW13" s="624"/>
      <c r="CX13" s="624"/>
      <c r="CY13" s="625"/>
      <c r="CZ13" s="626">
        <v>10.9</v>
      </c>
      <c r="DA13" s="626"/>
      <c r="DB13" s="626"/>
      <c r="DC13" s="626"/>
      <c r="DD13" s="632">
        <v>924400</v>
      </c>
      <c r="DE13" s="624"/>
      <c r="DF13" s="624"/>
      <c r="DG13" s="624"/>
      <c r="DH13" s="624"/>
      <c r="DI13" s="624"/>
      <c r="DJ13" s="624"/>
      <c r="DK13" s="624"/>
      <c r="DL13" s="624"/>
      <c r="DM13" s="624"/>
      <c r="DN13" s="624"/>
      <c r="DO13" s="624"/>
      <c r="DP13" s="625"/>
      <c r="DQ13" s="632">
        <v>3543467</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262623</v>
      </c>
      <c r="BH14" s="624"/>
      <c r="BI14" s="624"/>
      <c r="BJ14" s="624"/>
      <c r="BK14" s="624"/>
      <c r="BL14" s="624"/>
      <c r="BM14" s="624"/>
      <c r="BN14" s="625"/>
      <c r="BO14" s="626">
        <v>1.5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1438253</v>
      </c>
      <c r="CS14" s="624"/>
      <c r="CT14" s="624"/>
      <c r="CU14" s="624"/>
      <c r="CV14" s="624"/>
      <c r="CW14" s="624"/>
      <c r="CX14" s="624"/>
      <c r="CY14" s="625"/>
      <c r="CZ14" s="626">
        <v>3.6</v>
      </c>
      <c r="DA14" s="626"/>
      <c r="DB14" s="626"/>
      <c r="DC14" s="626"/>
      <c r="DD14" s="632">
        <v>462540</v>
      </c>
      <c r="DE14" s="624"/>
      <c r="DF14" s="624"/>
      <c r="DG14" s="624"/>
      <c r="DH14" s="624"/>
      <c r="DI14" s="624"/>
      <c r="DJ14" s="624"/>
      <c r="DK14" s="624"/>
      <c r="DL14" s="624"/>
      <c r="DM14" s="624"/>
      <c r="DN14" s="624"/>
      <c r="DO14" s="624"/>
      <c r="DP14" s="625"/>
      <c r="DQ14" s="632">
        <v>1163705</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44781</v>
      </c>
      <c r="S15" s="624"/>
      <c r="T15" s="624"/>
      <c r="U15" s="624"/>
      <c r="V15" s="624"/>
      <c r="W15" s="624"/>
      <c r="X15" s="624"/>
      <c r="Y15" s="625"/>
      <c r="Z15" s="626">
        <v>0.1</v>
      </c>
      <c r="AA15" s="626"/>
      <c r="AB15" s="626"/>
      <c r="AC15" s="626"/>
      <c r="AD15" s="627">
        <v>44781</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596285</v>
      </c>
      <c r="BH15" s="624"/>
      <c r="BI15" s="624"/>
      <c r="BJ15" s="624"/>
      <c r="BK15" s="624"/>
      <c r="BL15" s="624"/>
      <c r="BM15" s="624"/>
      <c r="BN15" s="625"/>
      <c r="BO15" s="626">
        <v>3.5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4406609</v>
      </c>
      <c r="CS15" s="624"/>
      <c r="CT15" s="624"/>
      <c r="CU15" s="624"/>
      <c r="CV15" s="624"/>
      <c r="CW15" s="624"/>
      <c r="CX15" s="624"/>
      <c r="CY15" s="625"/>
      <c r="CZ15" s="626">
        <v>10.9</v>
      </c>
      <c r="DA15" s="626"/>
      <c r="DB15" s="626"/>
      <c r="DC15" s="626"/>
      <c r="DD15" s="632">
        <v>896918</v>
      </c>
      <c r="DE15" s="624"/>
      <c r="DF15" s="624"/>
      <c r="DG15" s="624"/>
      <c r="DH15" s="624"/>
      <c r="DI15" s="624"/>
      <c r="DJ15" s="624"/>
      <c r="DK15" s="624"/>
      <c r="DL15" s="624"/>
      <c r="DM15" s="624"/>
      <c r="DN15" s="624"/>
      <c r="DO15" s="624"/>
      <c r="DP15" s="625"/>
      <c r="DQ15" s="632">
        <v>3276557</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238513</v>
      </c>
      <c r="S16" s="624"/>
      <c r="T16" s="624"/>
      <c r="U16" s="624"/>
      <c r="V16" s="624"/>
      <c r="W16" s="624"/>
      <c r="X16" s="624"/>
      <c r="Y16" s="625"/>
      <c r="Z16" s="626">
        <v>0.6</v>
      </c>
      <c r="AA16" s="626"/>
      <c r="AB16" s="626"/>
      <c r="AC16" s="626"/>
      <c r="AD16" s="627">
        <v>238513</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488325</v>
      </c>
      <c r="S17" s="624"/>
      <c r="T17" s="624"/>
      <c r="U17" s="624"/>
      <c r="V17" s="624"/>
      <c r="W17" s="624"/>
      <c r="X17" s="624"/>
      <c r="Y17" s="625"/>
      <c r="Z17" s="626">
        <v>1.2</v>
      </c>
      <c r="AA17" s="626"/>
      <c r="AB17" s="626"/>
      <c r="AC17" s="626"/>
      <c r="AD17" s="627">
        <v>488325</v>
      </c>
      <c r="AE17" s="627"/>
      <c r="AF17" s="627"/>
      <c r="AG17" s="627"/>
      <c r="AH17" s="627"/>
      <c r="AI17" s="627"/>
      <c r="AJ17" s="627"/>
      <c r="AK17" s="627"/>
      <c r="AL17" s="628">
        <v>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3102757</v>
      </c>
      <c r="CS17" s="624"/>
      <c r="CT17" s="624"/>
      <c r="CU17" s="624"/>
      <c r="CV17" s="624"/>
      <c r="CW17" s="624"/>
      <c r="CX17" s="624"/>
      <c r="CY17" s="625"/>
      <c r="CZ17" s="626">
        <v>7.7</v>
      </c>
      <c r="DA17" s="626"/>
      <c r="DB17" s="626"/>
      <c r="DC17" s="626"/>
      <c r="DD17" s="632" t="s">
        <v>122</v>
      </c>
      <c r="DE17" s="624"/>
      <c r="DF17" s="624"/>
      <c r="DG17" s="624"/>
      <c r="DH17" s="624"/>
      <c r="DI17" s="624"/>
      <c r="DJ17" s="624"/>
      <c r="DK17" s="624"/>
      <c r="DL17" s="624"/>
      <c r="DM17" s="624"/>
      <c r="DN17" s="624"/>
      <c r="DO17" s="624"/>
      <c r="DP17" s="625"/>
      <c r="DQ17" s="632">
        <v>3060553</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98630</v>
      </c>
      <c r="S18" s="624"/>
      <c r="T18" s="624"/>
      <c r="U18" s="624"/>
      <c r="V18" s="624"/>
      <c r="W18" s="624"/>
      <c r="X18" s="624"/>
      <c r="Y18" s="625"/>
      <c r="Z18" s="626">
        <v>0.2</v>
      </c>
      <c r="AA18" s="626"/>
      <c r="AB18" s="626"/>
      <c r="AC18" s="626"/>
      <c r="AD18" s="627">
        <v>98630</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387059</v>
      </c>
      <c r="S19" s="624"/>
      <c r="T19" s="624"/>
      <c r="U19" s="624"/>
      <c r="V19" s="624"/>
      <c r="W19" s="624"/>
      <c r="X19" s="624"/>
      <c r="Y19" s="625"/>
      <c r="Z19" s="626">
        <v>0.9</v>
      </c>
      <c r="AA19" s="626"/>
      <c r="AB19" s="626"/>
      <c r="AC19" s="626"/>
      <c r="AD19" s="627">
        <v>387059</v>
      </c>
      <c r="AE19" s="627"/>
      <c r="AF19" s="627"/>
      <c r="AG19" s="627"/>
      <c r="AH19" s="627"/>
      <c r="AI19" s="627"/>
      <c r="AJ19" s="627"/>
      <c r="AK19" s="627"/>
      <c r="AL19" s="628">
        <v>1.6</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1352899</v>
      </c>
      <c r="BH19" s="624"/>
      <c r="BI19" s="624"/>
      <c r="BJ19" s="624"/>
      <c r="BK19" s="624"/>
      <c r="BL19" s="624"/>
      <c r="BM19" s="624"/>
      <c r="BN19" s="625"/>
      <c r="BO19" s="626">
        <v>7.9</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2636</v>
      </c>
      <c r="S20" s="624"/>
      <c r="T20" s="624"/>
      <c r="U20" s="624"/>
      <c r="V20" s="624"/>
      <c r="W20" s="624"/>
      <c r="X20" s="624"/>
      <c r="Y20" s="625"/>
      <c r="Z20" s="626">
        <v>0</v>
      </c>
      <c r="AA20" s="626"/>
      <c r="AB20" s="626"/>
      <c r="AC20" s="626"/>
      <c r="AD20" s="627">
        <v>2636</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1352899</v>
      </c>
      <c r="BH20" s="624"/>
      <c r="BI20" s="624"/>
      <c r="BJ20" s="624"/>
      <c r="BK20" s="624"/>
      <c r="BL20" s="624"/>
      <c r="BM20" s="624"/>
      <c r="BN20" s="625"/>
      <c r="BO20" s="626">
        <v>7.9</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40432425</v>
      </c>
      <c r="CS20" s="624"/>
      <c r="CT20" s="624"/>
      <c r="CU20" s="624"/>
      <c r="CV20" s="624"/>
      <c r="CW20" s="624"/>
      <c r="CX20" s="624"/>
      <c r="CY20" s="625"/>
      <c r="CZ20" s="626">
        <v>100</v>
      </c>
      <c r="DA20" s="626"/>
      <c r="DB20" s="626"/>
      <c r="DC20" s="626"/>
      <c r="DD20" s="632">
        <v>2705143</v>
      </c>
      <c r="DE20" s="624"/>
      <c r="DF20" s="624"/>
      <c r="DG20" s="624"/>
      <c r="DH20" s="624"/>
      <c r="DI20" s="624"/>
      <c r="DJ20" s="624"/>
      <c r="DK20" s="624"/>
      <c r="DL20" s="624"/>
      <c r="DM20" s="624"/>
      <c r="DN20" s="624"/>
      <c r="DO20" s="624"/>
      <c r="DP20" s="625"/>
      <c r="DQ20" s="632">
        <v>28129679</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4561745</v>
      </c>
      <c r="S21" s="624"/>
      <c r="T21" s="624"/>
      <c r="U21" s="624"/>
      <c r="V21" s="624"/>
      <c r="W21" s="624"/>
      <c r="X21" s="624"/>
      <c r="Y21" s="625"/>
      <c r="Z21" s="626">
        <v>11.1</v>
      </c>
      <c r="AA21" s="626"/>
      <c r="AB21" s="626"/>
      <c r="AC21" s="626"/>
      <c r="AD21" s="627">
        <v>4282353</v>
      </c>
      <c r="AE21" s="627"/>
      <c r="AF21" s="627"/>
      <c r="AG21" s="627"/>
      <c r="AH21" s="627"/>
      <c r="AI21" s="627"/>
      <c r="AJ21" s="627"/>
      <c r="AK21" s="627"/>
      <c r="AL21" s="628">
        <v>17.899999999999999</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4282353</v>
      </c>
      <c r="S22" s="624"/>
      <c r="T22" s="624"/>
      <c r="U22" s="624"/>
      <c r="V22" s="624"/>
      <c r="W22" s="624"/>
      <c r="X22" s="624"/>
      <c r="Y22" s="625"/>
      <c r="Z22" s="626">
        <v>10.4</v>
      </c>
      <c r="AA22" s="626"/>
      <c r="AB22" s="626"/>
      <c r="AC22" s="626"/>
      <c r="AD22" s="627">
        <v>4282353</v>
      </c>
      <c r="AE22" s="627"/>
      <c r="AF22" s="627"/>
      <c r="AG22" s="627"/>
      <c r="AH22" s="627"/>
      <c r="AI22" s="627"/>
      <c r="AJ22" s="627"/>
      <c r="AK22" s="627"/>
      <c r="AL22" s="628">
        <v>17.899999999999999</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279392</v>
      </c>
      <c r="S23" s="624"/>
      <c r="T23" s="624"/>
      <c r="U23" s="624"/>
      <c r="V23" s="624"/>
      <c r="W23" s="624"/>
      <c r="X23" s="624"/>
      <c r="Y23" s="625"/>
      <c r="Z23" s="626">
        <v>0.7</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1352899</v>
      </c>
      <c r="BH23" s="624"/>
      <c r="BI23" s="624"/>
      <c r="BJ23" s="624"/>
      <c r="BK23" s="624"/>
      <c r="BL23" s="624"/>
      <c r="BM23" s="624"/>
      <c r="BN23" s="625"/>
      <c r="BO23" s="626">
        <v>7.9</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21017195</v>
      </c>
      <c r="CS24" s="613"/>
      <c r="CT24" s="613"/>
      <c r="CU24" s="613"/>
      <c r="CV24" s="613"/>
      <c r="CW24" s="613"/>
      <c r="CX24" s="613"/>
      <c r="CY24" s="614"/>
      <c r="CZ24" s="617">
        <v>52</v>
      </c>
      <c r="DA24" s="618"/>
      <c r="DB24" s="618"/>
      <c r="DC24" s="634"/>
      <c r="DD24" s="655">
        <v>13937411</v>
      </c>
      <c r="DE24" s="613"/>
      <c r="DF24" s="613"/>
      <c r="DG24" s="613"/>
      <c r="DH24" s="613"/>
      <c r="DI24" s="613"/>
      <c r="DJ24" s="613"/>
      <c r="DK24" s="614"/>
      <c r="DL24" s="655">
        <v>12397066</v>
      </c>
      <c r="DM24" s="613"/>
      <c r="DN24" s="613"/>
      <c r="DO24" s="613"/>
      <c r="DP24" s="613"/>
      <c r="DQ24" s="613"/>
      <c r="DR24" s="613"/>
      <c r="DS24" s="613"/>
      <c r="DT24" s="613"/>
      <c r="DU24" s="613"/>
      <c r="DV24" s="614"/>
      <c r="DW24" s="617">
        <v>51.6</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25241730</v>
      </c>
      <c r="S25" s="624"/>
      <c r="T25" s="624"/>
      <c r="U25" s="624"/>
      <c r="V25" s="624"/>
      <c r="W25" s="624"/>
      <c r="X25" s="624"/>
      <c r="Y25" s="625"/>
      <c r="Z25" s="626">
        <v>61.4</v>
      </c>
      <c r="AA25" s="626"/>
      <c r="AB25" s="626"/>
      <c r="AC25" s="626"/>
      <c r="AD25" s="627">
        <v>23609439</v>
      </c>
      <c r="AE25" s="627"/>
      <c r="AF25" s="627"/>
      <c r="AG25" s="627"/>
      <c r="AH25" s="627"/>
      <c r="AI25" s="627"/>
      <c r="AJ25" s="627"/>
      <c r="AK25" s="627"/>
      <c r="AL25" s="628">
        <v>98.8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7075484</v>
      </c>
      <c r="CS25" s="644"/>
      <c r="CT25" s="644"/>
      <c r="CU25" s="644"/>
      <c r="CV25" s="644"/>
      <c r="CW25" s="644"/>
      <c r="CX25" s="644"/>
      <c r="CY25" s="645"/>
      <c r="CZ25" s="628">
        <v>17.5</v>
      </c>
      <c r="DA25" s="656"/>
      <c r="DB25" s="656"/>
      <c r="DC25" s="658"/>
      <c r="DD25" s="632">
        <v>6532601</v>
      </c>
      <c r="DE25" s="644"/>
      <c r="DF25" s="644"/>
      <c r="DG25" s="644"/>
      <c r="DH25" s="644"/>
      <c r="DI25" s="644"/>
      <c r="DJ25" s="644"/>
      <c r="DK25" s="645"/>
      <c r="DL25" s="632">
        <v>6340361</v>
      </c>
      <c r="DM25" s="644"/>
      <c r="DN25" s="644"/>
      <c r="DO25" s="644"/>
      <c r="DP25" s="644"/>
      <c r="DQ25" s="644"/>
      <c r="DR25" s="644"/>
      <c r="DS25" s="644"/>
      <c r="DT25" s="644"/>
      <c r="DU25" s="644"/>
      <c r="DV25" s="645"/>
      <c r="DW25" s="628">
        <v>26.4</v>
      </c>
      <c r="DX25" s="656"/>
      <c r="DY25" s="656"/>
      <c r="DZ25" s="656"/>
      <c r="EA25" s="656"/>
      <c r="EB25" s="656"/>
      <c r="EC25" s="657"/>
    </row>
    <row r="26" spans="2:133" ht="11.25" customHeight="1" x14ac:dyDescent="0.15">
      <c r="B26" s="620" t="s">
        <v>283</v>
      </c>
      <c r="C26" s="621"/>
      <c r="D26" s="621"/>
      <c r="E26" s="621"/>
      <c r="F26" s="621"/>
      <c r="G26" s="621"/>
      <c r="H26" s="621"/>
      <c r="I26" s="621"/>
      <c r="J26" s="621"/>
      <c r="K26" s="621"/>
      <c r="L26" s="621"/>
      <c r="M26" s="621"/>
      <c r="N26" s="621"/>
      <c r="O26" s="621"/>
      <c r="P26" s="621"/>
      <c r="Q26" s="622"/>
      <c r="R26" s="623">
        <v>12295</v>
      </c>
      <c r="S26" s="624"/>
      <c r="T26" s="624"/>
      <c r="U26" s="624"/>
      <c r="V26" s="624"/>
      <c r="W26" s="624"/>
      <c r="X26" s="624"/>
      <c r="Y26" s="625"/>
      <c r="Z26" s="626">
        <v>0</v>
      </c>
      <c r="AA26" s="626"/>
      <c r="AB26" s="626"/>
      <c r="AC26" s="626"/>
      <c r="AD26" s="627">
        <v>12295</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4542161</v>
      </c>
      <c r="CS26" s="624"/>
      <c r="CT26" s="624"/>
      <c r="CU26" s="624"/>
      <c r="CV26" s="624"/>
      <c r="CW26" s="624"/>
      <c r="CX26" s="624"/>
      <c r="CY26" s="625"/>
      <c r="CZ26" s="628">
        <v>11.2</v>
      </c>
      <c r="DA26" s="656"/>
      <c r="DB26" s="656"/>
      <c r="DC26" s="658"/>
      <c r="DD26" s="632">
        <v>4149429</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286</v>
      </c>
      <c r="C27" s="621"/>
      <c r="D27" s="621"/>
      <c r="E27" s="621"/>
      <c r="F27" s="621"/>
      <c r="G27" s="621"/>
      <c r="H27" s="621"/>
      <c r="I27" s="621"/>
      <c r="J27" s="621"/>
      <c r="K27" s="621"/>
      <c r="L27" s="621"/>
      <c r="M27" s="621"/>
      <c r="N27" s="621"/>
      <c r="O27" s="621"/>
      <c r="P27" s="621"/>
      <c r="Q27" s="622"/>
      <c r="R27" s="623">
        <v>213268</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17099722</v>
      </c>
      <c r="BH27" s="624"/>
      <c r="BI27" s="624"/>
      <c r="BJ27" s="624"/>
      <c r="BK27" s="624"/>
      <c r="BL27" s="624"/>
      <c r="BM27" s="624"/>
      <c r="BN27" s="625"/>
      <c r="BO27" s="626">
        <v>100</v>
      </c>
      <c r="BP27" s="626"/>
      <c r="BQ27" s="626"/>
      <c r="BR27" s="626"/>
      <c r="BS27" s="627">
        <v>428132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10838954</v>
      </c>
      <c r="CS27" s="644"/>
      <c r="CT27" s="644"/>
      <c r="CU27" s="644"/>
      <c r="CV27" s="644"/>
      <c r="CW27" s="644"/>
      <c r="CX27" s="644"/>
      <c r="CY27" s="645"/>
      <c r="CZ27" s="628">
        <v>26.8</v>
      </c>
      <c r="DA27" s="656"/>
      <c r="DB27" s="656"/>
      <c r="DC27" s="658"/>
      <c r="DD27" s="632">
        <v>4344257</v>
      </c>
      <c r="DE27" s="644"/>
      <c r="DF27" s="644"/>
      <c r="DG27" s="644"/>
      <c r="DH27" s="644"/>
      <c r="DI27" s="644"/>
      <c r="DJ27" s="644"/>
      <c r="DK27" s="645"/>
      <c r="DL27" s="632">
        <v>2996152</v>
      </c>
      <c r="DM27" s="644"/>
      <c r="DN27" s="644"/>
      <c r="DO27" s="644"/>
      <c r="DP27" s="644"/>
      <c r="DQ27" s="644"/>
      <c r="DR27" s="644"/>
      <c r="DS27" s="644"/>
      <c r="DT27" s="644"/>
      <c r="DU27" s="644"/>
      <c r="DV27" s="645"/>
      <c r="DW27" s="628">
        <v>12.5</v>
      </c>
      <c r="DX27" s="656"/>
      <c r="DY27" s="656"/>
      <c r="DZ27" s="656"/>
      <c r="EA27" s="656"/>
      <c r="EB27" s="656"/>
      <c r="EC27" s="657"/>
    </row>
    <row r="28" spans="2:133" ht="11.25" customHeight="1" x14ac:dyDescent="0.15">
      <c r="B28" s="620" t="s">
        <v>289</v>
      </c>
      <c r="C28" s="621"/>
      <c r="D28" s="621"/>
      <c r="E28" s="621"/>
      <c r="F28" s="621"/>
      <c r="G28" s="621"/>
      <c r="H28" s="621"/>
      <c r="I28" s="621"/>
      <c r="J28" s="621"/>
      <c r="K28" s="621"/>
      <c r="L28" s="621"/>
      <c r="M28" s="621"/>
      <c r="N28" s="621"/>
      <c r="O28" s="621"/>
      <c r="P28" s="621"/>
      <c r="Q28" s="622"/>
      <c r="R28" s="623">
        <v>303300</v>
      </c>
      <c r="S28" s="624"/>
      <c r="T28" s="624"/>
      <c r="U28" s="624"/>
      <c r="V28" s="624"/>
      <c r="W28" s="624"/>
      <c r="X28" s="624"/>
      <c r="Y28" s="625"/>
      <c r="Z28" s="626">
        <v>0.7</v>
      </c>
      <c r="AA28" s="626"/>
      <c r="AB28" s="626"/>
      <c r="AC28" s="626"/>
      <c r="AD28" s="627">
        <v>176110</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3102757</v>
      </c>
      <c r="CS28" s="624"/>
      <c r="CT28" s="624"/>
      <c r="CU28" s="624"/>
      <c r="CV28" s="624"/>
      <c r="CW28" s="624"/>
      <c r="CX28" s="624"/>
      <c r="CY28" s="625"/>
      <c r="CZ28" s="628">
        <v>7.7</v>
      </c>
      <c r="DA28" s="656"/>
      <c r="DB28" s="656"/>
      <c r="DC28" s="658"/>
      <c r="DD28" s="632">
        <v>3060553</v>
      </c>
      <c r="DE28" s="624"/>
      <c r="DF28" s="624"/>
      <c r="DG28" s="624"/>
      <c r="DH28" s="624"/>
      <c r="DI28" s="624"/>
      <c r="DJ28" s="624"/>
      <c r="DK28" s="625"/>
      <c r="DL28" s="632">
        <v>3060553</v>
      </c>
      <c r="DM28" s="624"/>
      <c r="DN28" s="624"/>
      <c r="DO28" s="624"/>
      <c r="DP28" s="624"/>
      <c r="DQ28" s="624"/>
      <c r="DR28" s="624"/>
      <c r="DS28" s="624"/>
      <c r="DT28" s="624"/>
      <c r="DU28" s="624"/>
      <c r="DV28" s="625"/>
      <c r="DW28" s="628">
        <v>12.7</v>
      </c>
      <c r="DX28" s="656"/>
      <c r="DY28" s="656"/>
      <c r="DZ28" s="656"/>
      <c r="EA28" s="656"/>
      <c r="EB28" s="656"/>
      <c r="EC28" s="657"/>
    </row>
    <row r="29" spans="2:133" ht="11.25" customHeight="1" x14ac:dyDescent="0.15">
      <c r="B29" s="620" t="s">
        <v>291</v>
      </c>
      <c r="C29" s="621"/>
      <c r="D29" s="621"/>
      <c r="E29" s="621"/>
      <c r="F29" s="621"/>
      <c r="G29" s="621"/>
      <c r="H29" s="621"/>
      <c r="I29" s="621"/>
      <c r="J29" s="621"/>
      <c r="K29" s="621"/>
      <c r="L29" s="621"/>
      <c r="M29" s="621"/>
      <c r="N29" s="621"/>
      <c r="O29" s="621"/>
      <c r="P29" s="621"/>
      <c r="Q29" s="622"/>
      <c r="R29" s="623">
        <v>444379</v>
      </c>
      <c r="S29" s="624"/>
      <c r="T29" s="624"/>
      <c r="U29" s="624"/>
      <c r="V29" s="624"/>
      <c r="W29" s="624"/>
      <c r="X29" s="624"/>
      <c r="Y29" s="625"/>
      <c r="Z29" s="626">
        <v>1.1000000000000001</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3094336</v>
      </c>
      <c r="CS29" s="644"/>
      <c r="CT29" s="644"/>
      <c r="CU29" s="644"/>
      <c r="CV29" s="644"/>
      <c r="CW29" s="644"/>
      <c r="CX29" s="644"/>
      <c r="CY29" s="645"/>
      <c r="CZ29" s="628">
        <v>7.7</v>
      </c>
      <c r="DA29" s="656"/>
      <c r="DB29" s="656"/>
      <c r="DC29" s="658"/>
      <c r="DD29" s="632">
        <v>3052132</v>
      </c>
      <c r="DE29" s="644"/>
      <c r="DF29" s="644"/>
      <c r="DG29" s="644"/>
      <c r="DH29" s="644"/>
      <c r="DI29" s="644"/>
      <c r="DJ29" s="644"/>
      <c r="DK29" s="645"/>
      <c r="DL29" s="632">
        <v>3052132</v>
      </c>
      <c r="DM29" s="644"/>
      <c r="DN29" s="644"/>
      <c r="DO29" s="644"/>
      <c r="DP29" s="644"/>
      <c r="DQ29" s="644"/>
      <c r="DR29" s="644"/>
      <c r="DS29" s="644"/>
      <c r="DT29" s="644"/>
      <c r="DU29" s="644"/>
      <c r="DV29" s="645"/>
      <c r="DW29" s="628">
        <v>12.7</v>
      </c>
      <c r="DX29" s="656"/>
      <c r="DY29" s="656"/>
      <c r="DZ29" s="656"/>
      <c r="EA29" s="656"/>
      <c r="EB29" s="656"/>
      <c r="EC29" s="657"/>
    </row>
    <row r="30" spans="2:133" ht="11.25" customHeight="1" x14ac:dyDescent="0.15">
      <c r="B30" s="620" t="s">
        <v>293</v>
      </c>
      <c r="C30" s="621"/>
      <c r="D30" s="621"/>
      <c r="E30" s="621"/>
      <c r="F30" s="621"/>
      <c r="G30" s="621"/>
      <c r="H30" s="621"/>
      <c r="I30" s="621"/>
      <c r="J30" s="621"/>
      <c r="K30" s="621"/>
      <c r="L30" s="621"/>
      <c r="M30" s="621"/>
      <c r="N30" s="621"/>
      <c r="O30" s="621"/>
      <c r="P30" s="621"/>
      <c r="Q30" s="622"/>
      <c r="R30" s="623">
        <v>7254239</v>
      </c>
      <c r="S30" s="624"/>
      <c r="T30" s="624"/>
      <c r="U30" s="624"/>
      <c r="V30" s="624"/>
      <c r="W30" s="624"/>
      <c r="X30" s="624"/>
      <c r="Y30" s="625"/>
      <c r="Z30" s="626">
        <v>17.600000000000001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2898749</v>
      </c>
      <c r="CS30" s="624"/>
      <c r="CT30" s="624"/>
      <c r="CU30" s="624"/>
      <c r="CV30" s="624"/>
      <c r="CW30" s="624"/>
      <c r="CX30" s="624"/>
      <c r="CY30" s="625"/>
      <c r="CZ30" s="628">
        <v>7.2</v>
      </c>
      <c r="DA30" s="656"/>
      <c r="DB30" s="656"/>
      <c r="DC30" s="658"/>
      <c r="DD30" s="632">
        <v>2856545</v>
      </c>
      <c r="DE30" s="624"/>
      <c r="DF30" s="624"/>
      <c r="DG30" s="624"/>
      <c r="DH30" s="624"/>
      <c r="DI30" s="624"/>
      <c r="DJ30" s="624"/>
      <c r="DK30" s="625"/>
      <c r="DL30" s="632">
        <v>2856545</v>
      </c>
      <c r="DM30" s="624"/>
      <c r="DN30" s="624"/>
      <c r="DO30" s="624"/>
      <c r="DP30" s="624"/>
      <c r="DQ30" s="624"/>
      <c r="DR30" s="624"/>
      <c r="DS30" s="624"/>
      <c r="DT30" s="624"/>
      <c r="DU30" s="624"/>
      <c r="DV30" s="625"/>
      <c r="DW30" s="628">
        <v>11.9</v>
      </c>
      <c r="DX30" s="656"/>
      <c r="DY30" s="656"/>
      <c r="DZ30" s="656"/>
      <c r="EA30" s="656"/>
      <c r="EB30" s="656"/>
      <c r="EC30" s="657"/>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99.3</v>
      </c>
      <c r="BH31" s="667"/>
      <c r="BI31" s="667"/>
      <c r="BJ31" s="667"/>
      <c r="BK31" s="667"/>
      <c r="BL31" s="667"/>
      <c r="BM31" s="618">
        <v>96.8</v>
      </c>
      <c r="BN31" s="667"/>
      <c r="BO31" s="667"/>
      <c r="BP31" s="667"/>
      <c r="BQ31" s="668"/>
      <c r="BR31" s="670">
        <v>99.3</v>
      </c>
      <c r="BS31" s="667"/>
      <c r="BT31" s="667"/>
      <c r="BU31" s="667"/>
      <c r="BV31" s="667"/>
      <c r="BW31" s="667"/>
      <c r="BX31" s="618">
        <v>96.7</v>
      </c>
      <c r="BY31" s="667"/>
      <c r="BZ31" s="667"/>
      <c r="CA31" s="667"/>
      <c r="CB31" s="668"/>
      <c r="CD31" s="663"/>
      <c r="CE31" s="664"/>
      <c r="CF31" s="620" t="s">
        <v>300</v>
      </c>
      <c r="CG31" s="621"/>
      <c r="CH31" s="621"/>
      <c r="CI31" s="621"/>
      <c r="CJ31" s="621"/>
      <c r="CK31" s="621"/>
      <c r="CL31" s="621"/>
      <c r="CM31" s="621"/>
      <c r="CN31" s="621"/>
      <c r="CO31" s="621"/>
      <c r="CP31" s="621"/>
      <c r="CQ31" s="622"/>
      <c r="CR31" s="623">
        <v>195587</v>
      </c>
      <c r="CS31" s="644"/>
      <c r="CT31" s="644"/>
      <c r="CU31" s="644"/>
      <c r="CV31" s="644"/>
      <c r="CW31" s="644"/>
      <c r="CX31" s="644"/>
      <c r="CY31" s="645"/>
      <c r="CZ31" s="628">
        <v>0.5</v>
      </c>
      <c r="DA31" s="656"/>
      <c r="DB31" s="656"/>
      <c r="DC31" s="658"/>
      <c r="DD31" s="632">
        <v>195587</v>
      </c>
      <c r="DE31" s="644"/>
      <c r="DF31" s="644"/>
      <c r="DG31" s="644"/>
      <c r="DH31" s="644"/>
      <c r="DI31" s="644"/>
      <c r="DJ31" s="644"/>
      <c r="DK31" s="645"/>
      <c r="DL31" s="632">
        <v>195587</v>
      </c>
      <c r="DM31" s="644"/>
      <c r="DN31" s="644"/>
      <c r="DO31" s="644"/>
      <c r="DP31" s="644"/>
      <c r="DQ31" s="644"/>
      <c r="DR31" s="644"/>
      <c r="DS31" s="644"/>
      <c r="DT31" s="644"/>
      <c r="DU31" s="644"/>
      <c r="DV31" s="645"/>
      <c r="DW31" s="628">
        <v>0.8</v>
      </c>
      <c r="DX31" s="656"/>
      <c r="DY31" s="656"/>
      <c r="DZ31" s="656"/>
      <c r="EA31" s="656"/>
      <c r="EB31" s="656"/>
      <c r="EC31" s="657"/>
    </row>
    <row r="32" spans="2:133" ht="11.25" customHeight="1" x14ac:dyDescent="0.15">
      <c r="B32" s="620" t="s">
        <v>301</v>
      </c>
      <c r="C32" s="621"/>
      <c r="D32" s="621"/>
      <c r="E32" s="621"/>
      <c r="F32" s="621"/>
      <c r="G32" s="621"/>
      <c r="H32" s="621"/>
      <c r="I32" s="621"/>
      <c r="J32" s="621"/>
      <c r="K32" s="621"/>
      <c r="L32" s="621"/>
      <c r="M32" s="621"/>
      <c r="N32" s="621"/>
      <c r="O32" s="621"/>
      <c r="P32" s="621"/>
      <c r="Q32" s="622"/>
      <c r="R32" s="623">
        <v>2619749</v>
      </c>
      <c r="S32" s="624"/>
      <c r="T32" s="624"/>
      <c r="U32" s="624"/>
      <c r="V32" s="624"/>
      <c r="W32" s="624"/>
      <c r="X32" s="624"/>
      <c r="Y32" s="625"/>
      <c r="Z32" s="626">
        <v>6.4</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99.3</v>
      </c>
      <c r="BH32" s="644"/>
      <c r="BI32" s="644"/>
      <c r="BJ32" s="644"/>
      <c r="BK32" s="644"/>
      <c r="BL32" s="644"/>
      <c r="BM32" s="629">
        <v>96.9</v>
      </c>
      <c r="BN32" s="644"/>
      <c r="BO32" s="644"/>
      <c r="BP32" s="644"/>
      <c r="BQ32" s="669"/>
      <c r="BR32" s="680">
        <v>99.1</v>
      </c>
      <c r="BS32" s="644"/>
      <c r="BT32" s="644"/>
      <c r="BU32" s="644"/>
      <c r="BV32" s="644"/>
      <c r="BW32" s="644"/>
      <c r="BX32" s="629">
        <v>96.6</v>
      </c>
      <c r="BY32" s="644"/>
      <c r="BZ32" s="644"/>
      <c r="CA32" s="644"/>
      <c r="CB32" s="669"/>
      <c r="CD32" s="665"/>
      <c r="CE32" s="666"/>
      <c r="CF32" s="620" t="s">
        <v>304</v>
      </c>
      <c r="CG32" s="621"/>
      <c r="CH32" s="621"/>
      <c r="CI32" s="621"/>
      <c r="CJ32" s="621"/>
      <c r="CK32" s="621"/>
      <c r="CL32" s="621"/>
      <c r="CM32" s="621"/>
      <c r="CN32" s="621"/>
      <c r="CO32" s="621"/>
      <c r="CP32" s="621"/>
      <c r="CQ32" s="622"/>
      <c r="CR32" s="623">
        <v>8421</v>
      </c>
      <c r="CS32" s="624"/>
      <c r="CT32" s="624"/>
      <c r="CU32" s="624"/>
      <c r="CV32" s="624"/>
      <c r="CW32" s="624"/>
      <c r="CX32" s="624"/>
      <c r="CY32" s="625"/>
      <c r="CZ32" s="628">
        <v>0</v>
      </c>
      <c r="DA32" s="656"/>
      <c r="DB32" s="656"/>
      <c r="DC32" s="658"/>
      <c r="DD32" s="632">
        <v>8421</v>
      </c>
      <c r="DE32" s="624"/>
      <c r="DF32" s="624"/>
      <c r="DG32" s="624"/>
      <c r="DH32" s="624"/>
      <c r="DI32" s="624"/>
      <c r="DJ32" s="624"/>
      <c r="DK32" s="625"/>
      <c r="DL32" s="632">
        <v>8421</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15">
      <c r="B33" s="620" t="s">
        <v>305</v>
      </c>
      <c r="C33" s="621"/>
      <c r="D33" s="621"/>
      <c r="E33" s="621"/>
      <c r="F33" s="621"/>
      <c r="G33" s="621"/>
      <c r="H33" s="621"/>
      <c r="I33" s="621"/>
      <c r="J33" s="621"/>
      <c r="K33" s="621"/>
      <c r="L33" s="621"/>
      <c r="M33" s="621"/>
      <c r="N33" s="621"/>
      <c r="O33" s="621"/>
      <c r="P33" s="621"/>
      <c r="Q33" s="622"/>
      <c r="R33" s="623">
        <v>115975</v>
      </c>
      <c r="S33" s="624"/>
      <c r="T33" s="624"/>
      <c r="U33" s="624"/>
      <c r="V33" s="624"/>
      <c r="W33" s="624"/>
      <c r="X33" s="624"/>
      <c r="Y33" s="625"/>
      <c r="Z33" s="626">
        <v>0.3</v>
      </c>
      <c r="AA33" s="626"/>
      <c r="AB33" s="626"/>
      <c r="AC33" s="626"/>
      <c r="AD33" s="627">
        <v>73157</v>
      </c>
      <c r="AE33" s="627"/>
      <c r="AF33" s="627"/>
      <c r="AG33" s="627"/>
      <c r="AH33" s="627"/>
      <c r="AI33" s="627"/>
      <c r="AJ33" s="627"/>
      <c r="AK33" s="627"/>
      <c r="AL33" s="628">
        <v>0.3</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99.4</v>
      </c>
      <c r="BH33" s="682"/>
      <c r="BI33" s="682"/>
      <c r="BJ33" s="682"/>
      <c r="BK33" s="682"/>
      <c r="BL33" s="682"/>
      <c r="BM33" s="683">
        <v>96.8</v>
      </c>
      <c r="BN33" s="682"/>
      <c r="BO33" s="682"/>
      <c r="BP33" s="682"/>
      <c r="BQ33" s="684"/>
      <c r="BR33" s="681">
        <v>99.4</v>
      </c>
      <c r="BS33" s="682"/>
      <c r="BT33" s="682"/>
      <c r="BU33" s="682"/>
      <c r="BV33" s="682"/>
      <c r="BW33" s="682"/>
      <c r="BX33" s="683">
        <v>96.8</v>
      </c>
      <c r="BY33" s="682"/>
      <c r="BZ33" s="682"/>
      <c r="CA33" s="682"/>
      <c r="CB33" s="684"/>
      <c r="CD33" s="620" t="s">
        <v>307</v>
      </c>
      <c r="CE33" s="621"/>
      <c r="CF33" s="621"/>
      <c r="CG33" s="621"/>
      <c r="CH33" s="621"/>
      <c r="CI33" s="621"/>
      <c r="CJ33" s="621"/>
      <c r="CK33" s="621"/>
      <c r="CL33" s="621"/>
      <c r="CM33" s="621"/>
      <c r="CN33" s="621"/>
      <c r="CO33" s="621"/>
      <c r="CP33" s="621"/>
      <c r="CQ33" s="622"/>
      <c r="CR33" s="623">
        <v>16710087</v>
      </c>
      <c r="CS33" s="644"/>
      <c r="CT33" s="644"/>
      <c r="CU33" s="644"/>
      <c r="CV33" s="644"/>
      <c r="CW33" s="644"/>
      <c r="CX33" s="644"/>
      <c r="CY33" s="645"/>
      <c r="CZ33" s="628">
        <v>41.3</v>
      </c>
      <c r="DA33" s="656"/>
      <c r="DB33" s="656"/>
      <c r="DC33" s="658"/>
      <c r="DD33" s="632">
        <v>13094353</v>
      </c>
      <c r="DE33" s="644"/>
      <c r="DF33" s="644"/>
      <c r="DG33" s="644"/>
      <c r="DH33" s="644"/>
      <c r="DI33" s="644"/>
      <c r="DJ33" s="644"/>
      <c r="DK33" s="645"/>
      <c r="DL33" s="632">
        <v>9239459</v>
      </c>
      <c r="DM33" s="644"/>
      <c r="DN33" s="644"/>
      <c r="DO33" s="644"/>
      <c r="DP33" s="644"/>
      <c r="DQ33" s="644"/>
      <c r="DR33" s="644"/>
      <c r="DS33" s="644"/>
      <c r="DT33" s="644"/>
      <c r="DU33" s="644"/>
      <c r="DV33" s="645"/>
      <c r="DW33" s="628">
        <v>38.5</v>
      </c>
      <c r="DX33" s="656"/>
      <c r="DY33" s="656"/>
      <c r="DZ33" s="656"/>
      <c r="EA33" s="656"/>
      <c r="EB33" s="656"/>
      <c r="EC33" s="657"/>
    </row>
    <row r="34" spans="2:133" ht="11.25" customHeight="1" x14ac:dyDescent="0.15">
      <c r="B34" s="620" t="s">
        <v>308</v>
      </c>
      <c r="C34" s="621"/>
      <c r="D34" s="621"/>
      <c r="E34" s="621"/>
      <c r="F34" s="621"/>
      <c r="G34" s="621"/>
      <c r="H34" s="621"/>
      <c r="I34" s="621"/>
      <c r="J34" s="621"/>
      <c r="K34" s="621"/>
      <c r="L34" s="621"/>
      <c r="M34" s="621"/>
      <c r="N34" s="621"/>
      <c r="O34" s="621"/>
      <c r="P34" s="621"/>
      <c r="Q34" s="622"/>
      <c r="R34" s="623">
        <v>600687</v>
      </c>
      <c r="S34" s="624"/>
      <c r="T34" s="624"/>
      <c r="U34" s="624"/>
      <c r="V34" s="624"/>
      <c r="W34" s="624"/>
      <c r="X34" s="624"/>
      <c r="Y34" s="625"/>
      <c r="Z34" s="626">
        <v>1.5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6041792</v>
      </c>
      <c r="CS34" s="624"/>
      <c r="CT34" s="624"/>
      <c r="CU34" s="624"/>
      <c r="CV34" s="624"/>
      <c r="CW34" s="624"/>
      <c r="CX34" s="624"/>
      <c r="CY34" s="625"/>
      <c r="CZ34" s="628">
        <v>14.9</v>
      </c>
      <c r="DA34" s="656"/>
      <c r="DB34" s="656"/>
      <c r="DC34" s="658"/>
      <c r="DD34" s="632">
        <v>4182813</v>
      </c>
      <c r="DE34" s="624"/>
      <c r="DF34" s="624"/>
      <c r="DG34" s="624"/>
      <c r="DH34" s="624"/>
      <c r="DI34" s="624"/>
      <c r="DJ34" s="624"/>
      <c r="DK34" s="625"/>
      <c r="DL34" s="632">
        <v>3087893</v>
      </c>
      <c r="DM34" s="624"/>
      <c r="DN34" s="624"/>
      <c r="DO34" s="624"/>
      <c r="DP34" s="624"/>
      <c r="DQ34" s="624"/>
      <c r="DR34" s="624"/>
      <c r="DS34" s="624"/>
      <c r="DT34" s="624"/>
      <c r="DU34" s="624"/>
      <c r="DV34" s="625"/>
      <c r="DW34" s="628">
        <v>12.9</v>
      </c>
      <c r="DX34" s="656"/>
      <c r="DY34" s="656"/>
      <c r="DZ34" s="656"/>
      <c r="EA34" s="656"/>
      <c r="EB34" s="656"/>
      <c r="EC34" s="657"/>
    </row>
    <row r="35" spans="2:133" ht="11.25" customHeight="1" x14ac:dyDescent="0.15">
      <c r="B35" s="620" t="s">
        <v>310</v>
      </c>
      <c r="C35" s="621"/>
      <c r="D35" s="621"/>
      <c r="E35" s="621"/>
      <c r="F35" s="621"/>
      <c r="G35" s="621"/>
      <c r="H35" s="621"/>
      <c r="I35" s="621"/>
      <c r="J35" s="621"/>
      <c r="K35" s="621"/>
      <c r="L35" s="621"/>
      <c r="M35" s="621"/>
      <c r="N35" s="621"/>
      <c r="O35" s="621"/>
      <c r="P35" s="621"/>
      <c r="Q35" s="622"/>
      <c r="R35" s="623">
        <v>109281</v>
      </c>
      <c r="S35" s="624"/>
      <c r="T35" s="624"/>
      <c r="U35" s="624"/>
      <c r="V35" s="624"/>
      <c r="W35" s="624"/>
      <c r="X35" s="624"/>
      <c r="Y35" s="625"/>
      <c r="Z35" s="626">
        <v>0.3</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230435</v>
      </c>
      <c r="CS35" s="644"/>
      <c r="CT35" s="644"/>
      <c r="CU35" s="644"/>
      <c r="CV35" s="644"/>
      <c r="CW35" s="644"/>
      <c r="CX35" s="644"/>
      <c r="CY35" s="645"/>
      <c r="CZ35" s="628">
        <v>0.6</v>
      </c>
      <c r="DA35" s="656"/>
      <c r="DB35" s="656"/>
      <c r="DC35" s="658"/>
      <c r="DD35" s="632">
        <v>225982</v>
      </c>
      <c r="DE35" s="644"/>
      <c r="DF35" s="644"/>
      <c r="DG35" s="644"/>
      <c r="DH35" s="644"/>
      <c r="DI35" s="644"/>
      <c r="DJ35" s="644"/>
      <c r="DK35" s="645"/>
      <c r="DL35" s="632">
        <v>225982</v>
      </c>
      <c r="DM35" s="644"/>
      <c r="DN35" s="644"/>
      <c r="DO35" s="644"/>
      <c r="DP35" s="644"/>
      <c r="DQ35" s="644"/>
      <c r="DR35" s="644"/>
      <c r="DS35" s="644"/>
      <c r="DT35" s="644"/>
      <c r="DU35" s="644"/>
      <c r="DV35" s="645"/>
      <c r="DW35" s="628">
        <v>0.9</v>
      </c>
      <c r="DX35" s="656"/>
      <c r="DY35" s="656"/>
      <c r="DZ35" s="656"/>
      <c r="EA35" s="656"/>
      <c r="EB35" s="656"/>
      <c r="EC35" s="657"/>
    </row>
    <row r="36" spans="2:133" ht="11.25" customHeight="1" x14ac:dyDescent="0.15">
      <c r="B36" s="620" t="s">
        <v>314</v>
      </c>
      <c r="C36" s="621"/>
      <c r="D36" s="621"/>
      <c r="E36" s="621"/>
      <c r="F36" s="621"/>
      <c r="G36" s="621"/>
      <c r="H36" s="621"/>
      <c r="I36" s="621"/>
      <c r="J36" s="621"/>
      <c r="K36" s="621"/>
      <c r="L36" s="621"/>
      <c r="M36" s="621"/>
      <c r="N36" s="621"/>
      <c r="O36" s="621"/>
      <c r="P36" s="621"/>
      <c r="Q36" s="622"/>
      <c r="R36" s="623">
        <v>1024836</v>
      </c>
      <c r="S36" s="624"/>
      <c r="T36" s="624"/>
      <c r="U36" s="624"/>
      <c r="V36" s="624"/>
      <c r="W36" s="624"/>
      <c r="X36" s="624"/>
      <c r="Y36" s="625"/>
      <c r="Z36" s="626">
        <v>2.5</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7139858</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112783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4934064</v>
      </c>
      <c r="CS36" s="624"/>
      <c r="CT36" s="624"/>
      <c r="CU36" s="624"/>
      <c r="CV36" s="624"/>
      <c r="CW36" s="624"/>
      <c r="CX36" s="624"/>
      <c r="CY36" s="625"/>
      <c r="CZ36" s="628">
        <v>12.2</v>
      </c>
      <c r="DA36" s="656"/>
      <c r="DB36" s="656"/>
      <c r="DC36" s="658"/>
      <c r="DD36" s="632">
        <v>4678686</v>
      </c>
      <c r="DE36" s="624"/>
      <c r="DF36" s="624"/>
      <c r="DG36" s="624"/>
      <c r="DH36" s="624"/>
      <c r="DI36" s="624"/>
      <c r="DJ36" s="624"/>
      <c r="DK36" s="625"/>
      <c r="DL36" s="632">
        <v>3429268</v>
      </c>
      <c r="DM36" s="624"/>
      <c r="DN36" s="624"/>
      <c r="DO36" s="624"/>
      <c r="DP36" s="624"/>
      <c r="DQ36" s="624"/>
      <c r="DR36" s="624"/>
      <c r="DS36" s="624"/>
      <c r="DT36" s="624"/>
      <c r="DU36" s="624"/>
      <c r="DV36" s="625"/>
      <c r="DW36" s="628">
        <v>14.3</v>
      </c>
      <c r="DX36" s="656"/>
      <c r="DY36" s="656"/>
      <c r="DZ36" s="656"/>
      <c r="EA36" s="656"/>
      <c r="EB36" s="656"/>
      <c r="EC36" s="657"/>
    </row>
    <row r="37" spans="2:133" ht="11.25" customHeight="1" x14ac:dyDescent="0.15">
      <c r="B37" s="620" t="s">
        <v>318</v>
      </c>
      <c r="C37" s="621"/>
      <c r="D37" s="621"/>
      <c r="E37" s="621"/>
      <c r="F37" s="621"/>
      <c r="G37" s="621"/>
      <c r="H37" s="621"/>
      <c r="I37" s="621"/>
      <c r="J37" s="621"/>
      <c r="K37" s="621"/>
      <c r="L37" s="621"/>
      <c r="M37" s="621"/>
      <c r="N37" s="621"/>
      <c r="O37" s="621"/>
      <c r="P37" s="621"/>
      <c r="Q37" s="622"/>
      <c r="R37" s="623">
        <v>2029833</v>
      </c>
      <c r="S37" s="624"/>
      <c r="T37" s="624"/>
      <c r="U37" s="624"/>
      <c r="V37" s="624"/>
      <c r="W37" s="624"/>
      <c r="X37" s="624"/>
      <c r="Y37" s="625"/>
      <c r="Z37" s="626">
        <v>4.9000000000000004</v>
      </c>
      <c r="AA37" s="626"/>
      <c r="AB37" s="626"/>
      <c r="AC37" s="626"/>
      <c r="AD37" s="627">
        <v>33883</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2478320</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-50979</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2962</v>
      </c>
      <c r="CS37" s="644"/>
      <c r="CT37" s="644"/>
      <c r="CU37" s="644"/>
      <c r="CV37" s="644"/>
      <c r="CW37" s="644"/>
      <c r="CX37" s="644"/>
      <c r="CY37" s="645"/>
      <c r="CZ37" s="628">
        <v>0</v>
      </c>
      <c r="DA37" s="656"/>
      <c r="DB37" s="656"/>
      <c r="DC37" s="658"/>
      <c r="DD37" s="632">
        <v>2962</v>
      </c>
      <c r="DE37" s="644"/>
      <c r="DF37" s="644"/>
      <c r="DG37" s="644"/>
      <c r="DH37" s="644"/>
      <c r="DI37" s="644"/>
      <c r="DJ37" s="644"/>
      <c r="DK37" s="645"/>
      <c r="DL37" s="632">
        <v>2962</v>
      </c>
      <c r="DM37" s="644"/>
      <c r="DN37" s="644"/>
      <c r="DO37" s="644"/>
      <c r="DP37" s="644"/>
      <c r="DQ37" s="644"/>
      <c r="DR37" s="644"/>
      <c r="DS37" s="644"/>
      <c r="DT37" s="644"/>
      <c r="DU37" s="644"/>
      <c r="DV37" s="645"/>
      <c r="DW37" s="628">
        <v>0</v>
      </c>
      <c r="DX37" s="656"/>
      <c r="DY37" s="656"/>
      <c r="DZ37" s="656"/>
      <c r="EA37" s="656"/>
      <c r="EB37" s="656"/>
      <c r="EC37" s="657"/>
    </row>
    <row r="38" spans="2:133" ht="11.25" customHeight="1" x14ac:dyDescent="0.15">
      <c r="B38" s="620" t="s">
        <v>322</v>
      </c>
      <c r="C38" s="621"/>
      <c r="D38" s="621"/>
      <c r="E38" s="621"/>
      <c r="F38" s="621"/>
      <c r="G38" s="621"/>
      <c r="H38" s="621"/>
      <c r="I38" s="621"/>
      <c r="J38" s="621"/>
      <c r="K38" s="621"/>
      <c r="L38" s="621"/>
      <c r="M38" s="621"/>
      <c r="N38" s="621"/>
      <c r="O38" s="621"/>
      <c r="P38" s="621"/>
      <c r="Q38" s="622"/>
      <c r="R38" s="623">
        <v>1143730</v>
      </c>
      <c r="S38" s="624"/>
      <c r="T38" s="624"/>
      <c r="U38" s="624"/>
      <c r="V38" s="624"/>
      <c r="W38" s="624"/>
      <c r="X38" s="624"/>
      <c r="Y38" s="625"/>
      <c r="Z38" s="626">
        <v>2.8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1105089</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10497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3529815</v>
      </c>
      <c r="CS38" s="624"/>
      <c r="CT38" s="624"/>
      <c r="CU38" s="624"/>
      <c r="CV38" s="624"/>
      <c r="CW38" s="624"/>
      <c r="CX38" s="624"/>
      <c r="CY38" s="625"/>
      <c r="CZ38" s="628">
        <v>8.6999999999999993</v>
      </c>
      <c r="DA38" s="656"/>
      <c r="DB38" s="656"/>
      <c r="DC38" s="658"/>
      <c r="DD38" s="632">
        <v>2828078</v>
      </c>
      <c r="DE38" s="624"/>
      <c r="DF38" s="624"/>
      <c r="DG38" s="624"/>
      <c r="DH38" s="624"/>
      <c r="DI38" s="624"/>
      <c r="DJ38" s="624"/>
      <c r="DK38" s="625"/>
      <c r="DL38" s="632">
        <v>2496316</v>
      </c>
      <c r="DM38" s="624"/>
      <c r="DN38" s="624"/>
      <c r="DO38" s="624"/>
      <c r="DP38" s="624"/>
      <c r="DQ38" s="624"/>
      <c r="DR38" s="624"/>
      <c r="DS38" s="624"/>
      <c r="DT38" s="624"/>
      <c r="DU38" s="624"/>
      <c r="DV38" s="625"/>
      <c r="DW38" s="628">
        <v>10.4</v>
      </c>
      <c r="DX38" s="656"/>
      <c r="DY38" s="656"/>
      <c r="DZ38" s="656"/>
      <c r="EA38" s="656"/>
      <c r="EB38" s="656"/>
      <c r="EC38" s="657"/>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26634</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15433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1500611</v>
      </c>
      <c r="CS39" s="644"/>
      <c r="CT39" s="644"/>
      <c r="CU39" s="644"/>
      <c r="CV39" s="644"/>
      <c r="CW39" s="644"/>
      <c r="CX39" s="644"/>
      <c r="CY39" s="645"/>
      <c r="CZ39" s="628">
        <v>3.7</v>
      </c>
      <c r="DA39" s="656"/>
      <c r="DB39" s="656"/>
      <c r="DC39" s="658"/>
      <c r="DD39" s="632">
        <v>1178794</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330</v>
      </c>
      <c r="C40" s="621"/>
      <c r="D40" s="621"/>
      <c r="E40" s="621"/>
      <c r="F40" s="621"/>
      <c r="G40" s="621"/>
      <c r="H40" s="621"/>
      <c r="I40" s="621"/>
      <c r="J40" s="621"/>
      <c r="K40" s="621"/>
      <c r="L40" s="621"/>
      <c r="M40" s="621"/>
      <c r="N40" s="621"/>
      <c r="O40" s="621"/>
      <c r="P40" s="621"/>
      <c r="Q40" s="622"/>
      <c r="R40" s="623">
        <v>116630</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102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473370</v>
      </c>
      <c r="CS40" s="624"/>
      <c r="CT40" s="624"/>
      <c r="CU40" s="624"/>
      <c r="CV40" s="624"/>
      <c r="CW40" s="624"/>
      <c r="CX40" s="624"/>
      <c r="CY40" s="625"/>
      <c r="CZ40" s="628">
        <v>1.2</v>
      </c>
      <c r="DA40" s="656"/>
      <c r="DB40" s="656"/>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15">
      <c r="B41" s="646" t="s">
        <v>335</v>
      </c>
      <c r="C41" s="647"/>
      <c r="D41" s="647"/>
      <c r="E41" s="647"/>
      <c r="F41" s="647"/>
      <c r="G41" s="647"/>
      <c r="H41" s="647"/>
      <c r="I41" s="647"/>
      <c r="J41" s="647"/>
      <c r="K41" s="647"/>
      <c r="L41" s="647"/>
      <c r="M41" s="647"/>
      <c r="N41" s="647"/>
      <c r="O41" s="647"/>
      <c r="P41" s="647"/>
      <c r="Q41" s="648"/>
      <c r="R41" s="695">
        <v>41113302</v>
      </c>
      <c r="S41" s="696"/>
      <c r="T41" s="696"/>
      <c r="U41" s="696"/>
      <c r="V41" s="696"/>
      <c r="W41" s="696"/>
      <c r="X41" s="696"/>
      <c r="Y41" s="700"/>
      <c r="Z41" s="701">
        <v>100</v>
      </c>
      <c r="AA41" s="701"/>
      <c r="AB41" s="701"/>
      <c r="AC41" s="701"/>
      <c r="AD41" s="702">
        <v>23904884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892225</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2637590</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425</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2705143</v>
      </c>
      <c r="CS42" s="644"/>
      <c r="CT42" s="644"/>
      <c r="CU42" s="644"/>
      <c r="CV42" s="644"/>
      <c r="CW42" s="644"/>
      <c r="CX42" s="644"/>
      <c r="CY42" s="645"/>
      <c r="CZ42" s="628">
        <v>6.7</v>
      </c>
      <c r="DA42" s="656"/>
      <c r="DB42" s="656"/>
      <c r="DC42" s="658"/>
      <c r="DD42" s="632">
        <v>1097915</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81525</v>
      </c>
      <c r="CS43" s="644"/>
      <c r="CT43" s="644"/>
      <c r="CU43" s="644"/>
      <c r="CV43" s="644"/>
      <c r="CW43" s="644"/>
      <c r="CX43" s="644"/>
      <c r="CY43" s="645"/>
      <c r="CZ43" s="628">
        <v>0.2</v>
      </c>
      <c r="DA43" s="656"/>
      <c r="DB43" s="656"/>
      <c r="DC43" s="658"/>
      <c r="DD43" s="632">
        <v>81525</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2705143</v>
      </c>
      <c r="CS44" s="624"/>
      <c r="CT44" s="624"/>
      <c r="CU44" s="624"/>
      <c r="CV44" s="624"/>
      <c r="CW44" s="624"/>
      <c r="CX44" s="624"/>
      <c r="CY44" s="625"/>
      <c r="CZ44" s="628">
        <v>6.7</v>
      </c>
      <c r="DA44" s="629"/>
      <c r="DB44" s="629"/>
      <c r="DC44" s="635"/>
      <c r="DD44" s="632">
        <v>1097915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989631</v>
      </c>
      <c r="CS45" s="644"/>
      <c r="CT45" s="644"/>
      <c r="CU45" s="644"/>
      <c r="CV45" s="644"/>
      <c r="CW45" s="644"/>
      <c r="CX45" s="644"/>
      <c r="CY45" s="645"/>
      <c r="CZ45" s="628">
        <v>2.4</v>
      </c>
      <c r="DA45" s="656"/>
      <c r="DB45" s="656"/>
      <c r="DC45" s="658"/>
      <c r="DD45" s="632">
        <v>68231</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1712815</v>
      </c>
      <c r="CS46" s="624"/>
      <c r="CT46" s="624"/>
      <c r="CU46" s="624"/>
      <c r="CV46" s="624"/>
      <c r="CW46" s="624"/>
      <c r="CX46" s="624"/>
      <c r="CY46" s="625"/>
      <c r="CZ46" s="628">
        <v>4.2</v>
      </c>
      <c r="DA46" s="629"/>
      <c r="DB46" s="629"/>
      <c r="DC46" s="635"/>
      <c r="DD46" s="632">
        <v>1027887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t="s">
        <v>122</v>
      </c>
      <c r="CS47" s="644"/>
      <c r="CT47" s="644"/>
      <c r="CU47" s="644"/>
      <c r="CV47" s="644"/>
      <c r="CW47" s="644"/>
      <c r="CX47" s="644"/>
      <c r="CY47" s="645"/>
      <c r="CZ47" s="628" t="s">
        <v>122</v>
      </c>
      <c r="DA47" s="656"/>
      <c r="DB47" s="656"/>
      <c r="DC47" s="658"/>
      <c r="DD47" s="632" t="s">
        <v>122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6" t="s">
        <v>351</v>
      </c>
      <c r="CE49" s="647"/>
      <c r="CF49" s="647"/>
      <c r="CG49" s="647"/>
      <c r="CH49" s="647"/>
      <c r="CI49" s="647"/>
      <c r="CJ49" s="647"/>
      <c r="CK49" s="647"/>
      <c r="CL49" s="647"/>
      <c r="CM49" s="647"/>
      <c r="CN49" s="647"/>
      <c r="CO49" s="647"/>
      <c r="CP49" s="647"/>
      <c r="CQ49" s="648"/>
      <c r="CR49" s="695">
        <v>40432425</v>
      </c>
      <c r="CS49" s="682"/>
      <c r="CT49" s="682"/>
      <c r="CU49" s="682"/>
      <c r="CV49" s="682"/>
      <c r="CW49" s="682"/>
      <c r="CX49" s="682"/>
      <c r="CY49" s="711"/>
      <c r="CZ49" s="703">
        <v>100</v>
      </c>
      <c r="DA49" s="712"/>
      <c r="DB49" s="712"/>
      <c r="DC49" s="713"/>
      <c r="DD49" s="714">
        <v>28129679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9+dTtM5OgthoSOvMWfbkcbwd+a/tWVSxCcW/Vyo5jlmv5u3txa8piMEARgQRRD0fnvreLJzvoYz3J15YuRR7nQ==" saltValue="qh3CDXG+TRWPZcsz08Pdb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&amp;C&amp;"BIZ UD明朝 Medium,標準"&amp;Z&amp;F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60" zoomScaleNormal="60" zoomScaleSheetLayoutView="70" workbookViewId="0">
      <selection activeCell="A5" sqref="A5:P6"/>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41156</v>
      </c>
      <c r="R7" s="753"/>
      <c r="S7" s="753"/>
      <c r="T7" s="753"/>
      <c r="U7" s="753"/>
      <c r="V7" s="753">
        <v>40476</v>
      </c>
      <c r="W7" s="753"/>
      <c r="X7" s="753"/>
      <c r="Y7" s="753"/>
      <c r="Z7" s="753"/>
      <c r="AA7" s="753">
        <v>681</v>
      </c>
      <c r="AB7" s="753"/>
      <c r="AC7" s="753"/>
      <c r="AD7" s="753"/>
      <c r="AE7" s="754"/>
      <c r="AF7" s="755">
        <v>674</v>
      </c>
      <c r="AG7" s="756"/>
      <c r="AH7" s="756"/>
      <c r="AI7" s="756"/>
      <c r="AJ7" s="757"/>
      <c r="AK7" s="758">
        <v>109</v>
      </c>
      <c r="AL7" s="759"/>
      <c r="AM7" s="759"/>
      <c r="AN7" s="759"/>
      <c r="AO7" s="759"/>
      <c r="AP7" s="759">
        <v>40279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551</v>
      </c>
      <c r="BT7" s="747"/>
      <c r="BU7" s="747"/>
      <c r="BV7" s="747"/>
      <c r="BW7" s="747"/>
      <c r="BX7" s="747"/>
      <c r="BY7" s="747"/>
      <c r="BZ7" s="747"/>
      <c r="CA7" s="747"/>
      <c r="CB7" s="747"/>
      <c r="CC7" s="747"/>
      <c r="CD7" s="747"/>
      <c r="CE7" s="747"/>
      <c r="CF7" s="747"/>
      <c r="CG7" s="762"/>
      <c r="CH7" s="743">
        <v>-2</v>
      </c>
      <c r="CI7" s="744"/>
      <c r="CJ7" s="744"/>
      <c r="CK7" s="744"/>
      <c r="CL7" s="745"/>
      <c r="CM7" s="743">
        <v>130</v>
      </c>
      <c r="CN7" s="744"/>
      <c r="CO7" s="744"/>
      <c r="CP7" s="744"/>
      <c r="CQ7" s="745"/>
      <c r="CR7" s="743">
        <v>105</v>
      </c>
      <c r="CS7" s="744"/>
      <c r="CT7" s="744"/>
      <c r="CU7" s="744"/>
      <c r="CV7" s="745"/>
      <c r="CW7" s="743">
        <v>6</v>
      </c>
      <c r="CX7" s="744"/>
      <c r="CY7" s="744"/>
      <c r="CZ7" s="744"/>
      <c r="DA7" s="745"/>
      <c r="DB7" s="743" t="s">
        <v>546</v>
      </c>
      <c r="DC7" s="744"/>
      <c r="DD7" s="744"/>
      <c r="DE7" s="744"/>
      <c r="DF7" s="745"/>
      <c r="DG7" s="743" t="s">
        <v>546</v>
      </c>
      <c r="DH7" s="744"/>
      <c r="DI7" s="744"/>
      <c r="DJ7" s="744"/>
      <c r="DK7" s="745"/>
      <c r="DL7" s="743" t="s">
        <v>546</v>
      </c>
      <c r="DM7" s="744"/>
      <c r="DN7" s="744"/>
      <c r="DO7" s="744"/>
      <c r="DP7" s="745"/>
      <c r="DQ7" s="743" t="s">
        <v>546</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552</v>
      </c>
      <c r="BT8" s="774"/>
      <c r="BU8" s="774"/>
      <c r="BV8" s="774"/>
      <c r="BW8" s="774"/>
      <c r="BX8" s="774"/>
      <c r="BY8" s="774"/>
      <c r="BZ8" s="774"/>
      <c r="CA8" s="774"/>
      <c r="CB8" s="774"/>
      <c r="CC8" s="774"/>
      <c r="CD8" s="774"/>
      <c r="CE8" s="774"/>
      <c r="CF8" s="774"/>
      <c r="CG8" s="775"/>
      <c r="CH8" s="776">
        <v>-1</v>
      </c>
      <c r="CI8" s="777"/>
      <c r="CJ8" s="777"/>
      <c r="CK8" s="777"/>
      <c r="CL8" s="778"/>
      <c r="CM8" s="776">
        <v>108</v>
      </c>
      <c r="CN8" s="777"/>
      <c r="CO8" s="777"/>
      <c r="CP8" s="777"/>
      <c r="CQ8" s="778"/>
      <c r="CR8" s="776">
        <v>60</v>
      </c>
      <c r="CS8" s="777"/>
      <c r="CT8" s="777"/>
      <c r="CU8" s="777"/>
      <c r="CV8" s="778"/>
      <c r="CW8" s="776">
        <v>7</v>
      </c>
      <c r="CX8" s="777"/>
      <c r="CY8" s="777"/>
      <c r="CZ8" s="777"/>
      <c r="DA8" s="778"/>
      <c r="DB8" s="776" t="s">
        <v>546</v>
      </c>
      <c r="DC8" s="777"/>
      <c r="DD8" s="777"/>
      <c r="DE8" s="777"/>
      <c r="DF8" s="778"/>
      <c r="DG8" s="776" t="s">
        <v>546</v>
      </c>
      <c r="DH8" s="777"/>
      <c r="DI8" s="777"/>
      <c r="DJ8" s="777"/>
      <c r="DK8" s="778"/>
      <c r="DL8" s="776" t="s">
        <v>546</v>
      </c>
      <c r="DM8" s="777"/>
      <c r="DN8" s="777"/>
      <c r="DO8" s="777"/>
      <c r="DP8" s="778"/>
      <c r="DQ8" s="776" t="s">
        <v>546</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674</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9343</v>
      </c>
      <c r="R28" s="823"/>
      <c r="S28" s="823"/>
      <c r="T28" s="823"/>
      <c r="U28" s="823"/>
      <c r="V28" s="823">
        <v>9231</v>
      </c>
      <c r="W28" s="823"/>
      <c r="X28" s="823"/>
      <c r="Y28" s="823"/>
      <c r="Z28" s="823"/>
      <c r="AA28" s="823">
        <v>113</v>
      </c>
      <c r="AB28" s="823"/>
      <c r="AC28" s="823"/>
      <c r="AD28" s="823"/>
      <c r="AE28" s="824"/>
      <c r="AF28" s="825">
        <v>113</v>
      </c>
      <c r="AG28" s="823"/>
      <c r="AH28" s="823"/>
      <c r="AI28" s="823"/>
      <c r="AJ28" s="826"/>
      <c r="AK28" s="827">
        <v>986</v>
      </c>
      <c r="AL28" s="828"/>
      <c r="AM28" s="828"/>
      <c r="AN28" s="828"/>
      <c r="AO28" s="828"/>
      <c r="AP28" s="828" t="s">
        <v>546</v>
      </c>
      <c r="AQ28" s="828"/>
      <c r="AR28" s="828"/>
      <c r="AS28" s="828"/>
      <c r="AT28" s="828"/>
      <c r="AU28" s="828" t="s">
        <v>546</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7880</v>
      </c>
      <c r="R29" s="784"/>
      <c r="S29" s="784"/>
      <c r="T29" s="784"/>
      <c r="U29" s="784"/>
      <c r="V29" s="784">
        <v>7777</v>
      </c>
      <c r="W29" s="784"/>
      <c r="X29" s="784"/>
      <c r="Y29" s="784"/>
      <c r="Z29" s="784"/>
      <c r="AA29" s="784">
        <v>104</v>
      </c>
      <c r="AB29" s="784"/>
      <c r="AC29" s="784"/>
      <c r="AD29" s="784"/>
      <c r="AE29" s="785"/>
      <c r="AF29" s="786">
        <v>104</v>
      </c>
      <c r="AG29" s="787"/>
      <c r="AH29" s="787"/>
      <c r="AI29" s="787"/>
      <c r="AJ29" s="788"/>
      <c r="AK29" s="834">
        <v>1286</v>
      </c>
      <c r="AL29" s="830"/>
      <c r="AM29" s="830"/>
      <c r="AN29" s="830"/>
      <c r="AO29" s="830"/>
      <c r="AP29" s="830" t="s">
        <v>546</v>
      </c>
      <c r="AQ29" s="830"/>
      <c r="AR29" s="830"/>
      <c r="AS29" s="830"/>
      <c r="AT29" s="830"/>
      <c r="AU29" s="830" t="s">
        <v>546</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1703</v>
      </c>
      <c r="R30" s="784"/>
      <c r="S30" s="784"/>
      <c r="T30" s="784"/>
      <c r="U30" s="784"/>
      <c r="V30" s="784">
        <v>1613</v>
      </c>
      <c r="W30" s="784"/>
      <c r="X30" s="784"/>
      <c r="Y30" s="784"/>
      <c r="Z30" s="784"/>
      <c r="AA30" s="784">
        <v>90</v>
      </c>
      <c r="AB30" s="784"/>
      <c r="AC30" s="784"/>
      <c r="AD30" s="784"/>
      <c r="AE30" s="785"/>
      <c r="AF30" s="786">
        <v>90</v>
      </c>
      <c r="AG30" s="787"/>
      <c r="AH30" s="787"/>
      <c r="AI30" s="787"/>
      <c r="AJ30" s="788"/>
      <c r="AK30" s="834">
        <v>350</v>
      </c>
      <c r="AL30" s="830"/>
      <c r="AM30" s="830"/>
      <c r="AN30" s="830"/>
      <c r="AO30" s="830"/>
      <c r="AP30" s="830" t="s">
        <v>546</v>
      </c>
      <c r="AQ30" s="830"/>
      <c r="AR30" s="830"/>
      <c r="AS30" s="830"/>
      <c r="AT30" s="830"/>
      <c r="AU30" s="830" t="s">
        <v>546</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1588</v>
      </c>
      <c r="R31" s="784"/>
      <c r="S31" s="784"/>
      <c r="T31" s="784"/>
      <c r="U31" s="784"/>
      <c r="V31" s="784">
        <v>1202</v>
      </c>
      <c r="W31" s="784"/>
      <c r="X31" s="784"/>
      <c r="Y31" s="784"/>
      <c r="Z31" s="784"/>
      <c r="AA31" s="784">
        <v>387</v>
      </c>
      <c r="AB31" s="784"/>
      <c r="AC31" s="784"/>
      <c r="AD31" s="784"/>
      <c r="AE31" s="785"/>
      <c r="AF31" s="786">
        <v>885</v>
      </c>
      <c r="AG31" s="787"/>
      <c r="AH31" s="787"/>
      <c r="AI31" s="787"/>
      <c r="AJ31" s="788"/>
      <c r="AK31" s="834">
        <v>27</v>
      </c>
      <c r="AL31" s="830"/>
      <c r="AM31" s="830"/>
      <c r="AN31" s="830"/>
      <c r="AO31" s="830"/>
      <c r="AP31" s="830">
        <v>4224</v>
      </c>
      <c r="AQ31" s="830"/>
      <c r="AR31" s="830"/>
      <c r="AS31" s="830"/>
      <c r="AT31" s="830"/>
      <c r="AU31" s="830">
        <v>59</v>
      </c>
      <c r="AV31" s="830"/>
      <c r="AW31" s="830"/>
      <c r="AX31" s="830"/>
      <c r="AY31" s="830"/>
      <c r="AZ31" s="831" t="s">
        <v>546</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222</v>
      </c>
      <c r="R32" s="784"/>
      <c r="S32" s="784"/>
      <c r="T32" s="784"/>
      <c r="U32" s="784"/>
      <c r="V32" s="784">
        <v>222</v>
      </c>
      <c r="W32" s="784"/>
      <c r="X32" s="784"/>
      <c r="Y32" s="784"/>
      <c r="Z32" s="784"/>
      <c r="AA32" s="784" t="s">
        <v>546</v>
      </c>
      <c r="AB32" s="784"/>
      <c r="AC32" s="784"/>
      <c r="AD32" s="784"/>
      <c r="AE32" s="785"/>
      <c r="AF32" s="786">
        <v>9</v>
      </c>
      <c r="AG32" s="787"/>
      <c r="AH32" s="787"/>
      <c r="AI32" s="787"/>
      <c r="AJ32" s="788"/>
      <c r="AK32" s="834" t="s">
        <v>546</v>
      </c>
      <c r="AL32" s="830"/>
      <c r="AM32" s="830"/>
      <c r="AN32" s="830"/>
      <c r="AO32" s="830"/>
      <c r="AP32" s="830" t="s">
        <v>546</v>
      </c>
      <c r="AQ32" s="830"/>
      <c r="AR32" s="830"/>
      <c r="AS32" s="830"/>
      <c r="AT32" s="830"/>
      <c r="AU32" s="830" t="s">
        <v>546</v>
      </c>
      <c r="AV32" s="830"/>
      <c r="AW32" s="830"/>
      <c r="AX32" s="830"/>
      <c r="AY32" s="830"/>
      <c r="AZ32" s="831" t="s">
        <v>546</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394</v>
      </c>
      <c r="C33" s="781"/>
      <c r="D33" s="781"/>
      <c r="E33" s="781"/>
      <c r="F33" s="781"/>
      <c r="G33" s="781"/>
      <c r="H33" s="781"/>
      <c r="I33" s="781"/>
      <c r="J33" s="781"/>
      <c r="K33" s="781"/>
      <c r="L33" s="781"/>
      <c r="M33" s="781"/>
      <c r="N33" s="781"/>
      <c r="O33" s="781"/>
      <c r="P33" s="782"/>
      <c r="Q33" s="783">
        <v>4338</v>
      </c>
      <c r="R33" s="784"/>
      <c r="S33" s="784"/>
      <c r="T33" s="784"/>
      <c r="U33" s="784"/>
      <c r="V33" s="784">
        <v>3761</v>
      </c>
      <c r="W33" s="784"/>
      <c r="X33" s="784"/>
      <c r="Y33" s="784"/>
      <c r="Z33" s="784"/>
      <c r="AA33" s="784">
        <v>577</v>
      </c>
      <c r="AB33" s="784"/>
      <c r="AC33" s="784"/>
      <c r="AD33" s="784"/>
      <c r="AE33" s="785"/>
      <c r="AF33" s="786">
        <v>622</v>
      </c>
      <c r="AG33" s="787"/>
      <c r="AH33" s="787"/>
      <c r="AI33" s="787"/>
      <c r="AJ33" s="788"/>
      <c r="AK33" s="834">
        <v>2478</v>
      </c>
      <c r="AL33" s="830"/>
      <c r="AM33" s="830"/>
      <c r="AN33" s="830"/>
      <c r="AO33" s="830"/>
      <c r="AP33" s="830">
        <v>21746</v>
      </c>
      <c r="AQ33" s="830"/>
      <c r="AR33" s="830"/>
      <c r="AS33" s="830"/>
      <c r="AT33" s="830"/>
      <c r="AU33" s="830">
        <v>15353</v>
      </c>
      <c r="AV33" s="830"/>
      <c r="AW33" s="830"/>
      <c r="AX33" s="830"/>
      <c r="AY33" s="830"/>
      <c r="AZ33" s="831" t="s">
        <v>546</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395</v>
      </c>
      <c r="C34" s="781"/>
      <c r="D34" s="781"/>
      <c r="E34" s="781"/>
      <c r="F34" s="781"/>
      <c r="G34" s="781"/>
      <c r="H34" s="781"/>
      <c r="I34" s="781"/>
      <c r="J34" s="781"/>
      <c r="K34" s="781"/>
      <c r="L34" s="781"/>
      <c r="M34" s="781"/>
      <c r="N34" s="781"/>
      <c r="O34" s="781"/>
      <c r="P34" s="782"/>
      <c r="Q34" s="783">
        <v>4810</v>
      </c>
      <c r="R34" s="784"/>
      <c r="S34" s="784"/>
      <c r="T34" s="784"/>
      <c r="U34" s="784"/>
      <c r="V34" s="784">
        <v>5032</v>
      </c>
      <c r="W34" s="784"/>
      <c r="X34" s="784"/>
      <c r="Y34" s="784"/>
      <c r="Z34" s="784"/>
      <c r="AA34" s="784">
        <v>-222</v>
      </c>
      <c r="AB34" s="784"/>
      <c r="AC34" s="784"/>
      <c r="AD34" s="784"/>
      <c r="AE34" s="785"/>
      <c r="AF34" s="786">
        <v>975</v>
      </c>
      <c r="AG34" s="787"/>
      <c r="AH34" s="787"/>
      <c r="AI34" s="787"/>
      <c r="AJ34" s="788"/>
      <c r="AK34" s="834">
        <v>1105</v>
      </c>
      <c r="AL34" s="830"/>
      <c r="AM34" s="830"/>
      <c r="AN34" s="830"/>
      <c r="AO34" s="830"/>
      <c r="AP34" s="830">
        <v>965</v>
      </c>
      <c r="AQ34" s="830"/>
      <c r="AR34" s="830"/>
      <c r="AS34" s="830"/>
      <c r="AT34" s="830"/>
      <c r="AU34" s="830">
        <v>549</v>
      </c>
      <c r="AV34" s="830"/>
      <c r="AW34" s="830"/>
      <c r="AX34" s="830"/>
      <c r="AY34" s="830"/>
      <c r="AZ34" s="831" t="s">
        <v>546</v>
      </c>
      <c r="BA34" s="831"/>
      <c r="BB34" s="831"/>
      <c r="BC34" s="831"/>
      <c r="BD34" s="831"/>
      <c r="BE34" s="832" t="s">
        <v>392</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2797</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399</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547</v>
      </c>
      <c r="C68" s="870"/>
      <c r="D68" s="870"/>
      <c r="E68" s="870"/>
      <c r="F68" s="870"/>
      <c r="G68" s="870"/>
      <c r="H68" s="870"/>
      <c r="I68" s="870"/>
      <c r="J68" s="870"/>
      <c r="K68" s="870"/>
      <c r="L68" s="870"/>
      <c r="M68" s="870"/>
      <c r="N68" s="870"/>
      <c r="O68" s="870"/>
      <c r="P68" s="871"/>
      <c r="Q68" s="872">
        <v>12127</v>
      </c>
      <c r="R68" s="866"/>
      <c r="S68" s="866"/>
      <c r="T68" s="866"/>
      <c r="U68" s="866"/>
      <c r="V68" s="866">
        <v>11635</v>
      </c>
      <c r="W68" s="866"/>
      <c r="X68" s="866"/>
      <c r="Y68" s="866"/>
      <c r="Z68" s="866"/>
      <c r="AA68" s="866">
        <v>492</v>
      </c>
      <c r="AB68" s="866"/>
      <c r="AC68" s="866"/>
      <c r="AD68" s="866"/>
      <c r="AE68" s="866"/>
      <c r="AF68" s="866">
        <v>492</v>
      </c>
      <c r="AG68" s="866"/>
      <c r="AH68" s="866"/>
      <c r="AI68" s="866"/>
      <c r="AJ68" s="866"/>
      <c r="AK68" s="866" t="s">
        <v>546</v>
      </c>
      <c r="AL68" s="866"/>
      <c r="AM68" s="866"/>
      <c r="AN68" s="866"/>
      <c r="AO68" s="866"/>
      <c r="AP68" s="866" t="s">
        <v>546</v>
      </c>
      <c r="AQ68" s="866"/>
      <c r="AR68" s="866"/>
      <c r="AS68" s="866"/>
      <c r="AT68" s="866"/>
      <c r="AU68" s="866" t="s">
        <v>546</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548</v>
      </c>
      <c r="C69" s="874"/>
      <c r="D69" s="874"/>
      <c r="E69" s="874"/>
      <c r="F69" s="874"/>
      <c r="G69" s="874"/>
      <c r="H69" s="874"/>
      <c r="I69" s="874"/>
      <c r="J69" s="874"/>
      <c r="K69" s="874"/>
      <c r="L69" s="874"/>
      <c r="M69" s="874"/>
      <c r="N69" s="874"/>
      <c r="O69" s="874"/>
      <c r="P69" s="875"/>
      <c r="Q69" s="876">
        <v>5</v>
      </c>
      <c r="R69" s="830"/>
      <c r="S69" s="830"/>
      <c r="T69" s="830"/>
      <c r="U69" s="830"/>
      <c r="V69" s="830">
        <v>1</v>
      </c>
      <c r="W69" s="830"/>
      <c r="X69" s="830"/>
      <c r="Y69" s="830"/>
      <c r="Z69" s="830"/>
      <c r="AA69" s="830">
        <v>4</v>
      </c>
      <c r="AB69" s="830"/>
      <c r="AC69" s="830"/>
      <c r="AD69" s="830"/>
      <c r="AE69" s="830"/>
      <c r="AF69" s="830">
        <v>4</v>
      </c>
      <c r="AG69" s="830"/>
      <c r="AH69" s="830"/>
      <c r="AI69" s="830"/>
      <c r="AJ69" s="830"/>
      <c r="AK69" s="830" t="s">
        <v>546</v>
      </c>
      <c r="AL69" s="830"/>
      <c r="AM69" s="830"/>
      <c r="AN69" s="830"/>
      <c r="AO69" s="830"/>
      <c r="AP69" s="830" t="s">
        <v>546</v>
      </c>
      <c r="AQ69" s="830"/>
      <c r="AR69" s="830"/>
      <c r="AS69" s="830"/>
      <c r="AT69" s="830"/>
      <c r="AU69" s="830" t="s">
        <v>546</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549</v>
      </c>
      <c r="C70" s="874"/>
      <c r="D70" s="874"/>
      <c r="E70" s="874"/>
      <c r="F70" s="874"/>
      <c r="G70" s="874"/>
      <c r="H70" s="874"/>
      <c r="I70" s="874"/>
      <c r="J70" s="874"/>
      <c r="K70" s="874"/>
      <c r="L70" s="874"/>
      <c r="M70" s="874"/>
      <c r="N70" s="874"/>
      <c r="O70" s="874"/>
      <c r="P70" s="875"/>
      <c r="Q70" s="876">
        <v>785</v>
      </c>
      <c r="R70" s="830"/>
      <c r="S70" s="830"/>
      <c r="T70" s="830"/>
      <c r="U70" s="830"/>
      <c r="V70" s="830">
        <v>370</v>
      </c>
      <c r="W70" s="830"/>
      <c r="X70" s="830"/>
      <c r="Y70" s="830"/>
      <c r="Z70" s="830"/>
      <c r="AA70" s="830">
        <v>414</v>
      </c>
      <c r="AB70" s="830"/>
      <c r="AC70" s="830"/>
      <c r="AD70" s="830"/>
      <c r="AE70" s="830"/>
      <c r="AF70" s="830">
        <v>414</v>
      </c>
      <c r="AG70" s="830"/>
      <c r="AH70" s="830"/>
      <c r="AI70" s="830"/>
      <c r="AJ70" s="830"/>
      <c r="AK70" s="830" t="s">
        <v>546</v>
      </c>
      <c r="AL70" s="830"/>
      <c r="AM70" s="830"/>
      <c r="AN70" s="830"/>
      <c r="AO70" s="830"/>
      <c r="AP70" s="830" t="s">
        <v>546</v>
      </c>
      <c r="AQ70" s="830"/>
      <c r="AR70" s="830"/>
      <c r="AS70" s="830"/>
      <c r="AT70" s="830"/>
      <c r="AU70" s="830" t="s">
        <v>546</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550</v>
      </c>
      <c r="C71" s="874"/>
      <c r="D71" s="874"/>
      <c r="E71" s="874"/>
      <c r="F71" s="874"/>
      <c r="G71" s="874"/>
      <c r="H71" s="874"/>
      <c r="I71" s="874"/>
      <c r="J71" s="874"/>
      <c r="K71" s="874"/>
      <c r="L71" s="874"/>
      <c r="M71" s="874"/>
      <c r="N71" s="874"/>
      <c r="O71" s="874"/>
      <c r="P71" s="875"/>
      <c r="Q71" s="876">
        <v>906481</v>
      </c>
      <c r="R71" s="830"/>
      <c r="S71" s="830"/>
      <c r="T71" s="830"/>
      <c r="U71" s="830"/>
      <c r="V71" s="830">
        <v>887687</v>
      </c>
      <c r="W71" s="830"/>
      <c r="X71" s="830"/>
      <c r="Y71" s="830"/>
      <c r="Z71" s="830"/>
      <c r="AA71" s="830">
        <v>18794</v>
      </c>
      <c r="AB71" s="830"/>
      <c r="AC71" s="830"/>
      <c r="AD71" s="830"/>
      <c r="AE71" s="830"/>
      <c r="AF71" s="830">
        <v>18794</v>
      </c>
      <c r="AG71" s="830"/>
      <c r="AH71" s="830"/>
      <c r="AI71" s="830"/>
      <c r="AJ71" s="830"/>
      <c r="AK71" s="830">
        <v>9782</v>
      </c>
      <c r="AL71" s="830"/>
      <c r="AM71" s="830"/>
      <c r="AN71" s="830"/>
      <c r="AO71" s="830"/>
      <c r="AP71" s="830" t="s">
        <v>546</v>
      </c>
      <c r="AQ71" s="830"/>
      <c r="AR71" s="830"/>
      <c r="AS71" s="830"/>
      <c r="AT71" s="830"/>
      <c r="AU71" s="830" t="s">
        <v>546</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294</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294</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294</v>
      </c>
      <c r="DR109" s="893"/>
      <c r="DS109" s="893"/>
      <c r="DT109" s="893"/>
      <c r="DU109" s="894"/>
      <c r="DV109" s="892" t="s">
        <v>412</v>
      </c>
      <c r="DW109" s="893"/>
      <c r="DX109" s="893"/>
      <c r="DY109" s="893"/>
      <c r="DZ109" s="895"/>
    </row>
    <row r="110" spans="1:131" s="218" customFormat="1" ht="26.25" customHeight="1" x14ac:dyDescent="0.15">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3216420</v>
      </c>
      <c r="AB110" s="900"/>
      <c r="AC110" s="900"/>
      <c r="AD110" s="900"/>
      <c r="AE110" s="901"/>
      <c r="AF110" s="902">
        <v>6452729</v>
      </c>
      <c r="AG110" s="900"/>
      <c r="AH110" s="900"/>
      <c r="AI110" s="900"/>
      <c r="AJ110" s="901"/>
      <c r="AK110" s="902">
        <v>3094336</v>
      </c>
      <c r="AL110" s="900"/>
      <c r="AM110" s="900"/>
      <c r="AN110" s="900"/>
      <c r="AO110" s="901"/>
      <c r="AP110" s="903">
        <v>15.9</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45742179</v>
      </c>
      <c r="BR110" s="931"/>
      <c r="BS110" s="931"/>
      <c r="BT110" s="931"/>
      <c r="BU110" s="931"/>
      <c r="BV110" s="931">
        <v>42034492</v>
      </c>
      <c r="BW110" s="931"/>
      <c r="BX110" s="931"/>
      <c r="BY110" s="931"/>
      <c r="BZ110" s="931"/>
      <c r="CA110" s="931">
        <v>40279473</v>
      </c>
      <c r="CB110" s="931"/>
      <c r="CC110" s="931"/>
      <c r="CD110" s="931"/>
      <c r="CE110" s="931"/>
      <c r="CF110" s="944">
        <v>207.2</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17914906</v>
      </c>
      <c r="BR112" s="926"/>
      <c r="BS112" s="926"/>
      <c r="BT112" s="926"/>
      <c r="BU112" s="926"/>
      <c r="BV112" s="926">
        <v>16663819</v>
      </c>
      <c r="BW112" s="926"/>
      <c r="BX112" s="926"/>
      <c r="BY112" s="926"/>
      <c r="BZ112" s="926"/>
      <c r="CA112" s="926">
        <v>15960882</v>
      </c>
      <c r="CB112" s="926"/>
      <c r="CC112" s="926"/>
      <c r="CD112" s="926"/>
      <c r="CE112" s="926"/>
      <c r="CF112" s="920">
        <v>82.1</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1980567</v>
      </c>
      <c r="AB113" s="938"/>
      <c r="AC113" s="938"/>
      <c r="AD113" s="938"/>
      <c r="AE113" s="939"/>
      <c r="AF113" s="940">
        <v>1860706</v>
      </c>
      <c r="AG113" s="938"/>
      <c r="AH113" s="938"/>
      <c r="AI113" s="938"/>
      <c r="AJ113" s="939"/>
      <c r="AK113" s="940">
        <v>1867580</v>
      </c>
      <c r="AL113" s="938"/>
      <c r="AM113" s="938"/>
      <c r="AN113" s="938"/>
      <c r="AO113" s="939"/>
      <c r="AP113" s="941">
        <v>9.6</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5971534</v>
      </c>
      <c r="BR114" s="926"/>
      <c r="BS114" s="926"/>
      <c r="BT114" s="926"/>
      <c r="BU114" s="926"/>
      <c r="BV114" s="926">
        <v>5857218</v>
      </c>
      <c r="BW114" s="926"/>
      <c r="BX114" s="926"/>
      <c r="BY114" s="926"/>
      <c r="BZ114" s="926"/>
      <c r="CA114" s="926">
        <v>5728172</v>
      </c>
      <c r="CB114" s="926"/>
      <c r="CC114" s="926"/>
      <c r="CD114" s="926"/>
      <c r="CE114" s="926"/>
      <c r="CF114" s="920">
        <v>29.5</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5196987</v>
      </c>
      <c r="AB117" s="979"/>
      <c r="AC117" s="979"/>
      <c r="AD117" s="979"/>
      <c r="AE117" s="980"/>
      <c r="AF117" s="981">
        <v>8313435</v>
      </c>
      <c r="AG117" s="979"/>
      <c r="AH117" s="979"/>
      <c r="AI117" s="979"/>
      <c r="AJ117" s="980"/>
      <c r="AK117" s="981">
        <v>4961916</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294</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442</v>
      </c>
      <c r="BP119" s="1005"/>
      <c r="BQ119" s="999">
        <v>69628619</v>
      </c>
      <c r="BR119" s="1000"/>
      <c r="BS119" s="1000"/>
      <c r="BT119" s="1000"/>
      <c r="BU119" s="1000"/>
      <c r="BV119" s="1000">
        <v>64555529</v>
      </c>
      <c r="BW119" s="1000"/>
      <c r="BX119" s="1000"/>
      <c r="BY119" s="1000"/>
      <c r="BZ119" s="1000"/>
      <c r="CA119" s="1000">
        <v>61968527</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11809741</v>
      </c>
      <c r="BR120" s="931"/>
      <c r="BS120" s="931"/>
      <c r="BT120" s="931"/>
      <c r="BU120" s="931"/>
      <c r="BV120" s="931">
        <v>10269463</v>
      </c>
      <c r="BW120" s="931"/>
      <c r="BX120" s="931"/>
      <c r="BY120" s="931"/>
      <c r="BZ120" s="931"/>
      <c r="CA120" s="931">
        <v>11406525</v>
      </c>
      <c r="CB120" s="931"/>
      <c r="CC120" s="931"/>
      <c r="CD120" s="931"/>
      <c r="CE120" s="931"/>
      <c r="CF120" s="944">
        <v>58.7</v>
      </c>
      <c r="CG120" s="945"/>
      <c r="CH120" s="945"/>
      <c r="CI120" s="945"/>
      <c r="CJ120" s="945"/>
      <c r="CK120" s="1006" t="s">
        <v>446</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17659758</v>
      </c>
      <c r="DH120" s="931"/>
      <c r="DI120" s="931"/>
      <c r="DJ120" s="931"/>
      <c r="DK120" s="931"/>
      <c r="DL120" s="931">
        <v>16320068</v>
      </c>
      <c r="DM120" s="931"/>
      <c r="DN120" s="931"/>
      <c r="DO120" s="931"/>
      <c r="DP120" s="931"/>
      <c r="DQ120" s="931">
        <v>15352839</v>
      </c>
      <c r="DR120" s="931"/>
      <c r="DS120" s="931"/>
      <c r="DT120" s="931"/>
      <c r="DU120" s="931"/>
      <c r="DV120" s="932">
        <v>79</v>
      </c>
      <c r="DW120" s="932"/>
      <c r="DX120" s="932"/>
      <c r="DY120" s="932"/>
      <c r="DZ120" s="933"/>
    </row>
    <row r="121" spans="1:130" s="218" customFormat="1" ht="26.25" customHeight="1" x14ac:dyDescent="0.15">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9325269</v>
      </c>
      <c r="BR121" s="926"/>
      <c r="BS121" s="926"/>
      <c r="BT121" s="926"/>
      <c r="BU121" s="926"/>
      <c r="BV121" s="926">
        <v>8737725</v>
      </c>
      <c r="BW121" s="926"/>
      <c r="BX121" s="926"/>
      <c r="BY121" s="926"/>
      <c r="BZ121" s="926"/>
      <c r="CA121" s="926">
        <v>8377957</v>
      </c>
      <c r="CB121" s="926"/>
      <c r="CC121" s="926"/>
      <c r="CD121" s="926"/>
      <c r="CE121" s="926"/>
      <c r="CF121" s="920">
        <v>43.1</v>
      </c>
      <c r="CG121" s="921"/>
      <c r="CH121" s="921"/>
      <c r="CI121" s="921"/>
      <c r="CJ121" s="921"/>
      <c r="CK121" s="1009"/>
      <c r="CL121" s="1010"/>
      <c r="CM121" s="1010"/>
      <c r="CN121" s="1010"/>
      <c r="CO121" s="1011"/>
      <c r="CP121" s="1019" t="s">
        <v>395</v>
      </c>
      <c r="CQ121" s="1020"/>
      <c r="CR121" s="1020"/>
      <c r="CS121" s="1020"/>
      <c r="CT121" s="1020"/>
      <c r="CU121" s="1020"/>
      <c r="CV121" s="1020"/>
      <c r="CW121" s="1020"/>
      <c r="CX121" s="1020"/>
      <c r="CY121" s="1020"/>
      <c r="CZ121" s="1020"/>
      <c r="DA121" s="1020"/>
      <c r="DB121" s="1020"/>
      <c r="DC121" s="1020"/>
      <c r="DD121" s="1020"/>
      <c r="DE121" s="1020"/>
      <c r="DF121" s="1021"/>
      <c r="DG121" s="925">
        <v>217102</v>
      </c>
      <c r="DH121" s="926"/>
      <c r="DI121" s="926"/>
      <c r="DJ121" s="926"/>
      <c r="DK121" s="926"/>
      <c r="DL121" s="926">
        <v>288746</v>
      </c>
      <c r="DM121" s="926"/>
      <c r="DN121" s="926"/>
      <c r="DO121" s="926"/>
      <c r="DP121" s="926"/>
      <c r="DQ121" s="926">
        <v>548913</v>
      </c>
      <c r="DR121" s="926"/>
      <c r="DS121" s="926"/>
      <c r="DT121" s="926"/>
      <c r="DU121" s="926"/>
      <c r="DV121" s="927">
        <v>2.8</v>
      </c>
      <c r="DW121" s="927"/>
      <c r="DX121" s="927"/>
      <c r="DY121" s="927"/>
      <c r="DZ121" s="928"/>
    </row>
    <row r="122" spans="1:130" s="218" customFormat="1" ht="26.25" customHeight="1" x14ac:dyDescent="0.15">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37197799</v>
      </c>
      <c r="BR122" s="1000"/>
      <c r="BS122" s="1000"/>
      <c r="BT122" s="1000"/>
      <c r="BU122" s="1000"/>
      <c r="BV122" s="1000">
        <v>35743501</v>
      </c>
      <c r="BW122" s="1000"/>
      <c r="BX122" s="1000"/>
      <c r="BY122" s="1000"/>
      <c r="BZ122" s="1000"/>
      <c r="CA122" s="1000">
        <v>33300670</v>
      </c>
      <c r="CB122" s="1000"/>
      <c r="CC122" s="1000"/>
      <c r="CD122" s="1000"/>
      <c r="CE122" s="1000"/>
      <c r="CF122" s="1017">
        <v>171.3</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v>38046</v>
      </c>
      <c r="DH122" s="926"/>
      <c r="DI122" s="926"/>
      <c r="DJ122" s="926"/>
      <c r="DK122" s="926"/>
      <c r="DL122" s="926">
        <v>55005</v>
      </c>
      <c r="DM122" s="926"/>
      <c r="DN122" s="926"/>
      <c r="DO122" s="926"/>
      <c r="DP122" s="926"/>
      <c r="DQ122" s="926">
        <v>59130</v>
      </c>
      <c r="DR122" s="926"/>
      <c r="DS122" s="926"/>
      <c r="DT122" s="926"/>
      <c r="DU122" s="926"/>
      <c r="DV122" s="927">
        <v>0.3</v>
      </c>
      <c r="DW122" s="927"/>
      <c r="DX122" s="927"/>
      <c r="DY122" s="927"/>
      <c r="DZ122" s="928"/>
    </row>
    <row r="123" spans="1:130" s="218" customFormat="1" ht="26.25" customHeight="1" x14ac:dyDescent="0.15">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450</v>
      </c>
      <c r="BP123" s="1005"/>
      <c r="BQ123" s="1063">
        <v>58332809</v>
      </c>
      <c r="BR123" s="1064"/>
      <c r="BS123" s="1064"/>
      <c r="BT123" s="1064"/>
      <c r="BU123" s="1064"/>
      <c r="BV123" s="1064">
        <v>54750689</v>
      </c>
      <c r="BW123" s="1064"/>
      <c r="BX123" s="1064"/>
      <c r="BY123" s="1064"/>
      <c r="BZ123" s="1064"/>
      <c r="CA123" s="1064">
        <v>53085152</v>
      </c>
      <c r="CB123" s="1064"/>
      <c r="CC123" s="1064"/>
      <c r="CD123" s="1064"/>
      <c r="CE123" s="1064"/>
      <c r="CF123" s="1001"/>
      <c r="CG123" s="1002"/>
      <c r="CH123" s="1002"/>
      <c r="CI123" s="1002"/>
      <c r="CJ123" s="1003"/>
      <c r="CK123" s="1009"/>
      <c r="CL123" s="1010"/>
      <c r="CM123" s="1010"/>
      <c r="CN123" s="1010"/>
      <c r="CO123" s="1011"/>
      <c r="CP123" s="1019" t="s">
        <v>393</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61</v>
      </c>
      <c r="BR124" s="1027"/>
      <c r="BS124" s="1027"/>
      <c r="BT124" s="1027"/>
      <c r="BU124" s="1027"/>
      <c r="BV124" s="1027">
        <v>51.6</v>
      </c>
      <c r="BW124" s="1027"/>
      <c r="BX124" s="1027"/>
      <c r="BY124" s="1027"/>
      <c r="BZ124" s="1027"/>
      <c r="CA124" s="1027">
        <v>45.6</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1021836</v>
      </c>
      <c r="AB128" s="1046"/>
      <c r="AC128" s="1046"/>
      <c r="AD128" s="1046"/>
      <c r="AE128" s="1047"/>
      <c r="AF128" s="1048">
        <v>4155614</v>
      </c>
      <c r="AG128" s="1046"/>
      <c r="AH128" s="1046"/>
      <c r="AI128" s="1046"/>
      <c r="AJ128" s="1047"/>
      <c r="AK128" s="1048">
        <v>1105922</v>
      </c>
      <c r="AL128" s="1046"/>
      <c r="AM128" s="1046"/>
      <c r="AN128" s="1046"/>
      <c r="AO128" s="1047"/>
      <c r="AP128" s="1049"/>
      <c r="AQ128" s="1050"/>
      <c r="AR128" s="1050"/>
      <c r="AS128" s="1050"/>
      <c r="AT128" s="1051"/>
      <c r="AU128" s="220"/>
      <c r="AV128" s="220"/>
      <c r="AW128" s="220"/>
      <c r="AX128" s="896" t="s">
        <v>464</v>
      </c>
      <c r="AY128" s="897"/>
      <c r="AZ128" s="897"/>
      <c r="BA128" s="897"/>
      <c r="BB128" s="897"/>
      <c r="BC128" s="897"/>
      <c r="BD128" s="897"/>
      <c r="BE128" s="898"/>
      <c r="BF128" s="1052" t="s">
        <v>122</v>
      </c>
      <c r="BG128" s="1053"/>
      <c r="BH128" s="1053"/>
      <c r="BI128" s="1053"/>
      <c r="BJ128" s="1053"/>
      <c r="BK128" s="1053"/>
      <c r="BL128" s="1054"/>
      <c r="BM128" s="1052">
        <v>12.27</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21676947</v>
      </c>
      <c r="AB129" s="959"/>
      <c r="AC129" s="959"/>
      <c r="AD129" s="959"/>
      <c r="AE129" s="960"/>
      <c r="AF129" s="961">
        <v>22103401</v>
      </c>
      <c r="AG129" s="959"/>
      <c r="AH129" s="959"/>
      <c r="AI129" s="959"/>
      <c r="AJ129" s="960"/>
      <c r="AK129" s="961">
        <v>22523175</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122</v>
      </c>
      <c r="BG129" s="1067"/>
      <c r="BH129" s="1067"/>
      <c r="BI129" s="1067"/>
      <c r="BJ129" s="1067"/>
      <c r="BK129" s="1067"/>
      <c r="BL129" s="1068"/>
      <c r="BM129" s="1066">
        <v>17.27</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3175064</v>
      </c>
      <c r="AB130" s="959"/>
      <c r="AC130" s="959"/>
      <c r="AD130" s="959"/>
      <c r="AE130" s="960"/>
      <c r="AF130" s="961">
        <v>3108923</v>
      </c>
      <c r="AG130" s="959"/>
      <c r="AH130" s="959"/>
      <c r="AI130" s="959"/>
      <c r="AJ130" s="960"/>
      <c r="AK130" s="961">
        <v>3080233</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4.9000000000000004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18501883</v>
      </c>
      <c r="AB131" s="986"/>
      <c r="AC131" s="986"/>
      <c r="AD131" s="986"/>
      <c r="AE131" s="987"/>
      <c r="AF131" s="985">
        <v>18994478</v>
      </c>
      <c r="AG131" s="986"/>
      <c r="AH131" s="986"/>
      <c r="AI131" s="986"/>
      <c r="AJ131" s="987"/>
      <c r="AK131" s="985">
        <v>19442942</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6"/>
      <c r="BF131" s="1084">
        <v>45.6</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5.4053255010000001</v>
      </c>
      <c r="AB132" s="1097"/>
      <c r="AC132" s="1097"/>
      <c r="AD132" s="1097"/>
      <c r="AE132" s="1098"/>
      <c r="AF132" s="1099">
        <v>5.5221206919999997</v>
      </c>
      <c r="AG132" s="1097"/>
      <c r="AH132" s="1097"/>
      <c r="AI132" s="1097"/>
      <c r="AJ132" s="1098"/>
      <c r="AK132" s="1099">
        <v>3.9899362969999999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4.8</v>
      </c>
      <c r="AB133" s="1080"/>
      <c r="AC133" s="1080"/>
      <c r="AD133" s="1080"/>
      <c r="AE133" s="1081"/>
      <c r="AF133" s="1079">
        <v>5.2</v>
      </c>
      <c r="AG133" s="1080"/>
      <c r="AH133" s="1080"/>
      <c r="AI133" s="1080"/>
      <c r="AJ133" s="1081"/>
      <c r="AK133" s="1079">
        <v>4.9000000000000004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0WDafYUUq8fDMymqLxTQR8rauY66S1eJ4UWiLs1o6HHCNuzEj1zrsHr58+MTvKMjyuXuEyDnq8bFoDnzm8NaVQ==" saltValue="NuWl8t3Ef1o0zy5JQrwFY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19685039370078741"/>
  <pageSetup paperSize="8" scale="38" orientation="portrait" r:id="rId1"/>
  <headerFooter alignWithMargins="0">
    <oddFooter>&amp;C&amp;"BIZ UD明朝 Medium,標準"&amp;14&amp;Z&amp;F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abSelected="1"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IbbjOeV9iWP6E5vcIeivQ9QQOlMRm2Q5PTh6685+IqnPP1Si5oP+ao9uyXxZQfQhJhVG/aDSNyKuqsnhVK4ctA==" saltValue="FTEVnUNDMeckChp3XhjIP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election activeCell="AP2" sqref="AP2:AP3"/>
    </sheetView>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MHNo1sGKspJBDSYfmfWoVzIbaT1TsGS4MnoGvxjfuuDTg3QnhYzgVNyx7X6l2mZVSjSmj0LXTGwpH2V/0X/rQ==" saltValue="7+5dIYLM9ah8f4iMEqSlfw=="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0" zoomScaleSheetLayoutView="80" workbookViewId="0">
      <selection activeCell="AO13" sqref="AO13"/>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7075484</v>
      </c>
      <c r="AP9" s="269">
        <v>81787</v>
      </c>
      <c r="AQ9" s="270">
        <v>80646</v>
      </c>
      <c r="AR9" s="271">
        <v>1.4</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6</v>
      </c>
      <c r="AP10" s="272">
        <v>0</v>
      </c>
      <c r="AQ10" s="273">
        <v>6637</v>
      </c>
      <c r="AR10" s="274">
        <v>-100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v>222089</v>
      </c>
      <c r="AP11" s="272">
        <v>2567</v>
      </c>
      <c r="AQ11" s="273">
        <v>1119</v>
      </c>
      <c r="AR11" s="274">
        <v>129.4</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t="s">
        <v>488</v>
      </c>
      <c r="AP12" s="272" t="s">
        <v>488</v>
      </c>
      <c r="AQ12" s="273">
        <v>8</v>
      </c>
      <c r="AR12" s="274" t="s">
        <v>488</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v>277079</v>
      </c>
      <c r="AP13" s="272">
        <v>3203</v>
      </c>
      <c r="AQ13" s="273">
        <v>2502</v>
      </c>
      <c r="AR13" s="274">
        <v>28</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v>81525</v>
      </c>
      <c r="AP14" s="272">
        <v>942</v>
      </c>
      <c r="AQ14" s="273">
        <v>1863</v>
      </c>
      <c r="AR14" s="274">
        <v>-49.4</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-622504</v>
      </c>
      <c r="AP15" s="272">
        <v>-7196</v>
      </c>
      <c r="AQ15" s="273">
        <v>-4800</v>
      </c>
      <c r="AR15" s="274">
        <v>49.9</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7033679</v>
      </c>
      <c r="AP16" s="272">
        <v>81304</v>
      </c>
      <c r="AQ16" s="273">
        <v>87975</v>
      </c>
      <c r="AR16" s="274">
        <v>-7.6</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7.77</v>
      </c>
      <c r="AP21" s="286">
        <v>7.71</v>
      </c>
      <c r="AQ21" s="287">
        <v>0.06</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98.9</v>
      </c>
      <c r="AP22" s="291">
        <v>98.3</v>
      </c>
      <c r="AQ22" s="292">
        <v>0.6</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3094336</v>
      </c>
      <c r="AP32" s="300">
        <v>35768</v>
      </c>
      <c r="AQ32" s="301">
        <v>41451</v>
      </c>
      <c r="AR32" s="302">
        <v>-13.7</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488</v>
      </c>
      <c r="AP33" s="300" t="s">
        <v>488</v>
      </c>
      <c r="AQ33" s="301" t="s">
        <v>488</v>
      </c>
      <c r="AR33" s="302" t="s">
        <v>488</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488</v>
      </c>
      <c r="AP34" s="300" t="s">
        <v>488</v>
      </c>
      <c r="AQ34" s="301">
        <v>35</v>
      </c>
      <c r="AR34" s="302" t="s">
        <v>488</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1867580</v>
      </c>
      <c r="AP35" s="300">
        <v>21588</v>
      </c>
      <c r="AQ35" s="301">
        <v>11775</v>
      </c>
      <c r="AR35" s="302">
        <v>83.3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t="s">
        <v>488</v>
      </c>
      <c r="AP36" s="300" t="s">
        <v>488</v>
      </c>
      <c r="AQ36" s="301">
        <v>2188</v>
      </c>
      <c r="AR36" s="302" t="s">
        <v>488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t="s">
        <v>488</v>
      </c>
      <c r="AP37" s="300" t="s">
        <v>488</v>
      </c>
      <c r="AQ37" s="301">
        <v>531</v>
      </c>
      <c r="AR37" s="302" t="s">
        <v>488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t="s">
        <v>488</v>
      </c>
      <c r="AP38" s="303" t="s">
        <v>488</v>
      </c>
      <c r="AQ38" s="304">
        <v>1</v>
      </c>
      <c r="AR38" s="292" t="s">
        <v>488</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-1105922</v>
      </c>
      <c r="AP39" s="300">
        <v>-12784</v>
      </c>
      <c r="AQ39" s="301">
        <v>-5414</v>
      </c>
      <c r="AR39" s="302">
        <v>136.1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-3080233</v>
      </c>
      <c r="AP40" s="300">
        <v>-35605</v>
      </c>
      <c r="AQ40" s="301">
        <v>-35360</v>
      </c>
      <c r="AR40" s="302">
        <v>0.7</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775761</v>
      </c>
      <c r="AP41" s="300">
        <v>8967</v>
      </c>
      <c r="AQ41" s="301">
        <v>15207</v>
      </c>
      <c r="AR41" s="302">
        <v>-41</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16169443</v>
      </c>
      <c r="AN51" s="322">
        <v>180137</v>
      </c>
      <c r="AO51" s="323">
        <v>85.1</v>
      </c>
      <c r="AP51" s="324">
        <v>63812</v>
      </c>
      <c r="AQ51" s="325">
        <v>2.2999999999999998</v>
      </c>
      <c r="AR51" s="326">
        <v>82.8</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3299520</v>
      </c>
      <c r="AN52" s="330">
        <v>36759</v>
      </c>
      <c r="AO52" s="331">
        <v>-41.8</v>
      </c>
      <c r="AP52" s="332">
        <v>33848</v>
      </c>
      <c r="AQ52" s="333">
        <v>-4.2</v>
      </c>
      <c r="AR52" s="334">
        <v>-37.6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14666453</v>
      </c>
      <c r="AN53" s="322">
        <v>164851</v>
      </c>
      <c r="AO53" s="323">
        <v>-8.5</v>
      </c>
      <c r="AP53" s="324">
        <v>54225</v>
      </c>
      <c r="AQ53" s="325">
        <v>-15</v>
      </c>
      <c r="AR53" s="326">
        <v>6.5</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8211981</v>
      </c>
      <c r="AN54" s="330">
        <v>92303</v>
      </c>
      <c r="AO54" s="331">
        <v>151.1</v>
      </c>
      <c r="AP54" s="332">
        <v>27337</v>
      </c>
      <c r="AQ54" s="333">
        <v>-19.2</v>
      </c>
      <c r="AR54" s="334">
        <v>170.3</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5078740</v>
      </c>
      <c r="AN55" s="322">
        <v>57604</v>
      </c>
      <c r="AO55" s="323">
        <v>-65.099999999999994</v>
      </c>
      <c r="AP55" s="324">
        <v>54016</v>
      </c>
      <c r="AQ55" s="325">
        <v>-0.4</v>
      </c>
      <c r="AR55" s="326">
        <v>-64.7</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4536702</v>
      </c>
      <c r="AN56" s="330">
        <v>51456</v>
      </c>
      <c r="AO56" s="331">
        <v>-44.3</v>
      </c>
      <c r="AP56" s="332">
        <v>28078</v>
      </c>
      <c r="AQ56" s="333">
        <v>2.7</v>
      </c>
      <c r="AR56" s="334">
        <v>-47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3766796</v>
      </c>
      <c r="AN57" s="322">
        <v>43118</v>
      </c>
      <c r="AO57" s="323">
        <v>-25.1</v>
      </c>
      <c r="AP57" s="324">
        <v>52786</v>
      </c>
      <c r="AQ57" s="325">
        <v>-2.2999999999999998</v>
      </c>
      <c r="AR57" s="326">
        <v>-22.8</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2178191</v>
      </c>
      <c r="AN58" s="330">
        <v>24934</v>
      </c>
      <c r="AO58" s="331">
        <v>-51.5</v>
      </c>
      <c r="AP58" s="332">
        <v>28742</v>
      </c>
      <c r="AQ58" s="333">
        <v>2.4</v>
      </c>
      <c r="AR58" s="334">
        <v>-53.9</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2705143</v>
      </c>
      <c r="AN59" s="322">
        <v>31269</v>
      </c>
      <c r="AO59" s="323">
        <v>-27.5</v>
      </c>
      <c r="AP59" s="324">
        <v>58465</v>
      </c>
      <c r="AQ59" s="325">
        <v>10.8</v>
      </c>
      <c r="AR59" s="326">
        <v>-38.299999999999997</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1712815</v>
      </c>
      <c r="AN60" s="330">
        <v>19799</v>
      </c>
      <c r="AO60" s="331">
        <v>-20.6</v>
      </c>
      <c r="AP60" s="332">
        <v>34452</v>
      </c>
      <c r="AQ60" s="333">
        <v>19.899999999999999</v>
      </c>
      <c r="AR60" s="334">
        <v>-40.5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8477315</v>
      </c>
      <c r="AN61" s="337">
        <v>95396</v>
      </c>
      <c r="AO61" s="338">
        <v>-8.1999999999999993</v>
      </c>
      <c r="AP61" s="339">
        <v>56661</v>
      </c>
      <c r="AQ61" s="340">
        <v>-0.9</v>
      </c>
      <c r="AR61" s="326">
        <v>-7.3</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3987842</v>
      </c>
      <c r="AN62" s="330">
        <v>45050</v>
      </c>
      <c r="AO62" s="331">
        <v>-1.4</v>
      </c>
      <c r="AP62" s="332">
        <v>30491</v>
      </c>
      <c r="AQ62" s="333">
        <v>0.3</v>
      </c>
      <c r="AR62" s="334">
        <v>-1.7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zpXdIUWo04tjnAUBsMzrCg9rrBD51NHhSwwXu+1K1WGEB67vdQuqvAn2Xhw9pHvktZrGLTyybvAmKlxaOQ4nug==" saltValue="c51pH1HCvKKKXDn+1Ddv9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0" zoomScale="70" zoomScaleNormal="70" zoomScaleSheetLayoutView="55" workbookViewId="0">
      <selection activeCell="BK22" sqref="BK22"/>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1" spans="125:125" ht="13.5" hidden="1" customHeight="1" x14ac:dyDescent="0.15">
      <c r="DU121" s="247"/>
    </row>
  </sheetData>
  <sheetProtection algorithmName="SHA-512" hashValue="r19Pi9O3hOKfOo8Y+b0gRKZR/gfOG0oRMLXbSnimPeevZWq9Ev2w15HYQxrr+BwCcoWibS6GDw4mnYll5YkD7g==" saltValue="TbaMmTsgUP2M/CSf6BVQu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4" zoomScale="80" zoomScaleNormal="80" zoomScaleSheetLayoutView="55" workbookViewId="0">
      <selection activeCell="DJ93" sqref="DJ93"/>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LRaNRmenxs2Q6CjVEDwnbjTYUKqMLAlEYZLiz4HgQ/VJdXM+UKy6zqzBKjMUd/HtDuOD3VAp7XIZgogABX3RRA==" saltValue="tRCs1JYl8dA083xHyoD8qg=="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6" zoomScale="90" zoomScaleNormal="90" zoomScaleSheetLayoutView="100" workbookViewId="0">
      <selection activeCell="C47" sqref="C47:E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16.71</v>
      </c>
      <c r="G47" s="12">
        <v>17.77</v>
      </c>
      <c r="H47" s="12">
        <v>22.99</v>
      </c>
      <c r="I47" s="12">
        <v>25.47</v>
      </c>
      <c r="J47" s="13">
        <v>27.27</v>
      </c>
    </row>
    <row r="48" spans="2:10" ht="57.75" customHeight="1" x14ac:dyDescent="0.15">
      <c r="B48" s="14"/>
      <c r="C48" s="1141" t="s">
        <v>4</v>
      </c>
      <c r="D48" s="1141"/>
      <c r="E48" s="1142"/>
      <c r="F48" s="15">
        <v>5.24</v>
      </c>
      <c r="G48" s="16">
        <v>9.3000000000000007</v>
      </c>
      <c r="H48" s="16">
        <v>5.96</v>
      </c>
      <c r="I48" s="16">
        <v>4.59</v>
      </c>
      <c r="J48" s="17">
        <v>2.99</v>
      </c>
    </row>
    <row r="49" spans="2:10" ht="57.75" customHeight="1" thickBot="1" x14ac:dyDescent="0.2">
      <c r="B49" s="18"/>
      <c r="C49" s="1143" t="s">
        <v>5</v>
      </c>
      <c r="D49" s="1143"/>
      <c r="E49" s="1144"/>
      <c r="F49" s="19">
        <v>3.68</v>
      </c>
      <c r="G49" s="20">
        <v>6.08</v>
      </c>
      <c r="H49" s="20">
        <v>1.19</v>
      </c>
      <c r="I49" s="20">
        <v>1.67</v>
      </c>
      <c r="J49" s="21">
        <v>0.76</v>
      </c>
    </row>
    <row r="50" spans="2:10" x14ac:dyDescent="0.15"/>
  </sheetData>
  <sheetProtection algorithmName="SHA-512" hashValue="IMYmurfxRmlEjO5ZlDP/tn4YNzBzu/nFBEfqwF83Pd30g7gq0eqvzv+DFDLe8x+l24ELvgg8uxvrNRXwHovuyQ==" saltValue="Kos+aoJm+JZn+rAQAxuO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2026-03-11T04:53:06Z</cp:lastPrinted>
  <dcterms:created xsi:type="dcterms:W3CDTF">2026-02-23T07:49:35Z</dcterms:created>
  <dcterms:modified xsi:type="dcterms:W3CDTF">2026-03-11T23:50:55Z</dcterms:modified>
  <cp:category/>
</cp:coreProperties>
</file>