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Y:\●財政課\県・各種回答綴\R7年度\080316　令和6年度財政状況資料集の作成及び提出について\03　回答\"/>
    </mc:Choice>
  </mc:AlternateContent>
  <xr:revisionPtr revIDLastSave="0" documentId="13_ncr:1_{66BB75CE-D063-4462-9AD6-34BFFBAC8605}" xr6:coauthVersionLast="47" xr6:coauthVersionMax="47" xr10:uidLastSave="{00000000-0000-0000-0000-000000000000}"/>
  <bookViews>
    <workbookView xWindow="3300" yWindow="16680" windowWidth="24480" windowHeight="14145" tabRatio="846"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31" i="12" l="1"/>
  <c r="AA32" i="12"/>
  <c r="AA33" i="12"/>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36" i="10"/>
  <c r="BE35" i="10"/>
  <c r="BW34" i="10"/>
  <c r="BW35" i="10" s="1"/>
  <c r="BW36" i="10" s="1"/>
  <c r="BW37" i="10" s="1"/>
  <c r="BW38" i="10" s="1"/>
  <c r="BW39" i="10" s="1"/>
  <c r="BW40" i="10" s="1"/>
  <c r="C34" i="10"/>
  <c r="C35" i="10" s="1"/>
  <c r="CO34" i="10" l="1"/>
  <c r="CO35"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alcChain>
</file>

<file path=xl/sharedStrings.xml><?xml version="1.0" encoding="utf-8"?>
<sst xmlns="http://schemas.openxmlformats.org/spreadsheetml/2006/main" count="1042" uniqueCount="558">
  <si>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</si>
  <si>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</si>
  <si>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</si>
  <si>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</si>
  <si>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</si>
  <si>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</si>
  <si>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</si>
  <si>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</si>
  <si>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</si>
  <si>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</si>
  <si>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</si>
  <si>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</si>
  <si>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</si>
  <si>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</si>
  <si>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</si>
  <si>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</si>
  <si>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</si>
  <si>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</si>
  <si>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</si>
  <si>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</si>
  <si>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</si>
  <si>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</si>
  <si>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</si>
  <si>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</si>
  <si>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</si>
  <si>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</si>
  <si>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</si>
  <si>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</si>
  <si>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</si>
  <si>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</si>
  <si>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</si>
  <si>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</si>
  <si>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</si>
  <si>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</si>
  <si>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</si>
  <si>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</si>
  <si>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</si>
  <si>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</si>
  <si>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</si>
  <si>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</si>
  <si>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</si>
  <si>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</si>
  <si>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</si>
  <si>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</si>
  <si>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</si>
  <si>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</si>
  <si>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</si>
  <si>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</si>
  <si>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</si>
  <si>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(当該欄に積立額が多い上位５基金の基金名を入力して下さい(R06年度末現在))</t>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</si>
  <si>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</si>
  <si>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</si>
  <si>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</si>
  <si>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</si>
  <si>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</si>
  <si>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</si>
  <si>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</si>
  <si>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</si>
  <si>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</si>
  <si>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</si>
  <si>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</si>
  <si>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</si>
  <si>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</si>
  <si>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</si>
  <si>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</si>
  <si>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</si>
  <si>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</si>
  <si>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</si>
  <si>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</si>
  <si>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</si>
  <si>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</si>
  <si>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</si>
  <si>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</si>
  <si>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</si>
  <si>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</si>
  <si>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</si>
  <si>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</si>
  <si>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</si>
  <si>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</si>
  <si>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</si>
  <si>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</si>
  <si>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</si>
  <si>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</si>
  <si>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</si>
  <si>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</si>
  <si>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</si>
  <si>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</si>
  <si>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</si>
  <si>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</si>
  <si>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</si>
  <si>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</si>
  <si>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</si>
  <si>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</si>
  <si>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</si>
  <si>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</si>
  <si>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加西市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</si>
  <si>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</si>
  <si>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</si>
  <si>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</si>
  <si>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</si>
  <si>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</si>
  <si>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</si>
  <si>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</si>
  <si>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</si>
  <si>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</si>
  <si>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</si>
  <si>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</si>
  <si>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</si>
  <si>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</si>
  <si>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</si>
  <si>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</si>
  <si>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</si>
  <si>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</si>
  <si>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</si>
  <si>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</si>
  <si>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</si>
  <si>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</si>
  <si>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</si>
  <si>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</si>
  <si>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</si>
  <si>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</si>
  <si>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</si>
  <si>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</si>
  <si>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</si>
  <si>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</si>
  <si>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</si>
  <si>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</si>
  <si>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</si>
  <si>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</si>
  <si>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</si>
  <si>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</si>
  <si>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</si>
  <si>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</si>
  <si>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</si>
  <si>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</si>
  <si>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</si>
  <si>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</si>
  <si>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</si>
  <si>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</si>
  <si>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</si>
  <si>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</si>
  <si>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</si>
  <si>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</si>
  <si>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</si>
  <si>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</si>
  <si>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</si>
  <si>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</si>
  <si>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</si>
  <si>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</si>
  <si>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</si>
  <si>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</si>
  <si>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</si>
  <si>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</si>
  <si>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</si>
  <si>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</si>
  <si>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</si>
  <si>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</si>
  <si>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</si>
  <si>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</si>
  <si>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</si>
  <si>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</si>
  <si>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</si>
  <si>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</si>
  <si>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</si>
  <si>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</si>
  <si>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</si>
  <si>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</si>
  <si>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</si>
  <si>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</si>
  <si>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</si>
  <si>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</si>
  <si>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</si>
  <si>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</si>
  <si>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</si>
  <si>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</si>
  <si>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</si>
  <si>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</si>
  <si>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</si>
  <si>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</si>
  <si>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</si>
  <si>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</si>
  <si>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</si>
  <si>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</si>
  <si>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</si>
  <si>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</si>
  <si>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</si>
  <si>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</si>
  <si>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</si>
  <si>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</si>
  <si>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</si>
  <si>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</si>
  <si>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</si>
  <si>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</si>
  <si>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</si>
  <si>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</si>
  <si>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</si>
  <si>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</si>
  <si>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</si>
  <si>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</si>
  <si>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</si>
  <si>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</si>
  <si>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</si>
  <si>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</si>
  <si>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</si>
  <si>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兵庫県加西市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</si>
  <si>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</si>
  <si>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</si>
  <si>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</si>
  <si>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</si>
  <si>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</si>
  <si>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</si>
  <si>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</si>
  <si>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</si>
  <si>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</si>
  <si>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</si>
  <si>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</si>
  <si>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</si>
  <si>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</si>
  <si>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</si>
  <si>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</si>
  <si>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</si>
  <si>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</si>
  <si>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</si>
  <si>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</si>
  <si>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</si>
  <si>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</si>
  <si>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</si>
  <si>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</si>
  <si>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</si>
  <si>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</si>
  <si>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</si>
  <si>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</si>
  <si>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</si>
  <si>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</si>
  <si>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</si>
  <si>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</si>
  <si>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</si>
  <si>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</si>
  <si>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</si>
  <si>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</si>
  <si>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</si>
  <si>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</si>
  <si>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</si>
  <si>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</si>
  <si>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</si>
  <si>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</si>
  <si>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</si>
  <si>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</si>
  <si>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</si>
  <si>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</si>
  <si>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</si>
  <si>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</si>
  <si>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</si>
  <si>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</si>
  <si>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</si>
  <si>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</si>
  <si>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</si>
  <si>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</si>
  <si>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</si>
  <si>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</si>
  <si>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</si>
  <si>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</si>
  <si>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</si>
  <si>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</si>
  <si>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</si>
  <si>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</si>
  <si>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</si>
  <si>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</si>
  <si>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</si>
  <si>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</si>
  <si>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</si>
  <si>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</si>
  <si>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</si>
  <si>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</si>
  <si>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</si>
  <si>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</si>
  <si>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</si>
  <si>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</si>
  <si>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</si>
  <si>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</si>
  <si>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</si>
  <si>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</si>
  <si>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</si>
  <si>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</si>
  <si>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</si>
  <si>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</si>
  <si>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</si>
  <si>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</si>
  <si>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</si>
  <si>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</si>
  <si>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</si>
  <si>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</si>
  <si>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</si>
  <si>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</si>
  <si>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</si>
  <si>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</si>
  <si>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</si>
  <si>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</si>
  <si>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</si>
  <si>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</si>
  <si>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</si>
  <si>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</si>
  <si>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</si>
  <si>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</si>
  <si>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</si>
  <si>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</si>
  <si>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</si>
  <si>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</si>
  <si>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</si>
  <si>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</si>
  <si>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</si>
  <si>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</si>
  <si>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</si>
  <si>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</si>
  <si>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</si>
  <si>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</si>
  <si>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</si>
  <si>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</si>
  <si>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</si>
  <si>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</si>
  <si>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</si>
  <si>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</si>
  <si>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</si>
  <si>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</si>
  <si>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</si>
  <si>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</si>
  <si>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</si>
  <si>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</si>
  <si>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</si>
  <si>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</si>
  <si>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</si>
  <si>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</si>
  <si>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その他</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</si>
  <si>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</si>
  <si>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</si>
  <si>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</si>
  <si>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</si>
  <si>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</si>
  <si>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</si>
  <si>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</si>
  <si>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</si>
  <si>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</si>
  <si>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</si>
  <si>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</si>
  <si>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</si>
  <si>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</si>
  <si>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</si>
  <si>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</si>
  <si>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</si>
  <si>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</si>
  <si>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</si>
  <si>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</si>
  <si>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</si>
  <si>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</si>
  <si>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兵庫県加西市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</si>
  <si>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</si>
  <si>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</si>
  <si>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</si>
  <si>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</si>
  <si>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</si>
  <si>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</si>
  <si>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</si>
  <si>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</si>
  <si>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</si>
  <si>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</si>
  <si>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</si>
  <si>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</si>
  <si>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</si>
  <si>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</si>
  <si>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</si>
  <si>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</si>
  <si>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</si>
  <si>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</si>
  <si>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</si>
  <si>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</si>
  <si>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公園墓地整備事業特別会計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</si>
  <si>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</si>
  <si>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</si>
  <si>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</si>
  <si>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</si>
  <si>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</si>
  <si>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</si>
  <si>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</si>
  <si>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</si>
  <si>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</si>
  <si>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</si>
  <si>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</si>
  <si>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</si>
  <si>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</si>
  <si>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</si>
  <si>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</si>
  <si>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</si>
  <si>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</si>
  <si>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</si>
  <si>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</si>
  <si>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病院事業会計</t>
    <phoneticPr fontId="5"/>
  </si>
  <si>
    <t>産業団地整備事業特別会計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</si>
  <si>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</si>
  <si>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</si>
  <si>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</si>
  <si>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</si>
  <si>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</si>
  <si>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</si>
  <si>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</si>
  <si>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</si>
  <si>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</si>
  <si>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</si>
  <si>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</si>
  <si>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</si>
  <si>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</si>
  <si>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</si>
  <si>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</si>
  <si>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</si>
  <si>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</si>
  <si>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</si>
  <si>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</si>
  <si>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</si>
  <si>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</si>
  <si>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</si>
  <si>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</si>
  <si>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</si>
  <si>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</si>
  <si>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</si>
  <si>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</si>
  <si>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</si>
  <si>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</si>
  <si>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</si>
  <si>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</si>
  <si>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</si>
  <si>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</si>
  <si>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</si>
  <si>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</si>
  <si>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</si>
  <si>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</si>
  <si>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</si>
  <si>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</si>
  <si>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</si>
  <si>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</si>
  <si>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</si>
  <si>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</si>
  <si>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</si>
  <si>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</si>
  <si>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</si>
  <si>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</si>
  <si>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</si>
  <si>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</si>
  <si>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</si>
  <si>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</si>
  <si>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</si>
  <si>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</si>
  <si>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</si>
  <si>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</si>
  <si>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</si>
  <si>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</si>
  <si>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</si>
  <si>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</si>
  <si>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</si>
  <si>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</si>
  <si>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</si>
  <si>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</si>
  <si>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</si>
  <si>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</si>
  <si>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</si>
  <si>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</si>
  <si>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</si>
  <si>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</si>
  <si>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</si>
  <si>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</si>
  <si>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</si>
  <si>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</si>
  <si>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</si>
  <si>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</si>
  <si>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</si>
  <si>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</si>
  <si>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</si>
  <si>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</si>
  <si>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</si>
  <si>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</si>
  <si>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</si>
  <si>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</si>
  <si>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</si>
  <si>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</si>
  <si>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</si>
  <si>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</si>
  <si>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</si>
  <si>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</si>
  <si>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</si>
  <si>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</si>
  <si>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</si>
  <si>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</si>
  <si>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</si>
  <si>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</si>
  <si>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</si>
  <si>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</si>
  <si>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</si>
  <si>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</si>
  <si>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</si>
  <si>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</si>
  <si>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</si>
  <si>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</si>
  <si>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</si>
  <si>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</si>
  <si>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</si>
  <si>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</si>
  <si>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</si>
  <si>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</si>
  <si>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</si>
  <si>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</si>
  <si>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</si>
  <si>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</si>
  <si>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</si>
  <si>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</si>
  <si>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</si>
  <si>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</si>
  <si>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</si>
  <si>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</si>
  <si>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</si>
  <si>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</si>
  <si>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</si>
  <si>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</si>
  <si>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</si>
  <si>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</si>
  <si>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</si>
  <si>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</si>
  <si>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</si>
  <si>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</si>
  <si>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</si>
  <si>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</si>
  <si>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</si>
  <si>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</si>
  <si>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</si>
  <si>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</si>
  <si>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</si>
  <si>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1.68</t>
  </si>
  <si>
    <t>病院事業会計</t>
  </si>
  <si>
    <t>水道事業会計</t>
  </si>
  <si>
    <t>下水道事業会計</t>
  </si>
  <si>
    <t>一般会計</t>
  </si>
  <si>
    <t>産業団地整備事業特別会計</t>
  </si>
  <si>
    <t>介護保険特別会計</t>
  </si>
  <si>
    <t>後期高齢者医療特別会計</t>
  </si>
  <si>
    <t>公園墓地整備事業特別会計</t>
  </si>
  <si>
    <t>その他会計（赤字）</t>
  </si>
  <si>
    <t>その他会計（黒字）</t>
  </si>
  <si>
    <t>R02</t>
    <phoneticPr fontId="5"/>
  </si>
  <si>
    <t>R03</t>
    <phoneticPr fontId="5"/>
  </si>
  <si>
    <t>R04</t>
    <phoneticPr fontId="5"/>
  </si>
  <si>
    <t>R05</t>
    <phoneticPr fontId="5"/>
  </si>
  <si>
    <t>R06</t>
    <phoneticPr fontId="5"/>
  </si>
  <si>
    <t>北条鉄道株式会社</t>
    <rPh sb="0" eb="4">
      <t>ホウジョウテツドウ</t>
    </rPh>
    <rPh sb="4" eb="8">
      <t>カブシキガイシャ</t>
    </rPh>
    <phoneticPr fontId="2"/>
  </si>
  <si>
    <t>株式会社加西北条都市開発</t>
    <rPh sb="0" eb="4">
      <t>カブシキガイシャ</t>
    </rPh>
    <rPh sb="4" eb="12">
      <t>カサイホウジョウトシカイハツ</t>
    </rPh>
    <phoneticPr fontId="2"/>
  </si>
  <si>
    <t>兵庫県市町村職員退職手当組合</t>
  </si>
  <si>
    <t>兵庫県後期高齢者医療広域連合（一般会計）</t>
  </si>
  <si>
    <t>兵庫県後期高齢者医療広域連合（特別会計）</t>
  </si>
  <si>
    <t>北はりま消防組合</t>
    <rPh sb="0" eb="1">
      <t>キタ</t>
    </rPh>
    <rPh sb="4" eb="6">
      <t>ショウボウ</t>
    </rPh>
    <rPh sb="6" eb="8">
      <t>クミアイ</t>
    </rPh>
    <phoneticPr fontId="10"/>
  </si>
  <si>
    <t>播磨内陸医務事業組合</t>
  </si>
  <si>
    <t>北播磨こども発達支援センター事務組合わかあゆ園</t>
  </si>
  <si>
    <t>小野加東加西環境施設事務組合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</si>
</sst>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9D6C-49B9-9F81-581F0A3581E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55321</c:v>
                </c:pt>
                <c:pt idx="1">
                  <c:v>43614</c:v>
                </c:pt>
                <c:pt idx="2">
                  <c:v>47291</c:v>
                </c:pt>
                <c:pt idx="3">
                  <c:v>41388</c:v>
                </c:pt>
                <c:pt idx="4">
                  <c:v>41036</c:v>
                </c:pt>
              </c:numCache>
            </c:numRef>
          </c:val>
          <c:smooth val="0"/>
          <c:extLst>
            <c:ext xmlns:c16="http://schemas.microsoft.com/office/drawing/2014/chart" uri="{C3380CC4-5D6E-409C-BE32-E72D297353CC}">
              <c16:uniqueId val="{00000001-9D6C-49B9-9F81-581F0A3581E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5.82</c:v>
                </c:pt>
                <c:pt idx="1">
                  <c:v>7.94</c:v>
                </c:pt>
                <c:pt idx="2">
                  <c:v>5.0999999999999996</c:v>
                </c:pt>
                <c:pt idx="3">
                  <c:v>0.85</c:v>
                </c:pt>
                <c:pt idx="4">
                  <c:v>1.81</c:v>
                </c:pt>
              </c:numCache>
            </c:numRef>
          </c:val>
          <c:extLst>
            <c:ext xmlns:c16="http://schemas.microsoft.com/office/drawing/2014/chart" uri="{C3380CC4-5D6E-409C-BE32-E72D297353CC}">
              <c16:uniqueId val="{00000000-F76C-4742-A626-A7860E0C09F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16.93</c:v>
                </c:pt>
                <c:pt idx="1">
                  <c:v>26.14</c:v>
                </c:pt>
                <c:pt idx="2">
                  <c:v>32.340000000000003</c:v>
                </c:pt>
                <c:pt idx="3">
                  <c:v>34.53</c:v>
                </c:pt>
                <c:pt idx="4">
                  <c:v>34.51</c:v>
                </c:pt>
              </c:numCache>
            </c:numRef>
          </c:val>
          <c:extLst>
            <c:ext xmlns:c16="http://schemas.microsoft.com/office/drawing/2014/chart" uri="{C3380CC4-5D6E-409C-BE32-E72D297353CC}">
              <c16:uniqueId val="{00000001-F76C-4742-A626-A7860E0C09F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4.28</c:v>
                </c:pt>
                <c:pt idx="1">
                  <c:v>12.28</c:v>
                </c:pt>
                <c:pt idx="2">
                  <c:v>2.19</c:v>
                </c:pt>
                <c:pt idx="3">
                  <c:v>-1.68</c:v>
                </c:pt>
                <c:pt idx="4">
                  <c:v>1.42</c:v>
                </c:pt>
              </c:numCache>
            </c:numRef>
          </c:val>
          <c:smooth val="0"/>
          <c:extLst>
            <c:ext xmlns:c16="http://schemas.microsoft.com/office/drawing/2014/chart" uri="{C3380CC4-5D6E-409C-BE32-E72D297353CC}">
              <c16:uniqueId val="{00000002-F76C-4742-A626-A7860E0C09F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0.96</c:v>
                </c:pt>
                <c:pt idx="2">
                  <c:v>#N/A</c:v>
                </c:pt>
                <c:pt idx="3">
                  <c:v>1.06</c:v>
                </c:pt>
                <c:pt idx="4">
                  <c:v>#N/A</c:v>
                </c:pt>
                <c:pt idx="5">
                  <c:v>0.45</c:v>
                </c:pt>
                <c:pt idx="6">
                  <c:v>#N/A</c:v>
                </c:pt>
                <c:pt idx="7">
                  <c:v>0</c:v>
                </c:pt>
                <c:pt idx="8">
                  <c:v>#N/A</c:v>
                </c:pt>
                <c:pt idx="9">
                  <c:v>0</c:v>
                </c:pt>
              </c:numCache>
            </c:numRef>
          </c:val>
          <c:extLst>
            <c:ext xmlns:c16="http://schemas.microsoft.com/office/drawing/2014/chart" uri="{C3380CC4-5D6E-409C-BE32-E72D297353CC}">
              <c16:uniqueId val="{00000000-2057-426F-AA55-8280EF1215F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2057-426F-AA55-8280EF1215F8}"/>
            </c:ext>
          </c:extLst>
        </c:ser>
        <c:ser>
          <c:idx val="2"/>
          <c:order val="2"/>
          <c:tx>
            <c:strRef>
              <c:f>データシート!$A$29</c:f>
              <c:strCache>
                <c:ptCount val="1"/>
                <c:pt idx="0">
                  <c:v>公園墓地整備事業特別会計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0.1</c:v>
                </c:pt>
                <c:pt idx="2">
                  <c:v>#N/A</c:v>
                </c:pt>
                <c:pt idx="3">
                  <c:v>0.15</c:v>
                </c:pt>
                <c:pt idx="4">
                  <c:v>#N/A</c:v>
                </c:pt>
                <c:pt idx="5">
                  <c:v>0.04</c:v>
                </c:pt>
                <c:pt idx="6">
                  <c:v>#N/A</c:v>
                </c:pt>
                <c:pt idx="7">
                  <c:v>0.03</c:v>
                </c:pt>
                <c:pt idx="8">
                  <c:v>#N/A</c:v>
                </c:pt>
                <c:pt idx="9">
                  <c:v>0.03</c:v>
                </c:pt>
              </c:numCache>
            </c:numRef>
          </c:val>
          <c:extLst>
            <c:ext xmlns:c16="http://schemas.microsoft.com/office/drawing/2014/chart" uri="{C3380CC4-5D6E-409C-BE32-E72D297353CC}">
              <c16:uniqueId val="{00000002-2057-426F-AA55-8280EF1215F8}"/>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0.02</c:v>
                </c:pt>
                <c:pt idx="2">
                  <c:v>#N/A</c:v>
                </c:pt>
                <c:pt idx="3">
                  <c:v>0.03</c:v>
                </c:pt>
                <c:pt idx="4">
                  <c:v>#N/A</c:v>
                </c:pt>
                <c:pt idx="5">
                  <c:v>0.03</c:v>
                </c:pt>
                <c:pt idx="6">
                  <c:v>#N/A</c:v>
                </c:pt>
                <c:pt idx="7">
                  <c:v>0.17</c:v>
                </c:pt>
                <c:pt idx="8">
                  <c:v>#N/A</c:v>
                </c:pt>
                <c:pt idx="9">
                  <c:v>0.04</c:v>
                </c:pt>
              </c:numCache>
            </c:numRef>
          </c:val>
          <c:extLst>
            <c:ext xmlns:c16="http://schemas.microsoft.com/office/drawing/2014/chart" uri="{C3380CC4-5D6E-409C-BE32-E72D297353CC}">
              <c16:uniqueId val="{00000003-2057-426F-AA55-8280EF1215F8}"/>
            </c:ext>
          </c:extLst>
        </c:ser>
        <c:ser>
          <c:idx val="4"/>
          <c:order val="4"/>
          <c:tx>
            <c:strRef>
              <c:f>データシート!$A$31</c:f>
              <c:strCache>
                <c:ptCount val="1"/>
                <c:pt idx="0">
                  <c:v>介護保険特別会計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0.53</c:v>
                </c:pt>
                <c:pt idx="2">
                  <c:v>#N/A</c:v>
                </c:pt>
                <c:pt idx="3">
                  <c:v>1.27</c:v>
                </c:pt>
                <c:pt idx="4">
                  <c:v>#N/A</c:v>
                </c:pt>
                <c:pt idx="5">
                  <c:v>1.43</c:v>
                </c:pt>
                <c:pt idx="6">
                  <c:v>#N/A</c:v>
                </c:pt>
                <c:pt idx="7">
                  <c:v>0.64</c:v>
                </c:pt>
                <c:pt idx="8">
                  <c:v>#N/A</c:v>
                </c:pt>
                <c:pt idx="9">
                  <c:v>0.69</c:v>
                </c:pt>
              </c:numCache>
            </c:numRef>
          </c:val>
          <c:extLst>
            <c:ext xmlns:c16="http://schemas.microsoft.com/office/drawing/2014/chart" uri="{C3380CC4-5D6E-409C-BE32-E72D297353CC}">
              <c16:uniqueId val="{00000004-2057-426F-AA55-8280EF1215F8}"/>
            </c:ext>
          </c:extLst>
        </c:ser>
        <c:ser>
          <c:idx val="5"/>
          <c:order val="5"/>
          <c:tx>
            <c:strRef>
              <c:f>データシート!$A$32</c:f>
              <c:strCache>
                <c:ptCount val="1"/>
                <c:pt idx="0">
                  <c:v>産業団地整備事業特別会計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7.58</c:v>
                </c:pt>
                <c:pt idx="2">
                  <c:v>#N/A</c:v>
                </c:pt>
                <c:pt idx="3">
                  <c:v>1.24</c:v>
                </c:pt>
                <c:pt idx="4">
                  <c:v>#N/A</c:v>
                </c:pt>
                <c:pt idx="5">
                  <c:v>0.66</c:v>
                </c:pt>
                <c:pt idx="6">
                  <c:v>#N/A</c:v>
                </c:pt>
                <c:pt idx="7">
                  <c:v>2.59</c:v>
                </c:pt>
                <c:pt idx="8">
                  <c:v>#N/A</c:v>
                </c:pt>
                <c:pt idx="9">
                  <c:v>1.1399999999999999</c:v>
                </c:pt>
              </c:numCache>
            </c:numRef>
          </c:val>
          <c:extLst>
            <c:ext xmlns:c16="http://schemas.microsoft.com/office/drawing/2014/chart" uri="{C3380CC4-5D6E-409C-BE32-E72D297353CC}">
              <c16:uniqueId val="{00000005-2057-426F-AA55-8280EF1215F8}"/>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5.71</c:v>
                </c:pt>
                <c:pt idx="2">
                  <c:v>#N/A</c:v>
                </c:pt>
                <c:pt idx="3">
                  <c:v>7.78</c:v>
                </c:pt>
                <c:pt idx="4">
                  <c:v>#N/A</c:v>
                </c:pt>
                <c:pt idx="5">
                  <c:v>5.04</c:v>
                </c:pt>
                <c:pt idx="6">
                  <c:v>#N/A</c:v>
                </c:pt>
                <c:pt idx="7">
                  <c:v>0.81</c:v>
                </c:pt>
                <c:pt idx="8">
                  <c:v>#N/A</c:v>
                </c:pt>
                <c:pt idx="9">
                  <c:v>1.77</c:v>
                </c:pt>
              </c:numCache>
            </c:numRef>
          </c:val>
          <c:extLst>
            <c:ext xmlns:c16="http://schemas.microsoft.com/office/drawing/2014/chart" uri="{C3380CC4-5D6E-409C-BE32-E72D297353CC}">
              <c16:uniqueId val="{00000006-2057-426F-AA55-8280EF1215F8}"/>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6.64</c:v>
                </c:pt>
                <c:pt idx="2">
                  <c:v>#N/A</c:v>
                </c:pt>
                <c:pt idx="3">
                  <c:v>6.39</c:v>
                </c:pt>
                <c:pt idx="4">
                  <c:v>#N/A</c:v>
                </c:pt>
                <c:pt idx="5">
                  <c:v>5.76</c:v>
                </c:pt>
                <c:pt idx="6">
                  <c:v>#N/A</c:v>
                </c:pt>
                <c:pt idx="7">
                  <c:v>5.41</c:v>
                </c:pt>
                <c:pt idx="8">
                  <c:v>#N/A</c:v>
                </c:pt>
                <c:pt idx="9">
                  <c:v>5.82</c:v>
                </c:pt>
              </c:numCache>
            </c:numRef>
          </c:val>
          <c:extLst>
            <c:ext xmlns:c16="http://schemas.microsoft.com/office/drawing/2014/chart" uri="{C3380CC4-5D6E-409C-BE32-E72D297353CC}">
              <c16:uniqueId val="{00000007-2057-426F-AA55-8280EF1215F8}"/>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11.76</c:v>
                </c:pt>
                <c:pt idx="2">
                  <c:v>#N/A</c:v>
                </c:pt>
                <c:pt idx="3">
                  <c:v>9.81</c:v>
                </c:pt>
                <c:pt idx="4">
                  <c:v>#N/A</c:v>
                </c:pt>
                <c:pt idx="5">
                  <c:v>10.16</c:v>
                </c:pt>
                <c:pt idx="6">
                  <c:v>#N/A</c:v>
                </c:pt>
                <c:pt idx="7">
                  <c:v>9.5299999999999994</c:v>
                </c:pt>
                <c:pt idx="8">
                  <c:v>#N/A</c:v>
                </c:pt>
                <c:pt idx="9">
                  <c:v>8.75</c:v>
                </c:pt>
              </c:numCache>
            </c:numRef>
          </c:val>
          <c:extLst>
            <c:ext xmlns:c16="http://schemas.microsoft.com/office/drawing/2014/chart" uri="{C3380CC4-5D6E-409C-BE32-E72D297353CC}">
              <c16:uniqueId val="{00000008-2057-426F-AA55-8280EF1215F8}"/>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0</c:v>
                </c:pt>
                <c:pt idx="2">
                  <c:v>#N/A</c:v>
                </c:pt>
                <c:pt idx="3">
                  <c:v>7.96</c:v>
                </c:pt>
                <c:pt idx="4">
                  <c:v>#N/A</c:v>
                </c:pt>
                <c:pt idx="5">
                  <c:v>16.489999999999998</c:v>
                </c:pt>
                <c:pt idx="6">
                  <c:v>#N/A</c:v>
                </c:pt>
                <c:pt idx="7">
                  <c:v>14.08</c:v>
                </c:pt>
                <c:pt idx="8">
                  <c:v>#N/A</c:v>
                </c:pt>
                <c:pt idx="9">
                  <c:v>10.06</c:v>
                </c:pt>
              </c:numCache>
            </c:numRef>
          </c:val>
          <c:extLst>
            <c:ext xmlns:c16="http://schemas.microsoft.com/office/drawing/2014/chart" uri="{C3380CC4-5D6E-409C-BE32-E72D297353CC}">
              <c16:uniqueId val="{00000009-2057-426F-AA55-8280EF1215F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1992</c:v>
                </c:pt>
                <c:pt idx="5">
                  <c:v>1936</c:v>
                </c:pt>
                <c:pt idx="8">
                  <c:v>1906</c:v>
                </c:pt>
                <c:pt idx="11">
                  <c:v>1812</c:v>
                </c:pt>
                <c:pt idx="14">
                  <c:v>1568</c:v>
                </c:pt>
              </c:numCache>
            </c:numRef>
          </c:val>
          <c:extLst>
            <c:ext xmlns:c16="http://schemas.microsoft.com/office/drawing/2014/chart" uri="{C3380CC4-5D6E-409C-BE32-E72D297353CC}">
              <c16:uniqueId val="{00000000-862C-4F98-86E9-10D7833A33D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62C-4F98-86E9-10D7833A33D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62C-4F98-86E9-10D7833A33D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57</c:v>
                </c:pt>
                <c:pt idx="3">
                  <c:v>57</c:v>
                </c:pt>
                <c:pt idx="6">
                  <c:v>40</c:v>
                </c:pt>
                <c:pt idx="9">
                  <c:v>12</c:v>
                </c:pt>
                <c:pt idx="12">
                  <c:v>3</c:v>
                </c:pt>
              </c:numCache>
            </c:numRef>
          </c:val>
          <c:extLst>
            <c:ext xmlns:c16="http://schemas.microsoft.com/office/drawing/2014/chart" uri="{C3380CC4-5D6E-409C-BE32-E72D297353CC}">
              <c16:uniqueId val="{00000003-862C-4F98-86E9-10D7833A33D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958</c:v>
                </c:pt>
                <c:pt idx="3">
                  <c:v>947</c:v>
                </c:pt>
                <c:pt idx="6">
                  <c:v>942</c:v>
                </c:pt>
                <c:pt idx="9">
                  <c:v>929</c:v>
                </c:pt>
                <c:pt idx="12">
                  <c:v>766</c:v>
                </c:pt>
              </c:numCache>
            </c:numRef>
          </c:val>
          <c:extLst>
            <c:ext xmlns:c16="http://schemas.microsoft.com/office/drawing/2014/chart" uri="{C3380CC4-5D6E-409C-BE32-E72D297353CC}">
              <c16:uniqueId val="{00000004-862C-4F98-86E9-10D7833A33D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5-862C-4F98-86E9-10D7833A33D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62C-4F98-86E9-10D7833A33D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1835</c:v>
                </c:pt>
                <c:pt idx="3">
                  <c:v>1922</c:v>
                </c:pt>
                <c:pt idx="6">
                  <c:v>1996</c:v>
                </c:pt>
                <c:pt idx="9">
                  <c:v>2016</c:v>
                </c:pt>
                <c:pt idx="12">
                  <c:v>1710</c:v>
                </c:pt>
              </c:numCache>
            </c:numRef>
          </c:val>
          <c:extLst>
            <c:ext xmlns:c16="http://schemas.microsoft.com/office/drawing/2014/chart" uri="{C3380CC4-5D6E-409C-BE32-E72D297353CC}">
              <c16:uniqueId val="{00000007-862C-4F98-86E9-10D7833A33D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858</c:v>
                </c:pt>
                <c:pt idx="2">
                  <c:v>#N/A</c:v>
                </c:pt>
                <c:pt idx="3">
                  <c:v>#N/A</c:v>
                </c:pt>
                <c:pt idx="4">
                  <c:v>990</c:v>
                </c:pt>
                <c:pt idx="5">
                  <c:v>#N/A</c:v>
                </c:pt>
                <c:pt idx="6">
                  <c:v>#N/A</c:v>
                </c:pt>
                <c:pt idx="7">
                  <c:v>1072</c:v>
                </c:pt>
                <c:pt idx="8">
                  <c:v>#N/A</c:v>
                </c:pt>
                <c:pt idx="9">
                  <c:v>#N/A</c:v>
                </c:pt>
                <c:pt idx="10">
                  <c:v>1145</c:v>
                </c:pt>
                <c:pt idx="11">
                  <c:v>#N/A</c:v>
                </c:pt>
                <c:pt idx="12">
                  <c:v>#N/A</c:v>
                </c:pt>
                <c:pt idx="13">
                  <c:v>912</c:v>
                </c:pt>
                <c:pt idx="14">
                  <c:v>#N/A</c:v>
                </c:pt>
              </c:numCache>
            </c:numRef>
          </c:val>
          <c:smooth val="0"/>
          <c:extLst>
            <c:ext xmlns:c16="http://schemas.microsoft.com/office/drawing/2014/chart" uri="{C3380CC4-5D6E-409C-BE32-E72D297353CC}">
              <c16:uniqueId val="{00000008-862C-4F98-86E9-10D7833A33D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21706</c:v>
                </c:pt>
                <c:pt idx="5">
                  <c:v>21074</c:v>
                </c:pt>
                <c:pt idx="8">
                  <c:v>20145</c:v>
                </c:pt>
                <c:pt idx="11">
                  <c:v>19197</c:v>
                </c:pt>
                <c:pt idx="14">
                  <c:v>18014</c:v>
                </c:pt>
              </c:numCache>
            </c:numRef>
          </c:val>
          <c:extLst>
            <c:ext xmlns:c16="http://schemas.microsoft.com/office/drawing/2014/chart" uri="{C3380CC4-5D6E-409C-BE32-E72D297353CC}">
              <c16:uniqueId val="{00000000-41C0-4FB7-9EE0-F2EBAE1AF5D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1554</c:v>
                </c:pt>
                <c:pt idx="5">
                  <c:v>1632</c:v>
                </c:pt>
                <c:pt idx="8">
                  <c:v>1524</c:v>
                </c:pt>
                <c:pt idx="11">
                  <c:v>1354</c:v>
                </c:pt>
                <c:pt idx="14">
                  <c:v>866</c:v>
                </c:pt>
              </c:numCache>
            </c:numRef>
          </c:val>
          <c:extLst>
            <c:ext xmlns:c16="http://schemas.microsoft.com/office/drawing/2014/chart" uri="{C3380CC4-5D6E-409C-BE32-E72D297353CC}">
              <c16:uniqueId val="{00000001-41C0-4FB7-9EE0-F2EBAE1AF5D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6335</c:v>
                </c:pt>
                <c:pt idx="5">
                  <c:v>9430</c:v>
                </c:pt>
                <c:pt idx="8">
                  <c:v>11440</c:v>
                </c:pt>
                <c:pt idx="11">
                  <c:v>12557</c:v>
                </c:pt>
                <c:pt idx="14">
                  <c:v>13549</c:v>
                </c:pt>
              </c:numCache>
            </c:numRef>
          </c:val>
          <c:extLst>
            <c:ext xmlns:c16="http://schemas.microsoft.com/office/drawing/2014/chart" uri="{C3380CC4-5D6E-409C-BE32-E72D297353CC}">
              <c16:uniqueId val="{00000002-41C0-4FB7-9EE0-F2EBAE1AF5D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1C0-4FB7-9EE0-F2EBAE1AF5D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1C0-4FB7-9EE0-F2EBAE1AF5D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1C0-4FB7-9EE0-F2EBAE1AF5D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1495</c:v>
                </c:pt>
                <c:pt idx="3">
                  <c:v>1580</c:v>
                </c:pt>
                <c:pt idx="6">
                  <c:v>1623</c:v>
                </c:pt>
                <c:pt idx="9">
                  <c:v>1578</c:v>
                </c:pt>
                <c:pt idx="12">
                  <c:v>1579</c:v>
                </c:pt>
              </c:numCache>
            </c:numRef>
          </c:val>
          <c:extLst>
            <c:ext xmlns:c16="http://schemas.microsoft.com/office/drawing/2014/chart" uri="{C3380CC4-5D6E-409C-BE32-E72D297353CC}">
              <c16:uniqueId val="{00000006-41C0-4FB7-9EE0-F2EBAE1AF5D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66</c:v>
                </c:pt>
                <c:pt idx="3">
                  <c:v>46</c:v>
                </c:pt>
                <c:pt idx="6">
                  <c:v>33</c:v>
                </c:pt>
                <c:pt idx="9">
                  <c:v>42</c:v>
                </c:pt>
                <c:pt idx="12">
                  <c:v>37</c:v>
                </c:pt>
              </c:numCache>
            </c:numRef>
          </c:val>
          <c:extLst>
            <c:ext xmlns:c16="http://schemas.microsoft.com/office/drawing/2014/chart" uri="{C3380CC4-5D6E-409C-BE32-E72D297353CC}">
              <c16:uniqueId val="{00000007-41C0-4FB7-9EE0-F2EBAE1AF5D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12122</c:v>
                </c:pt>
                <c:pt idx="3">
                  <c:v>11304</c:v>
                </c:pt>
                <c:pt idx="6">
                  <c:v>10592</c:v>
                </c:pt>
                <c:pt idx="9">
                  <c:v>10480</c:v>
                </c:pt>
                <c:pt idx="12">
                  <c:v>10405</c:v>
                </c:pt>
              </c:numCache>
            </c:numRef>
          </c:val>
          <c:extLst>
            <c:ext xmlns:c16="http://schemas.microsoft.com/office/drawing/2014/chart" uri="{C3380CC4-5D6E-409C-BE32-E72D297353CC}">
              <c16:uniqueId val="{00000008-41C0-4FB7-9EE0-F2EBAE1AF5D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488</c:v>
                </c:pt>
                <c:pt idx="3">
                  <c:v>0</c:v>
                </c:pt>
                <c:pt idx="6">
                  <c:v>0</c:v>
                </c:pt>
                <c:pt idx="9">
                  <c:v>0</c:v>
                </c:pt>
                <c:pt idx="12">
                  <c:v>0</c:v>
                </c:pt>
              </c:numCache>
            </c:numRef>
          </c:val>
          <c:extLst>
            <c:ext xmlns:c16="http://schemas.microsoft.com/office/drawing/2014/chart" uri="{C3380CC4-5D6E-409C-BE32-E72D297353CC}">
              <c16:uniqueId val="{00000009-41C0-4FB7-9EE0-F2EBAE1AF5D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20188</c:v>
                </c:pt>
                <c:pt idx="3">
                  <c:v>19693</c:v>
                </c:pt>
                <c:pt idx="6">
                  <c:v>18574</c:v>
                </c:pt>
                <c:pt idx="9">
                  <c:v>17627</c:v>
                </c:pt>
                <c:pt idx="12">
                  <c:v>17111</c:v>
                </c:pt>
              </c:numCache>
            </c:numRef>
          </c:val>
          <c:extLst>
            <c:ext xmlns:c16="http://schemas.microsoft.com/office/drawing/2014/chart" uri="{C3380CC4-5D6E-409C-BE32-E72D297353CC}">
              <c16:uniqueId val="{0000000A-41C0-4FB7-9EE0-F2EBAE1AF5D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4764</c:v>
                </c:pt>
                <c:pt idx="2">
                  <c:v>#N/A</c:v>
                </c:pt>
                <c:pt idx="3">
                  <c:v>#N/A</c:v>
                </c:pt>
                <c:pt idx="4">
                  <c:v>487</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1C0-4FB7-9EE0-F2EBAE1AF5D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3895</c:v>
                </c:pt>
                <c:pt idx="1">
                  <c:v>4200</c:v>
                </c:pt>
                <c:pt idx="2">
                  <c:v>4255</c:v>
                </c:pt>
              </c:numCache>
            </c:numRef>
          </c:val>
          <c:extLst>
            <c:ext xmlns:c16="http://schemas.microsoft.com/office/drawing/2014/chart" uri="{C3380CC4-5D6E-409C-BE32-E72D297353CC}">
              <c16:uniqueId val="{00000000-E7DB-406D-AD5D-549CEED7632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458</c:v>
                </c:pt>
                <c:pt idx="1">
                  <c:v>515</c:v>
                </c:pt>
                <c:pt idx="2">
                  <c:v>570</c:v>
                </c:pt>
              </c:numCache>
            </c:numRef>
          </c:val>
          <c:extLst>
            <c:ext xmlns:c16="http://schemas.microsoft.com/office/drawing/2014/chart" uri="{C3380CC4-5D6E-409C-BE32-E72D297353CC}">
              <c16:uniqueId val="{00000001-E7DB-406D-AD5D-549CEED7632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5836</c:v>
                </c:pt>
                <c:pt idx="1">
                  <c:v>6519</c:v>
                </c:pt>
                <c:pt idx="2">
                  <c:v>7475</c:v>
                </c:pt>
              </c:numCache>
            </c:numRef>
          </c:val>
          <c:extLst>
            <c:ext xmlns:c16="http://schemas.microsoft.com/office/drawing/2014/chart" uri="{C3380CC4-5D6E-409C-BE32-E72D297353CC}">
              <c16:uniqueId val="{00000002-E7DB-406D-AD5D-549CEED7632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兵庫県加西市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元利償還金は、土地開発公社解散に係る三セク債等の償還の終了により減少しています。</a:t>
          </a:r>
        </a:p>
        <a:p>
          <a:r>
            <a:rPr kumimoji="1" lang="ja-JP" altLang="en-US" sz="1400">
              <a:latin typeface="ＭＳ ゴシック" pitchFamily="49" charset="-128"/>
              <a:ea typeface="ＭＳ ゴシック" pitchFamily="49" charset="-128"/>
            </a:rPr>
            <a:t>　今後は、一般会計では学校再編等の大型建設事業、公営企業では病院の建て替えにより多額の償還が発生する見込みとなっていることから、「行財政改革プラン」に基づき投資的事業を抑制するとともに、地方交付税措置率の高い有利な起債を活用し、実質公債費比率の増加抑制に努めます。</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年度より、令和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年度兵庫県共同発行のグリーンボンド債にかかる元金相当額の積立を開始しました。</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兵庫県加西市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年度決算以降、将来負担比率はマイナスとなっていますが、これはふるさと納税の受入増による充当可能基金残高の増が大きな要因となっています。</a:t>
          </a:r>
        </a:p>
        <a:p>
          <a:r>
            <a:rPr kumimoji="1" lang="ja-JP" altLang="en-US" sz="1400">
              <a:latin typeface="ＭＳ ゴシック" pitchFamily="49" charset="-128"/>
              <a:ea typeface="ＭＳ ゴシック" pitchFamily="49" charset="-128"/>
            </a:rPr>
            <a:t>　また、地方債現在高も減少してきており、償還が進んでいます。</a:t>
          </a:r>
        </a:p>
        <a:p>
          <a:r>
            <a:rPr kumimoji="1" lang="ja-JP" altLang="en-US" sz="1400">
              <a:latin typeface="ＭＳ ゴシック" pitchFamily="49" charset="-128"/>
              <a:ea typeface="ＭＳ ゴシック" pitchFamily="49" charset="-128"/>
            </a:rPr>
            <a:t>　しかし、令和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より始まった大型建設事業により、今後数年間は多額の起債発行と基金取崩も想定されますが、「行財政改革プラン」に基づき歳入確保・歳出削減に努め、目的のある基金を適正に運用することなどにより、将来にわたり持続可能な財政運営に努め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兵庫県加西市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基金全体では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百万円の残高増となりました。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これは主に、学校教育施設設備基金の創設、積立により学校教育施設設備基金の、ふるさと納税の受入増によりふるさと応援基金の残高がそれぞれ増加したためです。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「行財政改革プラン」に基づき、歳入確保と歳出削減を徹底し、特に財政調整基金の残高を確保していきます。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その他特定目的基金についても、必要な時期に必要な額が確保できるよう、計画的に積み立てを行っていきます。</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ふるさと応援基金・・・ふるさと納税の返礼品、ふるさと納税を財源として行う事業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ふるさと創生基金・・・地域振興及びふるさと創生事業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ごみ処理施設建設基金・・・小野加東加西環境施設事務組合が整備する新ごみ処理施設の建設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人材育成基金・・・市の人材を育成するための事業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地域福祉基金・・・地域福祉に寄与するための事業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文化スポーツ振興基金・・・市民文化及びスポーツ振興事業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市立加西病院新病院建設応援基金・・・新病院建設にかかる整備事業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学校教育施設整備基金</a:t>
          </a:r>
          <a:r>
            <a:rPr kumimoji="1" lang="ja-JP" altLang="ja-JP" sz="1100">
              <a:solidFill>
                <a:schemeClr val="dk1"/>
              </a:solidFill>
              <a:effectLst/>
              <a:latin typeface="+mn-lt"/>
              <a:ea typeface="+mn-ea"/>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学校教育施設の整備事業</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ふるさと応援基金は、受入額から事務費・当年度実施事業への充当を除いた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981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百万円に加え、定期預金に加え新たに開始した債券運用による利益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百万円を積み立てた一方、年度途中に補正予算措置し実施した道路修繕事業等の実施のため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643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百万円を取り崩し、差引</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百万円の増となりました。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学校統廃合にかかる財政負担の増大が予測されることから、必要な財源を確保するため新たに学校教育施設整備基金を設置し、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各基金ともに条例に定められた範囲内で運用・処分します。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年度一般会計決算剰余金の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以上にあたる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百万円と運用利子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百万円を積み立て、かつ、市税やふるさと納税の受入が堅調であったため令和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年度の歳入が歳出を上回ったため、当該基金を取り崩すことなく令和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年度末より増となりました。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大型建設事業実施のための起債発行による将来の公債費の増等、財源が必要になる時に備え、絶えず歳入確保と歳出適正化に努めることで残高を確保していきます。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年度に借入を行った満期一括償還地方債に係る年度割相当額や、臨時財政対策債の償還財源として交付された普通交付税の追加交付などの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百万円を積み立て、その内</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百万円を取り崩しました。差分によって前年度より増加しました。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条例に定められた範囲内で運用・処分します。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兵庫県加西市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41,455
39,811
150.98
26,553,538
26,273,234
223,068
12,331,390
17,110,960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引き続き、全国平均や類似団体平均より高い指標を示していますが、将来的には少子高齢化や人口減少による収入減、今年度より開始し今後も続いていく大型事業の一般財源負担増による財政需要増が予測され、厳しい財政運営となることが見込まれます。</a:t>
          </a:r>
        </a:p>
        <a:p>
          <a:r>
            <a:rPr kumimoji="1" lang="ja-JP" altLang="en-US" sz="1300">
              <a:latin typeface="ＭＳ Ｐゴシック" panose="020B0600070205080204" pitchFamily="50" charset="-128"/>
              <a:ea typeface="ＭＳ Ｐゴシック" panose="020B0600070205080204" pitchFamily="50" charset="-128"/>
            </a:rPr>
            <a:t>　新たな産業団地開発・企業誘致により雇用機会の創出を図り、市税収入の増に努めていくとともに、「行財政改革プラン」に基づき、投資的経費や公債費等をコントロールし、交付税措置の有利な起債を活用することなどにより持続可能な財政基盤の確立を図り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66675</xdr:rowOff>
    </xdr:from>
    <xdr:to>
      <xdr:col>23</xdr:col>
      <xdr:colOff>133350</xdr:colOff>
      <xdr:row>40</xdr:row>
      <xdr:rowOff>66675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246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66675</xdr:rowOff>
    </xdr:from>
    <xdr:to>
      <xdr:col>19</xdr:col>
      <xdr:colOff>133350</xdr:colOff>
      <xdr:row>40</xdr:row>
      <xdr:rowOff>66675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246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26458</xdr:rowOff>
    </xdr:from>
    <xdr:to>
      <xdr:col>15</xdr:col>
      <xdr:colOff>82550</xdr:colOff>
      <xdr:row>40</xdr:row>
      <xdr:rowOff>66675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84458"/>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26458</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6435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71560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51452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15875</xdr:rowOff>
    </xdr:from>
    <xdr:to>
      <xdr:col>23</xdr:col>
      <xdr:colOff>184150</xdr:colOff>
      <xdr:row>40</xdr:row>
      <xdr:rowOff>117475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32402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15875</xdr:rowOff>
    </xdr:from>
    <xdr:to>
      <xdr:col>19</xdr:col>
      <xdr:colOff>184150</xdr:colOff>
      <xdr:row>40</xdr:row>
      <xdr:rowOff>117475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127652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15875</xdr:rowOff>
    </xdr:from>
    <xdr:to>
      <xdr:col>15</xdr:col>
      <xdr:colOff>133350</xdr:colOff>
      <xdr:row>40</xdr:row>
      <xdr:rowOff>117475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127652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147108</xdr:rowOff>
    </xdr:from>
    <xdr:to>
      <xdr:col>11</xdr:col>
      <xdr:colOff>82550</xdr:colOff>
      <xdr:row>40</xdr:row>
      <xdr:rowOff>77258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87435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95.7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年度以来はじめて上昇に転じましたが、依然全国平均や類似団体平均よりも高い数値となりました。　これは、扶助費や光熱水費の増という全国的に影響のある要素に加え、会計年度任用職員人件費は増加するものの、市債償還元金の減により公債費が一時的に減少したためですが、経常収支比率は依然として高い水準で推移することが見込まれるため、税収の増による経常一般財源の確保や業務効率化による歳出削減に取り組み、弾力的な財政運営ができるよう努めます。</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109220</xdr:rowOff>
    </xdr:from>
    <xdr:to>
      <xdr:col>23</xdr:col>
      <xdr:colOff>133350</xdr:colOff>
      <xdr:row>66</xdr:row>
      <xdr:rowOff>26246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253470"/>
          <a:ext cx="8382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160460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9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44873</xdr:rowOff>
    </xdr:from>
    <xdr:to>
      <xdr:col>19</xdr:col>
      <xdr:colOff>133350</xdr:colOff>
      <xdr:row>66</xdr:row>
      <xdr:rowOff>26246</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189123"/>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44044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7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25823</xdr:rowOff>
    </xdr:from>
    <xdr:to>
      <xdr:col>15</xdr:col>
      <xdr:colOff>82550</xdr:colOff>
      <xdr:row>65</xdr:row>
      <xdr:rowOff>44873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827173"/>
          <a:ext cx="889000" cy="3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102887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25823</xdr:rowOff>
    </xdr:from>
    <xdr:to>
      <xdr:col>11</xdr:col>
      <xdr:colOff>31750</xdr:colOff>
      <xdr:row>64</xdr:row>
      <xdr:rowOff>135890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827173"/>
          <a:ext cx="889000" cy="281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58420</xdr:rowOff>
    </xdr:from>
    <xdr:to>
      <xdr:col>23</xdr:col>
      <xdr:colOff>184150</xdr:colOff>
      <xdr:row>65</xdr:row>
      <xdr:rowOff>160020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30497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17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146896</xdr:rowOff>
    </xdr:from>
    <xdr:to>
      <xdr:col>19</xdr:col>
      <xdr:colOff>184150</xdr:colOff>
      <xdr:row>66</xdr:row>
      <xdr:rowOff>77046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29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61823</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377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165523</xdr:rowOff>
    </xdr:from>
    <xdr:to>
      <xdr:col>15</xdr:col>
      <xdr:colOff>133350</xdr:colOff>
      <xdr:row>65</xdr:row>
      <xdr:rowOff>95673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80450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146473</xdr:rowOff>
    </xdr:from>
    <xdr:to>
      <xdr:col>11</xdr:col>
      <xdr:colOff>82550</xdr:colOff>
      <xdr:row>63</xdr:row>
      <xdr:rowOff>76623</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61400</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85090</xdr:rowOff>
    </xdr:from>
    <xdr:to>
      <xdr:col>7</xdr:col>
      <xdr:colOff>31750</xdr:colOff>
      <xdr:row>65</xdr:row>
      <xdr:rowOff>15240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[198,746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全国平均や類似団体平均を上回っていますが、令和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年度に比べその差は縮まっています。　人件費の決算額は昨年度比で</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％増加しており、これは給与改定による基本給の増、会計年度任用職員への勤勉手当の支給開始による増加です。　物件費の決算額は昨年度比で</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％減少しておりますが、主にふるさと納税額の減少によるの包括委託料等の減少によるものであり、楽観視できるものではありません。　「行財政改革プラン」に基づき、歳出適正化を図り、人件費・物件費の増加抑制に努めます。</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101591</xdr:rowOff>
    </xdr:from>
    <xdr:to>
      <xdr:col>23</xdr:col>
      <xdr:colOff>133350</xdr:colOff>
      <xdr:row>83</xdr:row>
      <xdr:rowOff>127298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331941"/>
          <a:ext cx="838200" cy="25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85087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3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89650</xdr:rowOff>
    </xdr:from>
    <xdr:to>
      <xdr:col>19</xdr:col>
      <xdr:colOff>133350</xdr:colOff>
      <xdr:row>83</xdr:row>
      <xdr:rowOff>101591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320000"/>
          <a:ext cx="889000" cy="11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96186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83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11382</xdr:rowOff>
    </xdr:from>
    <xdr:to>
      <xdr:col>15</xdr:col>
      <xdr:colOff>82550</xdr:colOff>
      <xdr:row>83</xdr:row>
      <xdr:rowOff>89650</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241732"/>
          <a:ext cx="889000" cy="78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96302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8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104497</xdr:rowOff>
    </xdr:from>
    <xdr:to>
      <xdr:col>11</xdr:col>
      <xdr:colOff>31750</xdr:colOff>
      <xdr:row>83</xdr:row>
      <xdr:rowOff>11382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63397"/>
          <a:ext cx="889000" cy="78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59610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947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152728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11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76498</xdr:rowOff>
    </xdr:from>
    <xdr:to>
      <xdr:col>23</xdr:col>
      <xdr:colOff>184150</xdr:colOff>
      <xdr:row>84</xdr:row>
      <xdr:rowOff>6648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30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48575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278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50791</xdr:rowOff>
    </xdr:from>
    <xdr:to>
      <xdr:col>19</xdr:col>
      <xdr:colOff>184150</xdr:colOff>
      <xdr:row>83</xdr:row>
      <xdr:rowOff>152391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28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137168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3675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38850</xdr:rowOff>
    </xdr:from>
    <xdr:to>
      <xdr:col>15</xdr:col>
      <xdr:colOff>133350</xdr:colOff>
      <xdr:row>83</xdr:row>
      <xdr:rowOff>140450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6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125227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35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132032</xdr:rowOff>
    </xdr:from>
    <xdr:to>
      <xdr:col>11</xdr:col>
      <xdr:colOff>82550</xdr:colOff>
      <xdr:row>83</xdr:row>
      <xdr:rowOff>62182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46959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277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53697</xdr:rowOff>
    </xdr:from>
    <xdr:to>
      <xdr:col>7</xdr:col>
      <xdr:colOff>31750</xdr:colOff>
      <xdr:row>82</xdr:row>
      <xdr:rowOff>155297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1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165474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881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近年は、全国平均や類似団体平均よりも高い水準となっています。</a:t>
          </a:r>
        </a:p>
        <a:p>
          <a:r>
            <a:rPr kumimoji="1" lang="ja-JP" altLang="en-US" sz="1300">
              <a:latin typeface="ＭＳ Ｐゴシック" panose="020B0600070205080204" pitchFamily="50" charset="-128"/>
              <a:ea typeface="ＭＳ Ｐゴシック" panose="020B0600070205080204" pitchFamily="50" charset="-128"/>
            </a:rPr>
            <a:t>　今後も効率的な人員配置を行い、職員数・総人件費の増加抑制に努めていきます。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17236</xdr:rowOff>
    </xdr:from>
    <xdr:to>
      <xdr:col>81</xdr:col>
      <xdr:colOff>44450</xdr:colOff>
      <xdr:row>88</xdr:row>
      <xdr:rowOff>68943</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5104836"/>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154214</xdr:rowOff>
    </xdr:from>
    <xdr:to>
      <xdr:col>77</xdr:col>
      <xdr:colOff>44450</xdr:colOff>
      <xdr:row>88</xdr:row>
      <xdr:rowOff>17236</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5070364"/>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85271</xdr:rowOff>
    </xdr:from>
    <xdr:to>
      <xdr:col>72</xdr:col>
      <xdr:colOff>203200</xdr:colOff>
      <xdr:row>87</xdr:row>
      <xdr:rowOff>154214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5001421"/>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85271</xdr:rowOff>
    </xdr:from>
    <xdr:to>
      <xdr:col>68</xdr:col>
      <xdr:colOff>152400</xdr:colOff>
      <xdr:row>88</xdr:row>
      <xdr:rowOff>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5001421"/>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18143</xdr:rowOff>
    </xdr:from>
    <xdr:to>
      <xdr:col>81</xdr:col>
      <xdr:colOff>95250</xdr:colOff>
      <xdr:row>88</xdr:row>
      <xdr:rowOff>119743</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510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161670</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507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137886</xdr:rowOff>
    </xdr:from>
    <xdr:to>
      <xdr:col>77</xdr:col>
      <xdr:colOff>95250</xdr:colOff>
      <xdr:row>88</xdr:row>
      <xdr:rowOff>68036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52813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1404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103414</xdr:rowOff>
    </xdr:from>
    <xdr:to>
      <xdr:col>73</xdr:col>
      <xdr:colOff>44450</xdr:colOff>
      <xdr:row>88</xdr:row>
      <xdr:rowOff>33564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501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18341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10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34471</xdr:rowOff>
    </xdr:from>
    <xdr:to>
      <xdr:col>68</xdr:col>
      <xdr:colOff>203200</xdr:colOff>
      <xdr:row>87</xdr:row>
      <xdr:rowOff>136071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120848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年度比では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人の増となりましたが、全国平均や類似団体平均よりも少なくなっています。</a:t>
          </a:r>
        </a:p>
        <a:p>
          <a:r>
            <a:rPr kumimoji="1" lang="ja-JP" altLang="en-US" sz="1300">
              <a:latin typeface="ＭＳ Ｐゴシック" panose="020B0600070205080204" pitchFamily="50" charset="-128"/>
              <a:ea typeface="ＭＳ Ｐゴシック" panose="020B0600070205080204" pitchFamily="50" charset="-128"/>
            </a:rPr>
            <a:t>　これは、平成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年度より取り組んでいる「財政再建推進計画」やそれに続く「行財政改革プラン」の推進による人員管理の成果です。</a:t>
          </a:r>
        </a:p>
        <a:p>
          <a:r>
            <a:rPr kumimoji="1" lang="ja-JP" altLang="en-US" sz="1300">
              <a:latin typeface="ＭＳ Ｐゴシック" panose="020B0600070205080204" pitchFamily="50" charset="-128"/>
              <a:ea typeface="ＭＳ Ｐゴシック" panose="020B0600070205080204" pitchFamily="50" charset="-128"/>
            </a:rPr>
            <a:t>　今後も効率的な人員配置を行い、職員数・総人件費の増加抑制に努めていきます。</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73660</xdr:rowOff>
    </xdr:from>
    <xdr:to>
      <xdr:col>81</xdr:col>
      <xdr:colOff>44450</xdr:colOff>
      <xdr:row>60</xdr:row>
      <xdr:rowOff>108131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360660"/>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105004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563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71362</xdr:rowOff>
    </xdr:from>
    <xdr:to>
      <xdr:col>77</xdr:col>
      <xdr:colOff>44450</xdr:colOff>
      <xdr:row>60</xdr:row>
      <xdr:rowOff>73660</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358362"/>
          <a:ext cx="8890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29469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6593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71362</xdr:rowOff>
    </xdr:from>
    <xdr:to>
      <xdr:col>72</xdr:col>
      <xdr:colOff>203200</xdr:colOff>
      <xdr:row>60</xdr:row>
      <xdr:rowOff>78256</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flipV="1">
          <a:off x="14401800" y="10358362"/>
          <a:ext cx="8890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17978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647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65617</xdr:rowOff>
    </xdr:from>
    <xdr:to>
      <xdr:col>68</xdr:col>
      <xdr:colOff>152400</xdr:colOff>
      <xdr:row>60</xdr:row>
      <xdr:rowOff>78256</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352617"/>
          <a:ext cx="889000" cy="12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11084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640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144615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60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57331</xdr:rowOff>
    </xdr:from>
    <xdr:to>
      <xdr:col>81</xdr:col>
      <xdr:colOff>95250</xdr:colOff>
      <xdr:row>60</xdr:row>
      <xdr:rowOff>158931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73858</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189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22860</xdr:rowOff>
    </xdr:from>
    <xdr:to>
      <xdr:col>77</xdr:col>
      <xdr:colOff>95250</xdr:colOff>
      <xdr:row>60</xdr:row>
      <xdr:rowOff>124460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134637</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078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20562</xdr:rowOff>
    </xdr:from>
    <xdr:to>
      <xdr:col>73</xdr:col>
      <xdr:colOff>44450</xdr:colOff>
      <xdr:row>60</xdr:row>
      <xdr:rowOff>122162</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30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132339</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07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27456</xdr:rowOff>
    </xdr:from>
    <xdr:to>
      <xdr:col>68</xdr:col>
      <xdr:colOff>203200</xdr:colOff>
      <xdr:row>60</xdr:row>
      <xdr:rowOff>129056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31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139233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08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14817</xdr:rowOff>
    </xdr:from>
    <xdr:to>
      <xdr:col>64</xdr:col>
      <xdr:colOff>152400</xdr:colOff>
      <xdr:row>60</xdr:row>
      <xdr:rowOff>116417</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30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126594</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07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改善しましたが、全国平均や類似団体平均よりも比率が高い状況が続いています。改善の要因としては、第三セクター等改革推進債の市債償還元金の減により公債費が一時的に減少したことによります。</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から大型建設事業が始まり、今後数年間は多額の起債発行が見込まれていますが、交付税措置率の高い有利な起債も活用し、目的のある基金の適正な運用により公債費の発行抑制を図りながら、当該比率の増加抑制に努めます。</a:t>
          </a: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62795</xdr:rowOff>
    </xdr:from>
    <xdr:to>
      <xdr:col>81</xdr:col>
      <xdr:colOff>44450</xdr:colOff>
      <xdr:row>41</xdr:row>
      <xdr:rowOff>103011</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092245"/>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52510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3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41</xdr:row>
      <xdr:rowOff>103011</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7025217"/>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134355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4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59972</xdr:rowOff>
    </xdr:from>
    <xdr:to>
      <xdr:col>72</xdr:col>
      <xdr:colOff>203200</xdr:colOff>
      <xdr:row>40</xdr:row>
      <xdr:rowOff>167217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917972"/>
          <a:ext cx="889000" cy="107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6350</xdr:rowOff>
    </xdr:from>
    <xdr:to>
      <xdr:col>68</xdr:col>
      <xdr:colOff>152400</xdr:colOff>
      <xdr:row>40</xdr:row>
      <xdr:rowOff>59972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86435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94138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108955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669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11995</xdr:rowOff>
    </xdr:from>
    <xdr:to>
      <xdr:col>81</xdr:col>
      <xdr:colOff>95250</xdr:colOff>
      <xdr:row>41</xdr:row>
      <xdr:rowOff>113595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155522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013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52211</xdr:rowOff>
    </xdr:from>
    <xdr:to>
      <xdr:col>77</xdr:col>
      <xdr:colOff>95250</xdr:colOff>
      <xdr:row>41</xdr:row>
      <xdr:rowOff>153811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138588</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1680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116417</xdr:rowOff>
    </xdr:from>
    <xdr:to>
      <xdr:col>73</xdr:col>
      <xdr:colOff>44450</xdr:colOff>
      <xdr:row>41</xdr:row>
      <xdr:rowOff>46567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31344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9172</xdr:rowOff>
    </xdr:from>
    <xdr:to>
      <xdr:col>68</xdr:col>
      <xdr:colOff>203200</xdr:colOff>
      <xdr:row>40</xdr:row>
      <xdr:rowOff>110772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8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95549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953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127000</xdr:rowOff>
    </xdr:from>
    <xdr:to>
      <xdr:col>64</xdr:col>
      <xdr:colOff>152400</xdr:colOff>
      <xdr:row>40</xdr:row>
      <xdr:rowOff>57150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67327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年連続で将来負担比率は</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％を下回りました。</a:t>
          </a:r>
        </a:p>
        <a:p>
          <a:r>
            <a:rPr kumimoji="1" lang="ja-JP" altLang="en-US" sz="1300">
              <a:latin typeface="ＭＳ Ｐゴシック" panose="020B0600070205080204" pitchFamily="50" charset="-128"/>
              <a:ea typeface="ＭＳ Ｐゴシック" panose="020B0600070205080204" pitchFamily="50" charset="-128"/>
            </a:rPr>
            <a:t>　これは、近年好調であるふるさと納税の受入による基金残高の増加や、下水道事業会計の企業債残高の減少によるものです。</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年度より大型建設事業が開始し、多額の市債発行を行いました。令和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年度以降も引き続き大型建設事業が見込まれ、市債の発行を予定していますが、目的のある基金を適正に運用していくとともに、「行財政改革プラン」に基づき慎重に対応していきます。</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101600</xdr:colOff>
      <xdr:row>14</xdr:row>
      <xdr:rowOff>72517</xdr:rowOff>
    </xdr:from>
    <xdr:to>
      <xdr:col>68</xdr:col>
      <xdr:colOff>152400</xdr:colOff>
      <xdr:row>15</xdr:row>
      <xdr:rowOff>104242</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3512800" y="2472817"/>
          <a:ext cx="889000" cy="20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49776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450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84938</xdr:rowOff>
    </xdr:from>
    <xdr:to>
      <xdr:col>73</xdr:col>
      <xdr:colOff>44450</xdr:colOff>
      <xdr:row>15</xdr:row>
      <xdr:rowOff>15088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122580</xdr:rowOff>
    </xdr:from>
    <xdr:to>
      <xdr:col>68</xdr:col>
      <xdr:colOff>203200</xdr:colOff>
      <xdr:row>15</xdr:row>
      <xdr:rowOff>52730</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37507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6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120337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21717</xdr:rowOff>
    </xdr:from>
    <xdr:to>
      <xdr:col>68</xdr:col>
      <xdr:colOff>203200</xdr:colOff>
      <xdr:row>14</xdr:row>
      <xdr:rowOff>123317</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422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133494</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190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53442</xdr:rowOff>
    </xdr:from>
    <xdr:to>
      <xdr:col>64</xdr:col>
      <xdr:colOff>152400</xdr:colOff>
      <xdr:row>15</xdr:row>
      <xdr:rowOff>155042</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62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139819</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71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兵庫県加西市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41,455
39,811
150.98
26,553,538
26,273,234
223,068
12,331,390
17,110,960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全国平均や類似団体平均よりも高い水準となっています。これは、会計年度任用職員の人件費が高いことが主な要因です。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そのため、令和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年度は会計年度任用職員への勤勉手当支給開始による増の影響を大きく受け、類似団体との差が広がっています。</a:t>
          </a:r>
        </a:p>
        <a:p>
          <a:r>
            <a:rPr kumimoji="1" lang="ja-JP" altLang="en-US" sz="1300">
              <a:latin typeface="ＭＳ Ｐゴシック" panose="020B0600070205080204" pitchFamily="50" charset="-128"/>
              <a:ea typeface="ＭＳ Ｐゴシック" panose="020B0600070205080204" pitchFamily="50" charset="-128"/>
            </a:rPr>
            <a:t>　「行財政改革プラン」に基づき、適材適所の配置、給与の適正化等により、総合的な人件費の増加抑制を図ります。</a:t>
          </a: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96520</xdr:rowOff>
    </xdr:from>
    <xdr:to>
      <xdr:col>24</xdr:col>
      <xdr:colOff>25400</xdr:colOff>
      <xdr:row>39</xdr:row>
      <xdr:rowOff>92710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11620"/>
          <a:ext cx="8382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35560</xdr:rowOff>
    </xdr:from>
    <xdr:to>
      <xdr:col>19</xdr:col>
      <xdr:colOff>187325</xdr:colOff>
      <xdr:row>38</xdr:row>
      <xdr:rowOff>96520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506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146050</xdr:rowOff>
    </xdr:from>
    <xdr:to>
      <xdr:col>15</xdr:col>
      <xdr:colOff>98425</xdr:colOff>
      <xdr:row>38</xdr:row>
      <xdr:rowOff>35560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897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146050</xdr:rowOff>
    </xdr:from>
    <xdr:to>
      <xdr:col>11</xdr:col>
      <xdr:colOff>9525</xdr:colOff>
      <xdr:row>38</xdr:row>
      <xdr:rowOff>5080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897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41910</xdr:rowOff>
    </xdr:from>
    <xdr:to>
      <xdr:col>24</xdr:col>
      <xdr:colOff>76200</xdr:colOff>
      <xdr:row>39</xdr:row>
      <xdr:rowOff>143510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72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13987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45720</xdr:rowOff>
    </xdr:from>
    <xdr:to>
      <xdr:col>20</xdr:col>
      <xdr:colOff>38100</xdr:colOff>
      <xdr:row>38</xdr:row>
      <xdr:rowOff>147320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5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132097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64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156210</xdr:rowOff>
    </xdr:from>
    <xdr:to>
      <xdr:col>15</xdr:col>
      <xdr:colOff>149225</xdr:colOff>
      <xdr:row>38</xdr:row>
      <xdr:rowOff>86360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71137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95250</xdr:rowOff>
    </xdr:from>
    <xdr:to>
      <xdr:col>11</xdr:col>
      <xdr:colOff>60325</xdr:colOff>
      <xdr:row>38</xdr:row>
      <xdr:rowOff>25400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10177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2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125730</xdr:rowOff>
    </xdr:from>
    <xdr:to>
      <xdr:col>6</xdr:col>
      <xdr:colOff>171450</xdr:colOff>
      <xdr:row>38</xdr:row>
      <xdr:rowOff>55880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40657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5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年度の会計年度任用職員制度開始によりアルバイト賃金等が人件費として計上されることとなったことで減となり、以降は横ばいの水準となっています。</a:t>
          </a:r>
        </a:p>
        <a:p>
          <a:r>
            <a:rPr kumimoji="1" lang="ja-JP" altLang="en-US" sz="1300">
              <a:latin typeface="ＭＳ Ｐゴシック" panose="020B0600070205080204" pitchFamily="50" charset="-128"/>
              <a:ea typeface="ＭＳ Ｐゴシック" panose="020B0600070205080204" pitchFamily="50" charset="-128"/>
            </a:rPr>
            <a:t>　引き続き「行財政改革プラン」に基づき歳出適正化に取り組み、全国平均や類似団体平均を下回る水準が維持できるよう努めます。</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100330</xdr:rowOff>
    </xdr:from>
    <xdr:to>
      <xdr:col>82</xdr:col>
      <xdr:colOff>107950</xdr:colOff>
      <xdr:row>15</xdr:row>
      <xdr:rowOff>130810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6720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6367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921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100330</xdr:rowOff>
    </xdr:from>
    <xdr:to>
      <xdr:col>78</xdr:col>
      <xdr:colOff>69850</xdr:colOff>
      <xdr:row>15</xdr:row>
      <xdr:rowOff>123190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6720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90187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0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8890</xdr:rowOff>
    </xdr:from>
    <xdr:to>
      <xdr:col>73</xdr:col>
      <xdr:colOff>180975</xdr:colOff>
      <xdr:row>15</xdr:row>
      <xdr:rowOff>123190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5806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8890</xdr:rowOff>
    </xdr:from>
    <xdr:to>
      <xdr:col>69</xdr:col>
      <xdr:colOff>92075</xdr:colOff>
      <xdr:row>15</xdr:row>
      <xdr:rowOff>115570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58064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80010</xdr:rowOff>
    </xdr:from>
    <xdr:to>
      <xdr:col>82</xdr:col>
      <xdr:colOff>158750</xdr:colOff>
      <xdr:row>16</xdr:row>
      <xdr:rowOff>10160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96537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496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49530</xdr:rowOff>
    </xdr:from>
    <xdr:to>
      <xdr:col>78</xdr:col>
      <xdr:colOff>120650</xdr:colOff>
      <xdr:row>15</xdr:row>
      <xdr:rowOff>151130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161307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90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72390</xdr:rowOff>
    </xdr:from>
    <xdr:to>
      <xdr:col>74</xdr:col>
      <xdr:colOff>31750</xdr:colOff>
      <xdr:row>16</xdr:row>
      <xdr:rowOff>2540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12717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129540</xdr:rowOff>
    </xdr:from>
    <xdr:to>
      <xdr:col>69</xdr:col>
      <xdr:colOff>142875</xdr:colOff>
      <xdr:row>15</xdr:row>
      <xdr:rowOff>59690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5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69867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9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64770</xdr:rowOff>
    </xdr:from>
    <xdr:to>
      <xdr:col>65</xdr:col>
      <xdr:colOff>53975</xdr:colOff>
      <xdr:row>15</xdr:row>
      <xdr:rowOff>166370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05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扶助費は、類似団体の平均となっています。</a:t>
          </a:r>
        </a:p>
        <a:p>
          <a:r>
            <a:rPr kumimoji="1" lang="ja-JP" altLang="en-US" sz="1300">
              <a:latin typeface="ＭＳ Ｐゴシック" panose="020B0600070205080204" pitchFamily="50" charset="-128"/>
              <a:ea typeface="ＭＳ Ｐゴシック" panose="020B0600070205080204" pitchFamily="50" charset="-128"/>
            </a:rPr>
            <a:t>　昨年度比で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減少している理由としては、扶助費の決算額は前年度より増加しているものの、その要因は公定価格の増による私立保育所等給付費交付金、および対象範囲の拡充による児童手当給付費の増であり、いずれも対応する特定財源の充当があるため平均化されたためです。</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143328</xdr:rowOff>
    </xdr:from>
    <xdr:to>
      <xdr:col>24</xdr:col>
      <xdr:colOff>25400</xdr:colOff>
      <xdr:row>57</xdr:row>
      <xdr:rowOff>53522</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744528"/>
          <a:ext cx="8382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109055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38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143328</xdr:rowOff>
    </xdr:from>
    <xdr:to>
      <xdr:col>19</xdr:col>
      <xdr:colOff>187325</xdr:colOff>
      <xdr:row>57</xdr:row>
      <xdr:rowOff>53522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744528"/>
          <a:ext cx="889000" cy="8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143328</xdr:rowOff>
    </xdr:from>
    <xdr:to>
      <xdr:col>15</xdr:col>
      <xdr:colOff>98425</xdr:colOff>
      <xdr:row>56</xdr:row>
      <xdr:rowOff>143328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7445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122662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143328</xdr:rowOff>
    </xdr:from>
    <xdr:to>
      <xdr:col>11</xdr:col>
      <xdr:colOff>9525</xdr:colOff>
      <xdr:row>56</xdr:row>
      <xdr:rowOff>159657</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7445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90005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64605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66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2722</xdr:rowOff>
    </xdr:from>
    <xdr:to>
      <xdr:col>20</xdr:col>
      <xdr:colOff>38100</xdr:colOff>
      <xdr:row>57</xdr:row>
      <xdr:rowOff>104322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7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89099</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8617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92528</xdr:rowOff>
    </xdr:from>
    <xdr:to>
      <xdr:col>15</xdr:col>
      <xdr:colOff>149225</xdr:colOff>
      <xdr:row>57</xdr:row>
      <xdr:rowOff>22678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7455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92528</xdr:rowOff>
    </xdr:from>
    <xdr:to>
      <xdr:col>11</xdr:col>
      <xdr:colOff>60325</xdr:colOff>
      <xdr:row>57</xdr:row>
      <xdr:rowOff>22678</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7455</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108857</xdr:rowOff>
    </xdr:from>
    <xdr:to>
      <xdr:col>6</xdr:col>
      <xdr:colOff>171450</xdr:colOff>
      <xdr:row>57</xdr:row>
      <xdr:rowOff>39007</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23784</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全国平均や類似団体平均よりは低い水準ですが、令和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年度に比べ</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ポイント増加しました。</a:t>
          </a:r>
        </a:p>
        <a:p>
          <a:r>
            <a:rPr kumimoji="1" lang="ja-JP" altLang="en-US" sz="1300">
              <a:latin typeface="ＭＳ Ｐゴシック" panose="020B0600070205080204" pitchFamily="50" charset="-128"/>
              <a:ea typeface="ＭＳ Ｐゴシック" panose="020B0600070205080204" pitchFamily="50" charset="-128"/>
            </a:rPr>
            <a:t>　これは主に、地域エネルギー会社への出資による出資金の増、後期高齢者医療保険への繰出金の増によるものです。</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12700</xdr:rowOff>
    </xdr:from>
    <xdr:to>
      <xdr:col>82</xdr:col>
      <xdr:colOff>107950</xdr:colOff>
      <xdr:row>56</xdr:row>
      <xdr:rowOff>73660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61390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40657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41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46990</xdr:rowOff>
    </xdr:from>
    <xdr:to>
      <xdr:col>78</xdr:col>
      <xdr:colOff>69850</xdr:colOff>
      <xdr:row>56</xdr:row>
      <xdr:rowOff>12700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47674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154957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56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46990</xdr:rowOff>
    </xdr:from>
    <xdr:to>
      <xdr:col>73</xdr:col>
      <xdr:colOff>180975</xdr:colOff>
      <xdr:row>55</xdr:row>
      <xdr:rowOff>123190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47674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170197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77470</xdr:rowOff>
    </xdr:from>
    <xdr:to>
      <xdr:col>69</xdr:col>
      <xdr:colOff>92075</xdr:colOff>
      <xdr:row>55</xdr:row>
      <xdr:rowOff>123190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5072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109237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1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39387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133350</xdr:rowOff>
    </xdr:from>
    <xdr:to>
      <xdr:col>78</xdr:col>
      <xdr:colOff>120650</xdr:colOff>
      <xdr:row>56</xdr:row>
      <xdr:rowOff>63500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73677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167640</xdr:rowOff>
    </xdr:from>
    <xdr:to>
      <xdr:col>74</xdr:col>
      <xdr:colOff>31750</xdr:colOff>
      <xdr:row>55</xdr:row>
      <xdr:rowOff>97790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425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107967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72390</xdr:rowOff>
    </xdr:from>
    <xdr:to>
      <xdr:col>69</xdr:col>
      <xdr:colOff>142875</xdr:colOff>
      <xdr:row>56</xdr:row>
      <xdr:rowOff>2540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02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12717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27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26670</xdr:rowOff>
    </xdr:from>
    <xdr:to>
      <xdr:col>65</xdr:col>
      <xdr:colOff>53975</xdr:colOff>
      <xdr:row>55</xdr:row>
      <xdr:rowOff>128270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138447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全国平均や類似団体平均を大きく上回る水準となっています。</a:t>
          </a:r>
        </a:p>
        <a:p>
          <a:r>
            <a:rPr kumimoji="1" lang="ja-JP" altLang="en-US" sz="1300">
              <a:latin typeface="ＭＳ Ｐゴシック" panose="020B0600070205080204" pitchFamily="50" charset="-128"/>
              <a:ea typeface="ＭＳ Ｐゴシック" panose="020B0600070205080204" pitchFamily="50" charset="-128"/>
            </a:rPr>
            <a:t>　これは主に、下水道事業や病院事業等の公営企業への繰出金、北はりま消防組合や小野加東加西環境施設事務組合等の一部事務組合への負担金が高い水準で推移しているためです。</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145288</xdr:rowOff>
    </xdr:from>
    <xdr:to>
      <xdr:col>82</xdr:col>
      <xdr:colOff>107950</xdr:colOff>
      <xdr:row>39</xdr:row>
      <xdr:rowOff>14986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660388"/>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80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39</xdr:row>
      <xdr:rowOff>14986</xdr:rowOff>
    </xdr:from>
    <xdr:to>
      <xdr:col>78</xdr:col>
      <xdr:colOff>69850</xdr:colOff>
      <xdr:row>39</xdr:row>
      <xdr:rowOff>24130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7015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107967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122428</xdr:rowOff>
    </xdr:from>
    <xdr:to>
      <xdr:col>73</xdr:col>
      <xdr:colOff>180975</xdr:colOff>
      <xdr:row>39</xdr:row>
      <xdr:rowOff>24130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63752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122428</xdr:rowOff>
    </xdr:from>
    <xdr:to>
      <xdr:col>69</xdr:col>
      <xdr:colOff>92075</xdr:colOff>
      <xdr:row>39</xdr:row>
      <xdr:rowOff>42418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63752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94488</xdr:rowOff>
    </xdr:from>
    <xdr:to>
      <xdr:col>82</xdr:col>
      <xdr:colOff>158750</xdr:colOff>
      <xdr:row>39</xdr:row>
      <xdr:rowOff>24638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60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66565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135636</xdr:rowOff>
    </xdr:from>
    <xdr:to>
      <xdr:col>78</xdr:col>
      <xdr:colOff>120650</xdr:colOff>
      <xdr:row>39</xdr:row>
      <xdr:rowOff>65786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65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50563</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737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144780</xdr:rowOff>
    </xdr:from>
    <xdr:to>
      <xdr:col>74</xdr:col>
      <xdr:colOff>31750</xdr:colOff>
      <xdr:row>39</xdr:row>
      <xdr:rowOff>74930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65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59707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74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71628</xdr:rowOff>
    </xdr:from>
    <xdr:to>
      <xdr:col>69</xdr:col>
      <xdr:colOff>142875</xdr:colOff>
      <xdr:row>39</xdr:row>
      <xdr:rowOff>1778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158005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673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163068</xdr:rowOff>
    </xdr:from>
    <xdr:to>
      <xdr:col>65</xdr:col>
      <xdr:colOff>53975</xdr:colOff>
      <xdr:row>39</xdr:row>
      <xdr:rowOff>93218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67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39</xdr:row>
      <xdr:rowOff>77995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764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公債費の占める割合は</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ポイントと、類似団体平均を大きく下回りました。理由としては第三セクター等改革推進債の市債償還元金の減により公債費が一時的に減少したことによります。</a:t>
          </a:r>
        </a:p>
        <a:p>
          <a:r>
            <a:rPr kumimoji="1" lang="ja-JP" altLang="en-US" sz="1300">
              <a:latin typeface="ＭＳ Ｐゴシック" panose="020B0600070205080204" pitchFamily="50" charset="-128"/>
              <a:ea typeface="ＭＳ Ｐゴシック" panose="020B0600070205080204" pitchFamily="50" charset="-128"/>
            </a:rPr>
            <a:t>　しかし令和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年度から大型建設事業が始まり、今後数年間は多額の起債発行が見込まれています。</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「行財政改革プラン」に基づき、必要な投資を見極め、公債費負担の軽減を図ります。</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119380</xdr:rowOff>
    </xdr:from>
    <xdr:to>
      <xdr:col>24</xdr:col>
      <xdr:colOff>25400</xdr:colOff>
      <xdr:row>77</xdr:row>
      <xdr:rowOff>153670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149580"/>
          <a:ext cx="8382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90188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291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138430</xdr:rowOff>
    </xdr:from>
    <xdr:to>
      <xdr:col>19</xdr:col>
      <xdr:colOff>187325</xdr:colOff>
      <xdr:row>77</xdr:row>
      <xdr:rowOff>153670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3400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93997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46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54611</xdr:rowOff>
    </xdr:from>
    <xdr:to>
      <xdr:col>15</xdr:col>
      <xdr:colOff>98425</xdr:colOff>
      <xdr:row>77</xdr:row>
      <xdr:rowOff>138430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256261"/>
          <a:ext cx="889000" cy="83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46989</xdr:rowOff>
    </xdr:from>
    <xdr:to>
      <xdr:col>11</xdr:col>
      <xdr:colOff>9525</xdr:colOff>
      <xdr:row>77</xdr:row>
      <xdr:rowOff>54611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2486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25416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101616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68580</xdr:rowOff>
    </xdr:from>
    <xdr:to>
      <xdr:col>24</xdr:col>
      <xdr:colOff>76200</xdr:colOff>
      <xdr:row>76</xdr:row>
      <xdr:rowOff>170180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09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85107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102870</xdr:rowOff>
    </xdr:from>
    <xdr:to>
      <xdr:col>20</xdr:col>
      <xdr:colOff>38100</xdr:colOff>
      <xdr:row>78</xdr:row>
      <xdr:rowOff>33020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43197</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07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87630</xdr:rowOff>
    </xdr:from>
    <xdr:to>
      <xdr:col>15</xdr:col>
      <xdr:colOff>149225</xdr:colOff>
      <xdr:row>78</xdr:row>
      <xdr:rowOff>17780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27957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05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3811</xdr:rowOff>
    </xdr:from>
    <xdr:to>
      <xdr:col>11</xdr:col>
      <xdr:colOff>60325</xdr:colOff>
      <xdr:row>77</xdr:row>
      <xdr:rowOff>105411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20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115588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167639</xdr:rowOff>
    </xdr:from>
    <xdr:to>
      <xdr:col>6</xdr:col>
      <xdr:colOff>171450</xdr:colOff>
      <xdr:row>77</xdr:row>
      <xdr:rowOff>97789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107966</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全国平均や類似団体平均より高く、令和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年度に比べても</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ポイント増加しています。</a:t>
          </a:r>
        </a:p>
        <a:p>
          <a:r>
            <a:rPr kumimoji="1" lang="ja-JP" altLang="en-US" sz="1300">
              <a:latin typeface="ＭＳ Ｐゴシック" panose="020B0600070205080204" pitchFamily="50" charset="-128"/>
              <a:ea typeface="ＭＳ Ｐゴシック" panose="020B0600070205080204" pitchFamily="50" charset="-128"/>
            </a:rPr>
            <a:t>　これは、会計年度任用職員にかかる人件費の増によるものです。</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107406</xdr:rowOff>
    </xdr:from>
    <xdr:to>
      <xdr:col>82</xdr:col>
      <xdr:colOff>107950</xdr:colOff>
      <xdr:row>79</xdr:row>
      <xdr:rowOff>40458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480506"/>
          <a:ext cx="8382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122119</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980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167821</xdr:rowOff>
    </xdr:from>
    <xdr:to>
      <xdr:col>78</xdr:col>
      <xdr:colOff>69850</xdr:colOff>
      <xdr:row>78</xdr:row>
      <xdr:rowOff>107406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369471"/>
          <a:ext cx="889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132460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819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117202</xdr:rowOff>
    </xdr:from>
    <xdr:to>
      <xdr:col>73</xdr:col>
      <xdr:colOff>180975</xdr:colOff>
      <xdr:row>77</xdr:row>
      <xdr:rowOff>167821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147402"/>
          <a:ext cx="889000" cy="22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47551</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2734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117202</xdr:rowOff>
    </xdr:from>
    <xdr:to>
      <xdr:col>69</xdr:col>
      <xdr:colOff>92075</xdr:colOff>
      <xdr:row>78</xdr:row>
      <xdr:rowOff>9434</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3147402"/>
          <a:ext cx="889000" cy="23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36121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55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139881</xdr:rowOff>
    </xdr:from>
    <xdr:to>
      <xdr:col>65</xdr:col>
      <xdr:colOff>53975</xdr:colOff>
      <xdr:row>76</xdr:row>
      <xdr:rowOff>70031</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80208</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2767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161108</xdr:rowOff>
    </xdr:from>
    <xdr:to>
      <xdr:col>82</xdr:col>
      <xdr:colOff>158750</xdr:colOff>
      <xdr:row>79</xdr:row>
      <xdr:rowOff>91258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534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133185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506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56606</xdr:rowOff>
    </xdr:from>
    <xdr:to>
      <xdr:col>78</xdr:col>
      <xdr:colOff>120650</xdr:colOff>
      <xdr:row>78</xdr:row>
      <xdr:rowOff>158206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429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142983</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5160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117021</xdr:rowOff>
    </xdr:from>
    <xdr:to>
      <xdr:col>74</xdr:col>
      <xdr:colOff>31750</xdr:colOff>
      <xdr:row>78</xdr:row>
      <xdr:rowOff>47171</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31948</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40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66402</xdr:rowOff>
    </xdr:from>
    <xdr:to>
      <xdr:col>69</xdr:col>
      <xdr:colOff>142875</xdr:colOff>
      <xdr:row>76</xdr:row>
      <xdr:rowOff>168002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09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152779</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1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331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45011</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兵庫県加西市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46711</xdr:rowOff>
    </xdr:from>
    <xdr:to>
      <xdr:col>29</xdr:col>
      <xdr:colOff>127000</xdr:colOff>
      <xdr:row>17</xdr:row>
      <xdr:rowOff>14021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37536"/>
          <a:ext cx="647700" cy="1387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14021</xdr:rowOff>
    </xdr:from>
    <xdr:to>
      <xdr:col>26</xdr:col>
      <xdr:colOff>50800</xdr:colOff>
      <xdr:row>17</xdr:row>
      <xdr:rowOff>59233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76296"/>
          <a:ext cx="698500" cy="452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59233</xdr:rowOff>
    </xdr:from>
    <xdr:to>
      <xdr:col>22</xdr:col>
      <xdr:colOff>114300</xdr:colOff>
      <xdr:row>17</xdr:row>
      <xdr:rowOff>68148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021508"/>
          <a:ext cx="698500" cy="89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68148</xdr:rowOff>
    </xdr:from>
    <xdr:to>
      <xdr:col>18</xdr:col>
      <xdr:colOff>177800</xdr:colOff>
      <xdr:row>17</xdr:row>
      <xdr:rowOff>126187</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30423"/>
          <a:ext cx="698500" cy="58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8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167361</xdr:rowOff>
    </xdr:from>
    <xdr:to>
      <xdr:col>29</xdr:col>
      <xdr:colOff>177800</xdr:colOff>
      <xdr:row>16</xdr:row>
      <xdr:rowOff>97511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867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12438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3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134671</xdr:rowOff>
    </xdr:from>
    <xdr:to>
      <xdr:col>26</xdr:col>
      <xdr:colOff>101600</xdr:colOff>
      <xdr:row>17</xdr:row>
      <xdr:rowOff>64821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254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74998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943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8433</xdr:rowOff>
    </xdr:from>
    <xdr:to>
      <xdr:col>22</xdr:col>
      <xdr:colOff>165100</xdr:colOff>
      <xdr:row>17</xdr:row>
      <xdr:rowOff>110033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707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120210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39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17348</xdr:rowOff>
    </xdr:from>
    <xdr:to>
      <xdr:col>19</xdr:col>
      <xdr:colOff>38100</xdr:colOff>
      <xdr:row>17</xdr:row>
      <xdr:rowOff>118948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796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129125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4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75387</xdr:rowOff>
    </xdr:from>
    <xdr:to>
      <xdr:col>15</xdr:col>
      <xdr:colOff>101600</xdr:colOff>
      <xdr:row>18</xdr:row>
      <xdr:rowOff>5537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0376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15714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80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108582</xdr:rowOff>
    </xdr:from>
    <xdr:to>
      <xdr:col>29</xdr:col>
      <xdr:colOff>127000</xdr:colOff>
      <xdr:row>35</xdr:row>
      <xdr:rowOff>281762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718932"/>
          <a:ext cx="647700" cy="1731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36393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646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108582</xdr:rowOff>
    </xdr:from>
    <xdr:to>
      <xdr:col>26</xdr:col>
      <xdr:colOff>50800</xdr:colOff>
      <xdr:row>35</xdr:row>
      <xdr:rowOff>172002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6718932"/>
          <a:ext cx="698500" cy="63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260581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870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172002</xdr:rowOff>
    </xdr:from>
    <xdr:to>
      <xdr:col>22</xdr:col>
      <xdr:colOff>114300</xdr:colOff>
      <xdr:row>35</xdr:row>
      <xdr:rowOff>243422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782352"/>
          <a:ext cx="698500" cy="71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288569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9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243422</xdr:rowOff>
    </xdr:from>
    <xdr:to>
      <xdr:col>18</xdr:col>
      <xdr:colOff>177800</xdr:colOff>
      <xdr:row>36</xdr:row>
      <xdr:rowOff>13386</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6853772"/>
          <a:ext cx="698500" cy="1128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333537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94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43273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230962</xdr:rowOff>
    </xdr:from>
    <xdr:to>
      <xdr:col>29</xdr:col>
      <xdr:colOff>177800</xdr:colOff>
      <xdr:row>35</xdr:row>
      <xdr:rowOff>332562</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841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203039</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813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57782</xdr:rowOff>
    </xdr:from>
    <xdr:to>
      <xdr:col>26</xdr:col>
      <xdr:colOff>101600</xdr:colOff>
      <xdr:row>35</xdr:row>
      <xdr:rowOff>159382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668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169559</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43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121202</xdr:rowOff>
    </xdr:from>
    <xdr:to>
      <xdr:col>22</xdr:col>
      <xdr:colOff>165100</xdr:colOff>
      <xdr:row>35</xdr:row>
      <xdr:rowOff>222802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7315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232979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50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192622</xdr:rowOff>
    </xdr:from>
    <xdr:to>
      <xdr:col>19</xdr:col>
      <xdr:colOff>38100</xdr:colOff>
      <xdr:row>35</xdr:row>
      <xdr:rowOff>294222</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8029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304399</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571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305486</xdr:rowOff>
    </xdr:from>
    <xdr:to>
      <xdr:col>15</xdr:col>
      <xdr:colOff>101600</xdr:colOff>
      <xdr:row>36</xdr:row>
      <xdr:rowOff>64186</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9158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48963</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0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兵庫県加西市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41,455
39,811
150.98
26,553,538
26,273,234
223,068
12,331,390
17,110,960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2629</xdr:rowOff>
    </xdr:from>
    <xdr:to>
      <xdr:col>24</xdr:col>
      <xdr:colOff>63500</xdr:colOff>
      <xdr:row>34</xdr:row>
      <xdr:rowOff>142837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831929"/>
          <a:ext cx="838200" cy="14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134459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92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142837</xdr:rowOff>
    </xdr:from>
    <xdr:to>
      <xdr:col>19</xdr:col>
      <xdr:colOff>177800</xdr:colOff>
      <xdr:row>35</xdr:row>
      <xdr:rowOff>6007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972137"/>
          <a:ext cx="889000" cy="3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31411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68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169050</xdr:rowOff>
    </xdr:from>
    <xdr:to>
      <xdr:col>15</xdr:col>
      <xdr:colOff>50800</xdr:colOff>
      <xdr:row>35</xdr:row>
      <xdr:rowOff>6007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998350"/>
          <a:ext cx="889000" cy="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56672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714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169050</xdr:rowOff>
    </xdr:from>
    <xdr:to>
      <xdr:col>10</xdr:col>
      <xdr:colOff>114300</xdr:colOff>
      <xdr:row>35</xdr:row>
      <xdr:rowOff>62827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998350"/>
          <a:ext cx="889000" cy="65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44365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118457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77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123279</xdr:rowOff>
    </xdr:from>
    <xdr:to>
      <xdr:col>24</xdr:col>
      <xdr:colOff>114300</xdr:colOff>
      <xdr:row>34</xdr:row>
      <xdr:rowOff>53429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781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146156</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32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92037</xdr:rowOff>
    </xdr:from>
    <xdr:to>
      <xdr:col>20</xdr:col>
      <xdr:colOff>38100</xdr:colOff>
      <xdr:row>35</xdr:row>
      <xdr:rowOff>22187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921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13314</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014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126657</xdr:rowOff>
    </xdr:from>
    <xdr:to>
      <xdr:col>15</xdr:col>
      <xdr:colOff>101600</xdr:colOff>
      <xdr:row>35</xdr:row>
      <xdr:rowOff>56807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955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47934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048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118250</xdr:rowOff>
    </xdr:from>
    <xdr:to>
      <xdr:col>10</xdr:col>
      <xdr:colOff>165100</xdr:colOff>
      <xdr:row>35</xdr:row>
      <xdr:rowOff>48400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4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64927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722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12027</xdr:rowOff>
    </xdr:from>
    <xdr:to>
      <xdr:col>6</xdr:col>
      <xdr:colOff>38100</xdr:colOff>
      <xdr:row>35</xdr:row>
      <xdr:rowOff>113627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01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104754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10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45958</xdr:rowOff>
    </xdr:from>
    <xdr:to>
      <xdr:col>24</xdr:col>
      <xdr:colOff>63500</xdr:colOff>
      <xdr:row>57</xdr:row>
      <xdr:rowOff>64742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18608"/>
          <a:ext cx="838200" cy="1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31859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33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163901</xdr:rowOff>
    </xdr:from>
    <xdr:to>
      <xdr:col>19</xdr:col>
      <xdr:colOff>177800</xdr:colOff>
      <xdr:row>57</xdr:row>
      <xdr:rowOff>45958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765101"/>
          <a:ext cx="889000" cy="5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162013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93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163901</xdr:rowOff>
    </xdr:from>
    <xdr:to>
      <xdr:col>15</xdr:col>
      <xdr:colOff>50800</xdr:colOff>
      <xdr:row>57</xdr:row>
      <xdr:rowOff>103512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65101"/>
          <a:ext cx="889000" cy="111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141973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91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103512</xdr:rowOff>
    </xdr:from>
    <xdr:to>
      <xdr:col>10</xdr:col>
      <xdr:colOff>114300</xdr:colOff>
      <xdr:row>58</xdr:row>
      <xdr:rowOff>33203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76162"/>
          <a:ext cx="889000" cy="10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24578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75991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020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13942</xdr:rowOff>
    </xdr:from>
    <xdr:to>
      <xdr:col>24</xdr:col>
      <xdr:colOff>114300</xdr:colOff>
      <xdr:row>57</xdr:row>
      <xdr:rowOff>115542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86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163819</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6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166608</xdr:rowOff>
    </xdr:from>
    <xdr:to>
      <xdr:col>20</xdr:col>
      <xdr:colOff>38100</xdr:colOff>
      <xdr:row>57</xdr:row>
      <xdr:rowOff>96758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6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113285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543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113101</xdr:rowOff>
    </xdr:from>
    <xdr:to>
      <xdr:col>15</xdr:col>
      <xdr:colOff>101600</xdr:colOff>
      <xdr:row>57</xdr:row>
      <xdr:rowOff>43251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1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59778</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9489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52712</xdr:rowOff>
    </xdr:from>
    <xdr:to>
      <xdr:col>10</xdr:col>
      <xdr:colOff>165100</xdr:colOff>
      <xdr:row>57</xdr:row>
      <xdr:rowOff>154312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2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170839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60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153853</xdr:rowOff>
    </xdr:from>
    <xdr:to>
      <xdr:col>6</xdr:col>
      <xdr:colOff>38100</xdr:colOff>
      <xdr:row>58</xdr:row>
      <xdr:rowOff>84003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26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100530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701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142233</xdr:rowOff>
    </xdr:from>
    <xdr:to>
      <xdr:col>24</xdr:col>
      <xdr:colOff>63500</xdr:colOff>
      <xdr:row>78</xdr:row>
      <xdr:rowOff>19438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343883"/>
          <a:ext cx="838200" cy="48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142233</xdr:rowOff>
    </xdr:from>
    <xdr:to>
      <xdr:col>19</xdr:col>
      <xdr:colOff>177800</xdr:colOff>
      <xdr:row>78</xdr:row>
      <xdr:rowOff>92608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343883"/>
          <a:ext cx="889000" cy="121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108323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48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92608</xdr:rowOff>
    </xdr:from>
    <xdr:to>
      <xdr:col>15</xdr:col>
      <xdr:colOff>50800</xdr:colOff>
      <xdr:row>78</xdr:row>
      <xdr:rowOff>118783</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65708"/>
          <a:ext cx="889000" cy="26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130979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61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98743</xdr:rowOff>
    </xdr:from>
    <xdr:to>
      <xdr:col>10</xdr:col>
      <xdr:colOff>114300</xdr:colOff>
      <xdr:row>78</xdr:row>
      <xdr:rowOff>118783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471843"/>
          <a:ext cx="889000" cy="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117188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7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129036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592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140088</xdr:rowOff>
    </xdr:from>
    <xdr:to>
      <xdr:col>24</xdr:col>
      <xdr:colOff>114300</xdr:colOff>
      <xdr:row>78</xdr:row>
      <xdr:rowOff>70238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4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118515</xdr:rowOff>
    </xdr:from>
    <xdr:ext cx="534377"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2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91433</xdr:rowOff>
    </xdr:from>
    <xdr:to>
      <xdr:col>20</xdr:col>
      <xdr:colOff>38100</xdr:colOff>
      <xdr:row>78</xdr:row>
      <xdr:rowOff>21583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9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38110</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30111" y="1306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41808</xdr:rowOff>
    </xdr:from>
    <xdr:to>
      <xdr:col>15</xdr:col>
      <xdr:colOff>101600</xdr:colOff>
      <xdr:row>78</xdr:row>
      <xdr:rowOff>143408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1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134535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07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67983</xdr:rowOff>
    </xdr:from>
    <xdr:to>
      <xdr:col>10</xdr:col>
      <xdr:colOff>165100</xdr:colOff>
      <xdr:row>78</xdr:row>
      <xdr:rowOff>169583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4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160710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33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47943</xdr:rowOff>
    </xdr:from>
    <xdr:to>
      <xdr:col>6</xdr:col>
      <xdr:colOff>38100</xdr:colOff>
      <xdr:row>78</xdr:row>
      <xdr:rowOff>149543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21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140670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13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39900</xdr:rowOff>
    </xdr:from>
    <xdr:to>
      <xdr:col>24</xdr:col>
      <xdr:colOff>63500</xdr:colOff>
      <xdr:row>96</xdr:row>
      <xdr:rowOff>102558</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499100"/>
          <a:ext cx="838200" cy="6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7335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6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102558</xdr:rowOff>
    </xdr:from>
    <xdr:to>
      <xdr:col>19</xdr:col>
      <xdr:colOff>177800</xdr:colOff>
      <xdr:row>97</xdr:row>
      <xdr:rowOff>80384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61758"/>
          <a:ext cx="889000" cy="149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33647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6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160111</xdr:rowOff>
    </xdr:from>
    <xdr:to>
      <xdr:col>15</xdr:col>
      <xdr:colOff>50800</xdr:colOff>
      <xdr:row>97</xdr:row>
      <xdr:rowOff>80384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619311"/>
          <a:ext cx="889000" cy="91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137031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42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160111</xdr:rowOff>
    </xdr:from>
    <xdr:to>
      <xdr:col>10</xdr:col>
      <xdr:colOff>114300</xdr:colOff>
      <xdr:row>98</xdr:row>
      <xdr:rowOff>73155</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619311"/>
          <a:ext cx="889000" cy="25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11073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29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80698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53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160550</xdr:rowOff>
    </xdr:from>
    <xdr:to>
      <xdr:col>24</xdr:col>
      <xdr:colOff>114300</xdr:colOff>
      <xdr:row>96</xdr:row>
      <xdr:rowOff>90700</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4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11977</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29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51758</xdr:rowOff>
    </xdr:from>
    <xdr:to>
      <xdr:col>20</xdr:col>
      <xdr:colOff>38100</xdr:colOff>
      <xdr:row>96</xdr:row>
      <xdr:rowOff>153358</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10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169885</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286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29584</xdr:rowOff>
    </xdr:from>
    <xdr:to>
      <xdr:col>15</xdr:col>
      <xdr:colOff>101600</xdr:colOff>
      <xdr:row>97</xdr:row>
      <xdr:rowOff>131184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66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122311</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75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109311</xdr:rowOff>
    </xdr:from>
    <xdr:to>
      <xdr:col>10</xdr:col>
      <xdr:colOff>165100</xdr:colOff>
      <xdr:row>97</xdr:row>
      <xdr:rowOff>39461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568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30588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661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22355</xdr:rowOff>
    </xdr:from>
    <xdr:to>
      <xdr:col>6</xdr:col>
      <xdr:colOff>38100</xdr:colOff>
      <xdr:row>98</xdr:row>
      <xdr:rowOff>123955</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2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115082</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917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15991</xdr:rowOff>
    </xdr:from>
    <xdr:to>
      <xdr:col>54</xdr:col>
      <xdr:colOff>189865</xdr:colOff>
      <xdr:row>37</xdr:row>
      <xdr:rowOff>150019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845291"/>
          <a:ext cx="1270" cy="6483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153846</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497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150019</xdr:rowOff>
    </xdr:from>
    <xdr:to>
      <xdr:col>55</xdr:col>
      <xdr:colOff>88900</xdr:colOff>
      <xdr:row>37</xdr:row>
      <xdr:rowOff>150019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493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134118</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620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15991</xdr:rowOff>
    </xdr:from>
    <xdr:to>
      <xdr:col>55</xdr:col>
      <xdr:colOff>88900</xdr:colOff>
      <xdr:row>34</xdr:row>
      <xdr:rowOff>15991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84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93335</xdr:rowOff>
    </xdr:from>
    <xdr:to>
      <xdr:col>55</xdr:col>
      <xdr:colOff>0</xdr:colOff>
      <xdr:row>35</xdr:row>
      <xdr:rowOff>18565</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5922635"/>
          <a:ext cx="838200" cy="9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9258</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1814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30831</xdr:rowOff>
    </xdr:from>
    <xdr:to>
      <xdr:col>55</xdr:col>
      <xdr:colOff>50800</xdr:colOff>
      <xdr:row>36</xdr:row>
      <xdr:rowOff>132431</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203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68244</xdr:rowOff>
    </xdr:from>
    <xdr:to>
      <xdr:col>50</xdr:col>
      <xdr:colOff>114300</xdr:colOff>
      <xdr:row>34</xdr:row>
      <xdr:rowOff>93335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5897544"/>
          <a:ext cx="889000" cy="25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42938</xdr:rowOff>
    </xdr:from>
    <xdr:to>
      <xdr:col>50</xdr:col>
      <xdr:colOff>165100</xdr:colOff>
      <xdr:row>36</xdr:row>
      <xdr:rowOff>144538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215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135665</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30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68244</xdr:rowOff>
    </xdr:from>
    <xdr:to>
      <xdr:col>45</xdr:col>
      <xdr:colOff>177800</xdr:colOff>
      <xdr:row>34</xdr:row>
      <xdr:rowOff>102461</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5897544"/>
          <a:ext cx="889000" cy="34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36985</xdr:rowOff>
    </xdr:from>
    <xdr:to>
      <xdr:col>46</xdr:col>
      <xdr:colOff>38100</xdr:colOff>
      <xdr:row>36</xdr:row>
      <xdr:rowOff>138585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20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129712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301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28239</xdr:rowOff>
    </xdr:from>
    <xdr:to>
      <xdr:col>41</xdr:col>
      <xdr:colOff>50800</xdr:colOff>
      <xdr:row>34</xdr:row>
      <xdr:rowOff>102461</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514639"/>
          <a:ext cx="889000" cy="41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62259</xdr:rowOff>
    </xdr:from>
    <xdr:to>
      <xdr:col>41</xdr:col>
      <xdr:colOff>101600</xdr:colOff>
      <xdr:row>36</xdr:row>
      <xdr:rowOff>163859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234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154986</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94111" y="6327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97248</xdr:rowOff>
    </xdr:from>
    <xdr:to>
      <xdr:col>36</xdr:col>
      <xdr:colOff>165100</xdr:colOff>
      <xdr:row>34</xdr:row>
      <xdr:rowOff>27398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5755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18525</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5847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139215</xdr:rowOff>
    </xdr:from>
    <xdr:to>
      <xdr:col>55</xdr:col>
      <xdr:colOff>50800</xdr:colOff>
      <xdr:row>35</xdr:row>
      <xdr:rowOff>69365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596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162092</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5819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42535</xdr:rowOff>
    </xdr:from>
    <xdr:to>
      <xdr:col>50</xdr:col>
      <xdr:colOff>165100</xdr:colOff>
      <xdr:row>34</xdr:row>
      <xdr:rowOff>144135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5871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32</xdr:row>
      <xdr:rowOff>160662</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5647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17444</xdr:rowOff>
    </xdr:from>
    <xdr:to>
      <xdr:col>46</xdr:col>
      <xdr:colOff>38100</xdr:colOff>
      <xdr:row>34</xdr:row>
      <xdr:rowOff>119044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584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135571</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621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51661</xdr:rowOff>
    </xdr:from>
    <xdr:to>
      <xdr:col>41</xdr:col>
      <xdr:colOff>101600</xdr:colOff>
      <xdr:row>34</xdr:row>
      <xdr:rowOff>153261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88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169788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656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148889</xdr:rowOff>
    </xdr:from>
    <xdr:to>
      <xdr:col>36</xdr:col>
      <xdr:colOff>165100</xdr:colOff>
      <xdr:row>32</xdr:row>
      <xdr:rowOff>79039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463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95566</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239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普通建設事業費グラフ枠">
          <a:extLst>
            <a:ext uri="{FF2B5EF4-FFF2-40B4-BE49-F238E27FC236}">
              <a16:creationId xmlns:a16="http://schemas.microsoft.com/office/drawing/2014/main" id="{00000000-0008-0000-06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4" name="普通建設事業費最小値テキスト">
          <a:extLst>
            <a:ext uri="{FF2B5EF4-FFF2-40B4-BE49-F238E27FC236}">
              <a16:creationId xmlns:a16="http://schemas.microsoft.com/office/drawing/2014/main" id="{00000000-0008-0000-0600-000058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6" name="普通建設事業費最大値テキスト">
          <a:extLst>
            <a:ext uri="{FF2B5EF4-FFF2-40B4-BE49-F238E27FC236}">
              <a16:creationId xmlns:a16="http://schemas.microsoft.com/office/drawing/2014/main" id="{00000000-0008-0000-0600-00005A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71973</xdr:rowOff>
    </xdr:from>
    <xdr:to>
      <xdr:col>55</xdr:col>
      <xdr:colOff>0</xdr:colOff>
      <xdr:row>57</xdr:row>
      <xdr:rowOff>74656</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9639300" y="9844623"/>
          <a:ext cx="838200" cy="2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118711</xdr:rowOff>
    </xdr:from>
    <xdr:ext cx="534377" cy="259045"/>
    <xdr:sp macro="" textlink="">
      <xdr:nvSpPr>
        <xdr:cNvPr id="349" name="普通建設事業費平均値テキスト">
          <a:extLst>
            <a:ext uri="{FF2B5EF4-FFF2-40B4-BE49-F238E27FC236}">
              <a16:creationId xmlns:a16="http://schemas.microsoft.com/office/drawing/2014/main" id="{00000000-0008-0000-0600-00005D010000}"/>
            </a:ext>
          </a:extLst>
        </xdr:cNvPr>
        <xdr:cNvSpPr txBox="1"/>
      </xdr:nvSpPr>
      <xdr:spPr>
        <a:xfrm>
          <a:off x="10528300" y="9377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26993</xdr:rowOff>
    </xdr:from>
    <xdr:to>
      <xdr:col>50</xdr:col>
      <xdr:colOff>114300</xdr:colOff>
      <xdr:row>57</xdr:row>
      <xdr:rowOff>71973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8750300" y="9799643"/>
          <a:ext cx="889000" cy="44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69722</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9372111" y="932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26993</xdr:rowOff>
    </xdr:from>
    <xdr:to>
      <xdr:col>45</xdr:col>
      <xdr:colOff>177800</xdr:colOff>
      <xdr:row>57</xdr:row>
      <xdr:rowOff>55011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7861300" y="9799643"/>
          <a:ext cx="889000" cy="28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104843</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8483111" y="9363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137254</xdr:rowOff>
    </xdr:from>
    <xdr:to>
      <xdr:col>41</xdr:col>
      <xdr:colOff>50800</xdr:colOff>
      <xdr:row>57</xdr:row>
      <xdr:rowOff>55011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6972300" y="9738454"/>
          <a:ext cx="889000" cy="89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95745</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7594111" y="9354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44363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05111" y="9302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23856</xdr:rowOff>
    </xdr:from>
    <xdr:to>
      <xdr:col>55</xdr:col>
      <xdr:colOff>50800</xdr:colOff>
      <xdr:row>57</xdr:row>
      <xdr:rowOff>125456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10426700" y="979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2283</xdr:rowOff>
    </xdr:from>
    <xdr:ext cx="534377" cy="259045"/>
    <xdr:sp macro="" textlink="">
      <xdr:nvSpPr>
        <xdr:cNvPr id="368" name="普通建設事業費該当値テキスト">
          <a:extLst>
            <a:ext uri="{FF2B5EF4-FFF2-40B4-BE49-F238E27FC236}">
              <a16:creationId xmlns:a16="http://schemas.microsoft.com/office/drawing/2014/main" id="{00000000-0008-0000-0600-000070010000}"/>
            </a:ext>
          </a:extLst>
        </xdr:cNvPr>
        <xdr:cNvSpPr txBox="1"/>
      </xdr:nvSpPr>
      <xdr:spPr>
        <a:xfrm>
          <a:off x="10528300" y="9774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21173</xdr:rowOff>
    </xdr:from>
    <xdr:to>
      <xdr:col>50</xdr:col>
      <xdr:colOff>165100</xdr:colOff>
      <xdr:row>57</xdr:row>
      <xdr:rowOff>122773</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9588500" y="9793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113900</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372111" y="9886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147643</xdr:rowOff>
    </xdr:from>
    <xdr:to>
      <xdr:col>46</xdr:col>
      <xdr:colOff>38100</xdr:colOff>
      <xdr:row>57</xdr:row>
      <xdr:rowOff>77793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8699500" y="974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68920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8483111" y="9841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4211</xdr:rowOff>
    </xdr:from>
    <xdr:to>
      <xdr:col>41</xdr:col>
      <xdr:colOff>101600</xdr:colOff>
      <xdr:row>57</xdr:row>
      <xdr:rowOff>105811</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7810500" y="977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96938</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594111" y="986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86454</xdr:rowOff>
    </xdr:from>
    <xdr:to>
      <xdr:col>36</xdr:col>
      <xdr:colOff>165100</xdr:colOff>
      <xdr:row>57</xdr:row>
      <xdr:rowOff>16604</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6921500" y="968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7731</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05111" y="9780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79632</xdr:rowOff>
    </xdr:from>
    <xdr:to>
      <xdr:col>55</xdr:col>
      <xdr:colOff>0</xdr:colOff>
      <xdr:row>78</xdr:row>
      <xdr:rowOff>106345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639300" y="13452732"/>
          <a:ext cx="838200" cy="26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10943</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21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79632</xdr:rowOff>
    </xdr:from>
    <xdr:to>
      <xdr:col>50</xdr:col>
      <xdr:colOff>114300</xdr:colOff>
      <xdr:row>78</xdr:row>
      <xdr:rowOff>87384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750300" y="13452732"/>
          <a:ext cx="889000" cy="7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23048</xdr:rowOff>
    </xdr:from>
    <xdr:to>
      <xdr:col>45</xdr:col>
      <xdr:colOff>177800</xdr:colOff>
      <xdr:row>78</xdr:row>
      <xdr:rowOff>87384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7861300" y="13396148"/>
          <a:ext cx="889000" cy="64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23048</xdr:rowOff>
    </xdr:from>
    <xdr:to>
      <xdr:col>41</xdr:col>
      <xdr:colOff>50800</xdr:colOff>
      <xdr:row>78</xdr:row>
      <xdr:rowOff>93131</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flipV="1">
          <a:off x="6972300" y="13396148"/>
          <a:ext cx="889000" cy="7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101007</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47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103722</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55545</xdr:rowOff>
    </xdr:from>
    <xdr:to>
      <xdr:col>55</xdr:col>
      <xdr:colOff>50800</xdr:colOff>
      <xdr:row>78</xdr:row>
      <xdr:rowOff>157145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2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33972</xdr:rowOff>
    </xdr:from>
    <xdr:ext cx="534377"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40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28832</xdr:rowOff>
    </xdr:from>
    <xdr:to>
      <xdr:col>50</xdr:col>
      <xdr:colOff>165100</xdr:colOff>
      <xdr:row>78</xdr:row>
      <xdr:rowOff>130432</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0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121559</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372111" y="1349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36584</xdr:rowOff>
    </xdr:from>
    <xdr:to>
      <xdr:col>46</xdr:col>
      <xdr:colOff>38100</xdr:colOff>
      <xdr:row>78</xdr:row>
      <xdr:rowOff>138184</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40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129311</xdr:rowOff>
    </xdr:from>
    <xdr:ext cx="534377"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483111" y="1350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143698</xdr:rowOff>
    </xdr:from>
    <xdr:to>
      <xdr:col>41</xdr:col>
      <xdr:colOff>101600</xdr:colOff>
      <xdr:row>78</xdr:row>
      <xdr:rowOff>73848</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34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90375</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594111" y="1312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42331</xdr:rowOff>
    </xdr:from>
    <xdr:to>
      <xdr:col>36</xdr:col>
      <xdr:colOff>165100</xdr:colOff>
      <xdr:row>78</xdr:row>
      <xdr:rowOff>143931</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415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135058</xdr:rowOff>
    </xdr:from>
    <xdr:ext cx="534377"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05111" y="13508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130683</xdr:rowOff>
    </xdr:from>
    <xdr:to>
      <xdr:col>54</xdr:col>
      <xdr:colOff>189865</xdr:colOff>
      <xdr:row>98</xdr:row>
      <xdr:rowOff>134379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389733"/>
          <a:ext cx="1270" cy="15467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138206</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9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134379</xdr:rowOff>
    </xdr:from>
    <xdr:to>
      <xdr:col>55</xdr:col>
      <xdr:colOff>88900</xdr:colOff>
      <xdr:row>98</xdr:row>
      <xdr:rowOff>134379</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936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77360</xdr:rowOff>
    </xdr:from>
    <xdr:ext cx="599010"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164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130683</xdr:rowOff>
    </xdr:from>
    <xdr:to>
      <xdr:col>55</xdr:col>
      <xdr:colOff>88900</xdr:colOff>
      <xdr:row>89</xdr:row>
      <xdr:rowOff>130683</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389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100712</xdr:rowOff>
    </xdr:from>
    <xdr:to>
      <xdr:col>55</xdr:col>
      <xdr:colOff>0</xdr:colOff>
      <xdr:row>97</xdr:row>
      <xdr:rowOff>123406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639300" y="16731362"/>
          <a:ext cx="838200" cy="22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133239</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249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110362</xdr:rowOff>
    </xdr:from>
    <xdr:to>
      <xdr:col>55</xdr:col>
      <xdr:colOff>50800</xdr:colOff>
      <xdr:row>96</xdr:row>
      <xdr:rowOff>40512</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398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123406</xdr:rowOff>
    </xdr:from>
    <xdr:to>
      <xdr:col>50</xdr:col>
      <xdr:colOff>114300</xdr:colOff>
      <xdr:row>98</xdr:row>
      <xdr:rowOff>13652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750300" y="16754056"/>
          <a:ext cx="889000" cy="6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129121</xdr:rowOff>
    </xdr:from>
    <xdr:to>
      <xdr:col>50</xdr:col>
      <xdr:colOff>165100</xdr:colOff>
      <xdr:row>96</xdr:row>
      <xdr:rowOff>59271</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75798</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1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13652</xdr:rowOff>
    </xdr:from>
    <xdr:to>
      <xdr:col>45</xdr:col>
      <xdr:colOff>177800</xdr:colOff>
      <xdr:row>98</xdr:row>
      <xdr:rowOff>17120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7861300" y="16815752"/>
          <a:ext cx="889000" cy="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163982</xdr:rowOff>
    </xdr:from>
    <xdr:to>
      <xdr:col>46</xdr:col>
      <xdr:colOff>38100</xdr:colOff>
      <xdr:row>96</xdr:row>
      <xdr:rowOff>94132</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110659</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226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22873</xdr:rowOff>
    </xdr:from>
    <xdr:to>
      <xdr:col>41</xdr:col>
      <xdr:colOff>50800</xdr:colOff>
      <xdr:row>98</xdr:row>
      <xdr:rowOff>17120</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6653523"/>
          <a:ext cx="889000" cy="165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17284</xdr:rowOff>
    </xdr:from>
    <xdr:to>
      <xdr:col>41</xdr:col>
      <xdr:colOff>101600</xdr:colOff>
      <xdr:row>96</xdr:row>
      <xdr:rowOff>118884</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135411</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25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129426</xdr:rowOff>
    </xdr:from>
    <xdr:to>
      <xdr:col>36</xdr:col>
      <xdr:colOff>165100</xdr:colOff>
      <xdr:row>96</xdr:row>
      <xdr:rowOff>59576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76103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19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49912</xdr:rowOff>
    </xdr:from>
    <xdr:to>
      <xdr:col>55</xdr:col>
      <xdr:colOff>50800</xdr:colOff>
      <xdr:row>97</xdr:row>
      <xdr:rowOff>151512</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680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28339</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665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72606</xdr:rowOff>
    </xdr:from>
    <xdr:to>
      <xdr:col>50</xdr:col>
      <xdr:colOff>165100</xdr:colOff>
      <xdr:row>98</xdr:row>
      <xdr:rowOff>2756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70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165333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679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134302</xdr:rowOff>
    </xdr:from>
    <xdr:to>
      <xdr:col>46</xdr:col>
      <xdr:colOff>38100</xdr:colOff>
      <xdr:row>98</xdr:row>
      <xdr:rowOff>64452</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764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55579</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6857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137770</xdr:rowOff>
    </xdr:from>
    <xdr:to>
      <xdr:col>41</xdr:col>
      <xdr:colOff>101600</xdr:colOff>
      <xdr:row>98</xdr:row>
      <xdr:rowOff>67920</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676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59047</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6861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143523</xdr:rowOff>
    </xdr:from>
    <xdr:to>
      <xdr:col>36</xdr:col>
      <xdr:colOff>165100</xdr:colOff>
      <xdr:row>97</xdr:row>
      <xdr:rowOff>73673</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660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64800</xdr:rowOff>
    </xdr:from>
    <xdr:ext cx="534377"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705111" y="16695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43535</xdr:rowOff>
    </xdr:from>
    <xdr:to>
      <xdr:col>85</xdr:col>
      <xdr:colOff>127000</xdr:colOff>
      <xdr:row>39</xdr:row>
      <xdr:rowOff>43802</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730085"/>
          <a:ext cx="8382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43383</xdr:rowOff>
    </xdr:from>
    <xdr:to>
      <xdr:col>81</xdr:col>
      <xdr:colOff>50800</xdr:colOff>
      <xdr:row>39</xdr:row>
      <xdr:rowOff>43535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729933"/>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41783</xdr:rowOff>
    </xdr:from>
    <xdr:to>
      <xdr:col>76</xdr:col>
      <xdr:colOff>114300</xdr:colOff>
      <xdr:row>39</xdr:row>
      <xdr:rowOff>43383</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728333"/>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41783</xdr:rowOff>
    </xdr:from>
    <xdr:to>
      <xdr:col>71</xdr:col>
      <xdr:colOff>177800</xdr:colOff>
      <xdr:row>39</xdr:row>
      <xdr:rowOff>44145</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2814300" y="6728333"/>
          <a:ext cx="8890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128046</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37596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164452</xdr:rowOff>
    </xdr:from>
    <xdr:to>
      <xdr:col>85</xdr:col>
      <xdr:colOff>177800</xdr:colOff>
      <xdr:row>39</xdr:row>
      <xdr:rowOff>94602</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79379</xdr:rowOff>
    </xdr:from>
    <xdr:ext cx="313932"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944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164185</xdr:rowOff>
    </xdr:from>
    <xdr:to>
      <xdr:col>81</xdr:col>
      <xdr:colOff>101600</xdr:colOff>
      <xdr:row>39</xdr:row>
      <xdr:rowOff>94335</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7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85462</xdr:rowOff>
    </xdr:from>
    <xdr:ext cx="313932"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24333" y="6772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164033</xdr:rowOff>
    </xdr:from>
    <xdr:to>
      <xdr:col>76</xdr:col>
      <xdr:colOff>165100</xdr:colOff>
      <xdr:row>39</xdr:row>
      <xdr:rowOff>94183</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7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85310</xdr:rowOff>
    </xdr:from>
    <xdr:ext cx="313932"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35333" y="67718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162433</xdr:rowOff>
    </xdr:from>
    <xdr:to>
      <xdr:col>72</xdr:col>
      <xdr:colOff>38100</xdr:colOff>
      <xdr:row>39</xdr:row>
      <xdr:rowOff>92583</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77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83710</xdr:rowOff>
    </xdr:from>
    <xdr:ext cx="313932"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46333" y="6770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164795</xdr:rowOff>
    </xdr:from>
    <xdr:to>
      <xdr:col>67</xdr:col>
      <xdr:colOff>101600</xdr:colOff>
      <xdr:row>39</xdr:row>
      <xdr:rowOff>94945</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7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86072</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89650" y="67726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154380</xdr:rowOff>
    </xdr:from>
    <xdr:to>
      <xdr:col>85</xdr:col>
      <xdr:colOff>127000</xdr:colOff>
      <xdr:row>77</xdr:row>
      <xdr:rowOff>90601</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5481300" y="13184580"/>
          <a:ext cx="838200" cy="107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149088</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836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154380</xdr:rowOff>
    </xdr:from>
    <xdr:to>
      <xdr:col>81</xdr:col>
      <xdr:colOff>50800</xdr:colOff>
      <xdr:row>76</xdr:row>
      <xdr:rowOff>168258</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4592300" y="13184580"/>
          <a:ext cx="889000" cy="1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71287</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275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168258</xdr:rowOff>
    </xdr:from>
    <xdr:to>
      <xdr:col>76</xdr:col>
      <xdr:colOff>114300</xdr:colOff>
      <xdr:row>77</xdr:row>
      <xdr:rowOff>19603</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3703300" y="13198458"/>
          <a:ext cx="889000" cy="2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89641</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2776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19603</xdr:rowOff>
    </xdr:from>
    <xdr:to>
      <xdr:col>71</xdr:col>
      <xdr:colOff>177800</xdr:colOff>
      <xdr:row>77</xdr:row>
      <xdr:rowOff>79138</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2814300" y="13221253"/>
          <a:ext cx="889000" cy="5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97152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784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111390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79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39801</xdr:rowOff>
    </xdr:from>
    <xdr:to>
      <xdr:col>85</xdr:col>
      <xdr:colOff>177800</xdr:colOff>
      <xdr:row>77</xdr:row>
      <xdr:rowOff>141401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3241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18228</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3219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103580</xdr:rowOff>
    </xdr:from>
    <xdr:to>
      <xdr:col>81</xdr:col>
      <xdr:colOff>101600</xdr:colOff>
      <xdr:row>77</xdr:row>
      <xdr:rowOff>33730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313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24857</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32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117458</xdr:rowOff>
    </xdr:from>
    <xdr:to>
      <xdr:col>76</xdr:col>
      <xdr:colOff>165100</xdr:colOff>
      <xdr:row>77</xdr:row>
      <xdr:rowOff>47608</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314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38735</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324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140253</xdr:rowOff>
    </xdr:from>
    <xdr:to>
      <xdr:col>72</xdr:col>
      <xdr:colOff>38100</xdr:colOff>
      <xdr:row>77</xdr:row>
      <xdr:rowOff>70403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317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61530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3263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28338</xdr:rowOff>
    </xdr:from>
    <xdr:to>
      <xdr:col>67</xdr:col>
      <xdr:colOff>101600</xdr:colOff>
      <xdr:row>77</xdr:row>
      <xdr:rowOff>129938</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322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121065</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3322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96796</xdr:rowOff>
    </xdr:from>
    <xdr:to>
      <xdr:col>85</xdr:col>
      <xdr:colOff>127000</xdr:colOff>
      <xdr:row>96</xdr:row>
      <xdr:rowOff>134579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555996"/>
          <a:ext cx="838200" cy="37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158428</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617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75802</xdr:rowOff>
    </xdr:from>
    <xdr:to>
      <xdr:col>81</xdr:col>
      <xdr:colOff>50800</xdr:colOff>
      <xdr:row>96</xdr:row>
      <xdr:rowOff>134579</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6535002"/>
          <a:ext cx="889000" cy="58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116622</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74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11912</xdr:rowOff>
    </xdr:from>
    <xdr:to>
      <xdr:col>76</xdr:col>
      <xdr:colOff>114300</xdr:colOff>
      <xdr:row>96</xdr:row>
      <xdr:rowOff>75802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299662"/>
          <a:ext cx="889000" cy="235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114519</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74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11912</xdr:rowOff>
    </xdr:from>
    <xdr:to>
      <xdr:col>71</xdr:col>
      <xdr:colOff>177800</xdr:colOff>
      <xdr:row>95</xdr:row>
      <xdr:rowOff>71851</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299662"/>
          <a:ext cx="889000" cy="59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86794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71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158548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78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45996</xdr:rowOff>
    </xdr:from>
    <xdr:to>
      <xdr:col>85</xdr:col>
      <xdr:colOff>177800</xdr:colOff>
      <xdr:row>96</xdr:row>
      <xdr:rowOff>147596</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50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68873</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356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83779</xdr:rowOff>
    </xdr:from>
    <xdr:to>
      <xdr:col>81</xdr:col>
      <xdr:colOff>101600</xdr:colOff>
      <xdr:row>97</xdr:row>
      <xdr:rowOff>13929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542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30456</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31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25002</xdr:rowOff>
    </xdr:from>
    <xdr:to>
      <xdr:col>76</xdr:col>
      <xdr:colOff>165100</xdr:colOff>
      <xdr:row>96</xdr:row>
      <xdr:rowOff>126602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48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143129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25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132562</xdr:rowOff>
    </xdr:from>
    <xdr:to>
      <xdr:col>72</xdr:col>
      <xdr:colOff>38100</xdr:colOff>
      <xdr:row>95</xdr:row>
      <xdr:rowOff>62712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248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79239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024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21051</xdr:rowOff>
    </xdr:from>
    <xdr:to>
      <xdr:col>67</xdr:col>
      <xdr:colOff>101600</xdr:colOff>
      <xdr:row>95</xdr:row>
      <xdr:rowOff>122651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308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139178</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084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104404</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6619504"/>
          <a:ext cx="838200" cy="3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49872</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2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119747</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12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122719</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12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145671</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14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168394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16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53604</xdr:rowOff>
    </xdr:from>
    <xdr:to>
      <xdr:col>116</xdr:col>
      <xdr:colOff>114300</xdr:colOff>
      <xdr:row>38</xdr:row>
      <xdr:rowOff>155204</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56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139981</xdr:rowOff>
    </xdr:from>
    <xdr:ext cx="378565"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4836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19038</xdr:rowOff>
    </xdr:from>
    <xdr:to>
      <xdr:col>116</xdr:col>
      <xdr:colOff>63500</xdr:colOff>
      <xdr:row>58</xdr:row>
      <xdr:rowOff>55499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9963138"/>
          <a:ext cx="838200" cy="36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121010</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893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55499</xdr:rowOff>
    </xdr:from>
    <xdr:to>
      <xdr:col>111</xdr:col>
      <xdr:colOff>177800</xdr:colOff>
      <xdr:row>58</xdr:row>
      <xdr:rowOff>69672</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0434300" y="9999599"/>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70286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671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165456</xdr:rowOff>
    </xdr:from>
    <xdr:to>
      <xdr:col>107</xdr:col>
      <xdr:colOff>50800</xdr:colOff>
      <xdr:row>58</xdr:row>
      <xdr:rowOff>69672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9938106"/>
          <a:ext cx="889000" cy="7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84917</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138329</xdr:rowOff>
    </xdr:from>
    <xdr:to>
      <xdr:col>102</xdr:col>
      <xdr:colOff>114300</xdr:colOff>
      <xdr:row>57</xdr:row>
      <xdr:rowOff>165456</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9910979"/>
          <a:ext cx="889000" cy="27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52988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31361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139688</xdr:rowOff>
    </xdr:from>
    <xdr:to>
      <xdr:col>116</xdr:col>
      <xdr:colOff>114300</xdr:colOff>
      <xdr:row>58</xdr:row>
      <xdr:rowOff>69838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91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162565</xdr:rowOff>
    </xdr:from>
    <xdr:ext cx="469744"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76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4699</xdr:rowOff>
    </xdr:from>
    <xdr:to>
      <xdr:col>112</xdr:col>
      <xdr:colOff>38100</xdr:colOff>
      <xdr:row>58</xdr:row>
      <xdr:rowOff>106299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94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97426</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88428" y="10041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18872</xdr:rowOff>
    </xdr:from>
    <xdr:to>
      <xdr:col>107</xdr:col>
      <xdr:colOff>101600</xdr:colOff>
      <xdr:row>58</xdr:row>
      <xdr:rowOff>120472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96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111599</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99428" y="1005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114656</xdr:rowOff>
    </xdr:from>
    <xdr:to>
      <xdr:col>102</xdr:col>
      <xdr:colOff>165100</xdr:colOff>
      <xdr:row>58</xdr:row>
      <xdr:rowOff>44806</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88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35933</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10428" y="998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87529</xdr:rowOff>
    </xdr:from>
    <xdr:to>
      <xdr:col>98</xdr:col>
      <xdr:colOff>38100</xdr:colOff>
      <xdr:row>58</xdr:row>
      <xdr:rowOff>17679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86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34206</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21428" y="96354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14427</xdr:rowOff>
    </xdr:from>
    <xdr:to>
      <xdr:col>116</xdr:col>
      <xdr:colOff>63500</xdr:colOff>
      <xdr:row>75</xdr:row>
      <xdr:rowOff>26520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1323300" y="12873177"/>
          <a:ext cx="838200" cy="12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169991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57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26520</xdr:rowOff>
    </xdr:from>
    <xdr:to>
      <xdr:col>111</xdr:col>
      <xdr:colOff>177800</xdr:colOff>
      <xdr:row>75</xdr:row>
      <xdr:rowOff>52055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885270"/>
          <a:ext cx="889000" cy="25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119837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7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42522</xdr:rowOff>
    </xdr:from>
    <xdr:to>
      <xdr:col>107</xdr:col>
      <xdr:colOff>50800</xdr:colOff>
      <xdr:row>75</xdr:row>
      <xdr:rowOff>52055</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9545300" y="12901272"/>
          <a:ext cx="889000" cy="9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127585</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42522</xdr:rowOff>
    </xdr:from>
    <xdr:to>
      <xdr:col>102</xdr:col>
      <xdr:colOff>114300</xdr:colOff>
      <xdr:row>75</xdr:row>
      <xdr:rowOff>72880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901272"/>
          <a:ext cx="889000" cy="3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139428</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158928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301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135077</xdr:rowOff>
    </xdr:from>
    <xdr:to>
      <xdr:col>116</xdr:col>
      <xdr:colOff>114300</xdr:colOff>
      <xdr:row>75</xdr:row>
      <xdr:rowOff>65227</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822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157954</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673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147170</xdr:rowOff>
    </xdr:from>
    <xdr:to>
      <xdr:col>112</xdr:col>
      <xdr:colOff>38100</xdr:colOff>
      <xdr:row>75</xdr:row>
      <xdr:rowOff>77320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83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93847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60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1255</xdr:rowOff>
    </xdr:from>
    <xdr:to>
      <xdr:col>107</xdr:col>
      <xdr:colOff>101600</xdr:colOff>
      <xdr:row>75</xdr:row>
      <xdr:rowOff>102855</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86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119382</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63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163172</xdr:rowOff>
    </xdr:from>
    <xdr:to>
      <xdr:col>102</xdr:col>
      <xdr:colOff>165100</xdr:colOff>
      <xdr:row>75</xdr:row>
      <xdr:rowOff>93322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85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109849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625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22080</xdr:rowOff>
    </xdr:from>
    <xdr:to>
      <xdr:col>98</xdr:col>
      <xdr:colOff>38100</xdr:colOff>
      <xdr:row>75</xdr:row>
      <xdr:rowOff>123680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88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140207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6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は、公営企業繰出金や一部事務組合負担金の占める割合が大きく類似団体の中では高い水準で推移しています。起債償還が進むことで下水道事業への繰出金は減少していく見込みですが、今後予定している病院やごみ処理施設の建て替えにより長期的には繰出金・負担金が増大していく見込みです。「行財政改革プラン」に基づき、必要な財源を確保していきます。</a:t>
          </a:r>
        </a:p>
        <a:p>
          <a:r>
            <a:rPr kumimoji="1" lang="ja-JP" altLang="en-US" sz="1300">
              <a:latin typeface="ＭＳ Ｐゴシック" panose="020B0600070205080204" pitchFamily="50" charset="-128"/>
              <a:ea typeface="ＭＳ Ｐゴシック" panose="020B0600070205080204" pitchFamily="50" charset="-128"/>
            </a:rPr>
            <a:t>普通建設事業費のうち更新整備にかかるコストが相対的に少なく、維持補修費が多くなっています。応急処置的な修繕に加え、施設の耐用年数も考慮しながら予防的な更新を図り、公共施設の適正管理に努めていきます。</a:t>
          </a:r>
        </a:p>
        <a:p>
          <a:r>
            <a:rPr kumimoji="1" lang="ja-JP" altLang="en-US" sz="1300">
              <a:latin typeface="ＭＳ Ｐゴシック" panose="020B0600070205080204" pitchFamily="50" charset="-128"/>
              <a:ea typeface="ＭＳ Ｐゴシック" panose="020B0600070205080204" pitchFamily="50" charset="-128"/>
            </a:rPr>
            <a:t>公債費は、県平均や類似団体平均を下回っていますが、今後予定している大型建設事業の償還が本格化すれば一転増加する見込みです。借入利率が上昇していくなか、「行財政改革プラン」に基づき、償還計画も含めた収支見通しをしっかりと立て、執行していき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兵庫県加西市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41,455
39,811
150.98
26,553,538
26,273,234
223,068
12,331,390
17,110,960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160274</xdr:rowOff>
    </xdr:from>
    <xdr:to>
      <xdr:col>24</xdr:col>
      <xdr:colOff>63500</xdr:colOff>
      <xdr:row>37</xdr:row>
      <xdr:rowOff>19876</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32474"/>
          <a:ext cx="838200" cy="3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3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19876</xdr:rowOff>
    </xdr:from>
    <xdr:to>
      <xdr:col>19</xdr:col>
      <xdr:colOff>177800</xdr:colOff>
      <xdr:row>37</xdr:row>
      <xdr:rowOff>60261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63526"/>
          <a:ext cx="889000" cy="40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122826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52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60261</xdr:rowOff>
    </xdr:from>
    <xdr:to>
      <xdr:col>15</xdr:col>
      <xdr:colOff>50800</xdr:colOff>
      <xdr:row>37</xdr:row>
      <xdr:rowOff>77978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403911"/>
          <a:ext cx="889000" cy="17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133113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62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77978</xdr:rowOff>
    </xdr:from>
    <xdr:to>
      <xdr:col>10</xdr:col>
      <xdr:colOff>114300</xdr:colOff>
      <xdr:row>37</xdr:row>
      <xdr:rowOff>125603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421628"/>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127017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6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143781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73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109474</xdr:rowOff>
    </xdr:from>
    <xdr:to>
      <xdr:col>24</xdr:col>
      <xdr:colOff>114300</xdr:colOff>
      <xdr:row>37</xdr:row>
      <xdr:rowOff>39624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81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87901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60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140526</xdr:rowOff>
    </xdr:from>
    <xdr:to>
      <xdr:col>20</xdr:col>
      <xdr:colOff>38100</xdr:colOff>
      <xdr:row>37</xdr:row>
      <xdr:rowOff>70676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3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61803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405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9461</xdr:rowOff>
    </xdr:from>
    <xdr:to>
      <xdr:col>15</xdr:col>
      <xdr:colOff>101600</xdr:colOff>
      <xdr:row>37</xdr:row>
      <xdr:rowOff>111061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5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102188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4458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27178</xdr:rowOff>
    </xdr:from>
    <xdr:to>
      <xdr:col>10</xdr:col>
      <xdr:colOff>165100</xdr:colOff>
      <xdr:row>37</xdr:row>
      <xdr:rowOff>128778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37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119905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463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74803</xdr:rowOff>
    </xdr:from>
    <xdr:to>
      <xdr:col>6</xdr:col>
      <xdr:colOff>38100</xdr:colOff>
      <xdr:row>38</xdr:row>
      <xdr:rowOff>4953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418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167530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51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61089</xdr:rowOff>
    </xdr:from>
    <xdr:to>
      <xdr:col>24</xdr:col>
      <xdr:colOff>63500</xdr:colOff>
      <xdr:row>55</xdr:row>
      <xdr:rowOff>125481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490839"/>
          <a:ext cx="838200" cy="64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97034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98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34551</xdr:rowOff>
    </xdr:from>
    <xdr:to>
      <xdr:col>19</xdr:col>
      <xdr:colOff>177800</xdr:colOff>
      <xdr:row>55</xdr:row>
      <xdr:rowOff>61089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464301"/>
          <a:ext cx="889000" cy="26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73213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141015</xdr:rowOff>
    </xdr:from>
    <xdr:to>
      <xdr:col>15</xdr:col>
      <xdr:colOff>50800</xdr:colOff>
      <xdr:row>55</xdr:row>
      <xdr:rowOff>34551</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399315"/>
          <a:ext cx="889000" cy="6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73046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15666</xdr:rowOff>
    </xdr:from>
    <xdr:to>
      <xdr:col>10</xdr:col>
      <xdr:colOff>114300</xdr:colOff>
      <xdr:row>54</xdr:row>
      <xdr:rowOff>141015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102516"/>
          <a:ext cx="889000" cy="296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87535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61239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9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74681</xdr:rowOff>
    </xdr:from>
    <xdr:to>
      <xdr:col>24</xdr:col>
      <xdr:colOff>114300</xdr:colOff>
      <xdr:row>56</xdr:row>
      <xdr:rowOff>4831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50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97558</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355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10289</xdr:rowOff>
    </xdr:from>
    <xdr:to>
      <xdr:col>20</xdr:col>
      <xdr:colOff>38100</xdr:colOff>
      <xdr:row>55</xdr:row>
      <xdr:rowOff>111889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440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128416</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215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155201</xdr:rowOff>
    </xdr:from>
    <xdr:to>
      <xdr:col>15</xdr:col>
      <xdr:colOff>101600</xdr:colOff>
      <xdr:row>55</xdr:row>
      <xdr:rowOff>85351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413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101878</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188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90215</xdr:rowOff>
    </xdr:from>
    <xdr:to>
      <xdr:col>10</xdr:col>
      <xdr:colOff>165100</xdr:colOff>
      <xdr:row>55</xdr:row>
      <xdr:rowOff>20365</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34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36892</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123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136316</xdr:rowOff>
    </xdr:from>
    <xdr:to>
      <xdr:col>6</xdr:col>
      <xdr:colOff>38100</xdr:colOff>
      <xdr:row>53</xdr:row>
      <xdr:rowOff>66466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05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82993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826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37537</xdr:rowOff>
    </xdr:from>
    <xdr:to>
      <xdr:col>24</xdr:col>
      <xdr:colOff>63500</xdr:colOff>
      <xdr:row>77</xdr:row>
      <xdr:rowOff>91477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239187"/>
          <a:ext cx="838200" cy="53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109839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68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91477</xdr:rowOff>
    </xdr:from>
    <xdr:to>
      <xdr:col>19</xdr:col>
      <xdr:colOff>177800</xdr:colOff>
      <xdr:row>78</xdr:row>
      <xdr:rowOff>71076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93127"/>
          <a:ext cx="889000" cy="15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145000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0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5054</xdr:rowOff>
    </xdr:from>
    <xdr:to>
      <xdr:col>15</xdr:col>
      <xdr:colOff>50800</xdr:colOff>
      <xdr:row>78</xdr:row>
      <xdr:rowOff>71076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378154"/>
          <a:ext cx="889000" cy="6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93456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123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5054</xdr:rowOff>
    </xdr:from>
    <xdr:to>
      <xdr:col>10</xdr:col>
      <xdr:colOff>114300</xdr:colOff>
      <xdr:row>79</xdr:row>
      <xdr:rowOff>75856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378154"/>
          <a:ext cx="889000" cy="24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162842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21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91095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92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158187</xdr:rowOff>
    </xdr:from>
    <xdr:to>
      <xdr:col>24</xdr:col>
      <xdr:colOff>114300</xdr:colOff>
      <xdr:row>77</xdr:row>
      <xdr:rowOff>88337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188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136614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166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40677</xdr:rowOff>
    </xdr:from>
    <xdr:to>
      <xdr:col>20</xdr:col>
      <xdr:colOff>38100</xdr:colOff>
      <xdr:row>77</xdr:row>
      <xdr:rowOff>142277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24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133404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335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20276</xdr:rowOff>
    </xdr:from>
    <xdr:to>
      <xdr:col>15</xdr:col>
      <xdr:colOff>101600</xdr:colOff>
      <xdr:row>78</xdr:row>
      <xdr:rowOff>121876</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93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113003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486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125704</xdr:rowOff>
    </xdr:from>
    <xdr:to>
      <xdr:col>10</xdr:col>
      <xdr:colOff>165100</xdr:colOff>
      <xdr:row>78</xdr:row>
      <xdr:rowOff>55854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327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46981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420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25056</xdr:rowOff>
    </xdr:from>
    <xdr:to>
      <xdr:col>6</xdr:col>
      <xdr:colOff>38100</xdr:colOff>
      <xdr:row>79</xdr:row>
      <xdr:rowOff>126656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569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117783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662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159843</xdr:rowOff>
    </xdr:from>
    <xdr:to>
      <xdr:col>24</xdr:col>
      <xdr:colOff>63500</xdr:colOff>
      <xdr:row>97</xdr:row>
      <xdr:rowOff>5728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619043"/>
          <a:ext cx="838200" cy="17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112323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571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116243</xdr:rowOff>
    </xdr:from>
    <xdr:to>
      <xdr:col>19</xdr:col>
      <xdr:colOff>177800</xdr:colOff>
      <xdr:row>96</xdr:row>
      <xdr:rowOff>159843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575443"/>
          <a:ext cx="889000" cy="43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105452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36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101612</xdr:rowOff>
    </xdr:from>
    <xdr:to>
      <xdr:col>15</xdr:col>
      <xdr:colOff>50800</xdr:colOff>
      <xdr:row>96</xdr:row>
      <xdr:rowOff>116243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560812"/>
          <a:ext cx="889000" cy="14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76230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706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101612</xdr:rowOff>
    </xdr:from>
    <xdr:to>
      <xdr:col>10</xdr:col>
      <xdr:colOff>114300</xdr:colOff>
      <xdr:row>97</xdr:row>
      <xdr:rowOff>94742</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560812"/>
          <a:ext cx="889000" cy="164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100423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73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26610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82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126378</xdr:rowOff>
    </xdr:from>
    <xdr:to>
      <xdr:col>24</xdr:col>
      <xdr:colOff>114300</xdr:colOff>
      <xdr:row>97</xdr:row>
      <xdr:rowOff>56528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58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149255</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43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109043</xdr:rowOff>
    </xdr:from>
    <xdr:to>
      <xdr:col>20</xdr:col>
      <xdr:colOff>38100</xdr:colOff>
      <xdr:row>97</xdr:row>
      <xdr:rowOff>39193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56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55720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34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65443</xdr:rowOff>
    </xdr:from>
    <xdr:to>
      <xdr:col>15</xdr:col>
      <xdr:colOff>101600</xdr:colOff>
      <xdr:row>96</xdr:row>
      <xdr:rowOff>167043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52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12120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299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50812</xdr:rowOff>
    </xdr:from>
    <xdr:to>
      <xdr:col>10</xdr:col>
      <xdr:colOff>165100</xdr:colOff>
      <xdr:row>96</xdr:row>
      <xdr:rowOff>152412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51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168939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285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43942</xdr:rowOff>
    </xdr:from>
    <xdr:to>
      <xdr:col>6</xdr:col>
      <xdr:colOff>38100</xdr:colOff>
      <xdr:row>97</xdr:row>
      <xdr:rowOff>145542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674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162069</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449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19848</xdr:rowOff>
    </xdr:from>
    <xdr:to>
      <xdr:col>55</xdr:col>
      <xdr:colOff>0</xdr:colOff>
      <xdr:row>37</xdr:row>
      <xdr:rowOff>49566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6363498"/>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45120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88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32258</xdr:rowOff>
    </xdr:from>
    <xdr:to>
      <xdr:col>50</xdr:col>
      <xdr:colOff>114300</xdr:colOff>
      <xdr:row>37</xdr:row>
      <xdr:rowOff>49566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8750300" y="6375908"/>
          <a:ext cx="8890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170524</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150477</xdr:rowOff>
    </xdr:from>
    <xdr:to>
      <xdr:col>45</xdr:col>
      <xdr:colOff>177800</xdr:colOff>
      <xdr:row>37</xdr:row>
      <xdr:rowOff>32258</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151227"/>
          <a:ext cx="889000" cy="224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16708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31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14950</xdr:rowOff>
    </xdr:from>
    <xdr:to>
      <xdr:col>41</xdr:col>
      <xdr:colOff>50800</xdr:colOff>
      <xdr:row>35</xdr:row>
      <xdr:rowOff>150477</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5672800"/>
          <a:ext cx="889000" cy="47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163339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0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129702</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47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140498</xdr:rowOff>
    </xdr:from>
    <xdr:to>
      <xdr:col>55</xdr:col>
      <xdr:colOff>50800</xdr:colOff>
      <xdr:row>37</xdr:row>
      <xdr:rowOff>70648</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31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163375</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164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170216</xdr:rowOff>
    </xdr:from>
    <xdr:to>
      <xdr:col>50</xdr:col>
      <xdr:colOff>165100</xdr:colOff>
      <xdr:row>37</xdr:row>
      <xdr:rowOff>100366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34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116893</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611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152908</xdr:rowOff>
    </xdr:from>
    <xdr:to>
      <xdr:col>46</xdr:col>
      <xdr:colOff>38100</xdr:colOff>
      <xdr:row>37</xdr:row>
      <xdr:rowOff>83058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325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99585</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6100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99677</xdr:rowOff>
    </xdr:from>
    <xdr:to>
      <xdr:col>41</xdr:col>
      <xdr:colOff>101600</xdr:colOff>
      <xdr:row>36</xdr:row>
      <xdr:rowOff>29827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100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46354</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87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135600</xdr:rowOff>
    </xdr:from>
    <xdr:to>
      <xdr:col>36</xdr:col>
      <xdr:colOff>165100</xdr:colOff>
      <xdr:row>33</xdr:row>
      <xdr:rowOff>65750</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56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31</xdr:row>
      <xdr:rowOff>82277</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39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83083</xdr:rowOff>
    </xdr:from>
    <xdr:to>
      <xdr:col>55</xdr:col>
      <xdr:colOff>0</xdr:colOff>
      <xdr:row>56</xdr:row>
      <xdr:rowOff>15189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512833"/>
          <a:ext cx="838200" cy="10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75785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76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159226</xdr:rowOff>
    </xdr:from>
    <xdr:to>
      <xdr:col>50</xdr:col>
      <xdr:colOff>114300</xdr:colOff>
      <xdr:row>55</xdr:row>
      <xdr:rowOff>83083</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9417526"/>
          <a:ext cx="889000" cy="95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9167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1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159226</xdr:rowOff>
    </xdr:from>
    <xdr:to>
      <xdr:col>45</xdr:col>
      <xdr:colOff>177800</xdr:colOff>
      <xdr:row>55</xdr:row>
      <xdr:rowOff>161189</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flipV="1">
          <a:off x="7861300" y="9417526"/>
          <a:ext cx="889000" cy="17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15721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161189</xdr:rowOff>
    </xdr:from>
    <xdr:to>
      <xdr:col>41</xdr:col>
      <xdr:colOff>50800</xdr:colOff>
      <xdr:row>56</xdr:row>
      <xdr:rowOff>32791</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9590939"/>
          <a:ext cx="889000" cy="4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34904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26426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7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135839</xdr:rowOff>
    </xdr:from>
    <xdr:to>
      <xdr:col>55</xdr:col>
      <xdr:colOff>50800</xdr:colOff>
      <xdr:row>56</xdr:row>
      <xdr:rowOff>65989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565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158716</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41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32283</xdr:rowOff>
    </xdr:from>
    <xdr:to>
      <xdr:col>50</xdr:col>
      <xdr:colOff>165100</xdr:colOff>
      <xdr:row>55</xdr:row>
      <xdr:rowOff>133883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46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150410</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237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108426</xdr:rowOff>
    </xdr:from>
    <xdr:to>
      <xdr:col>46</xdr:col>
      <xdr:colOff>38100</xdr:colOff>
      <xdr:row>55</xdr:row>
      <xdr:rowOff>38576</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366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55103</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483111" y="9141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110389</xdr:rowOff>
    </xdr:from>
    <xdr:to>
      <xdr:col>41</xdr:col>
      <xdr:colOff>101600</xdr:colOff>
      <xdr:row>56</xdr:row>
      <xdr:rowOff>40539</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54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57066</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31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153441</xdr:rowOff>
    </xdr:from>
    <xdr:to>
      <xdr:col>36</xdr:col>
      <xdr:colOff>165100</xdr:colOff>
      <xdr:row>56</xdr:row>
      <xdr:rowOff>83591</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58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100118</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35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153015</xdr:rowOff>
    </xdr:from>
    <xdr:to>
      <xdr:col>55</xdr:col>
      <xdr:colOff>0</xdr:colOff>
      <xdr:row>77</xdr:row>
      <xdr:rowOff>94914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183215"/>
          <a:ext cx="838200" cy="11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4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150901</xdr:rowOff>
    </xdr:from>
    <xdr:to>
      <xdr:col>50</xdr:col>
      <xdr:colOff>114300</xdr:colOff>
      <xdr:row>76</xdr:row>
      <xdr:rowOff>153015</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181101"/>
          <a:ext cx="889000" cy="2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51973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325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150901</xdr:rowOff>
    </xdr:from>
    <xdr:to>
      <xdr:col>45</xdr:col>
      <xdr:colOff>177800</xdr:colOff>
      <xdr:row>76</xdr:row>
      <xdr:rowOff>167856</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flipV="1">
          <a:off x="7861300" y="13181101"/>
          <a:ext cx="889000" cy="16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30033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100685</xdr:rowOff>
    </xdr:from>
    <xdr:to>
      <xdr:col>41</xdr:col>
      <xdr:colOff>50800</xdr:colOff>
      <xdr:row>76</xdr:row>
      <xdr:rowOff>167856</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130885"/>
          <a:ext cx="889000" cy="6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33996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164958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3195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44114</xdr:rowOff>
    </xdr:from>
    <xdr:to>
      <xdr:col>55</xdr:col>
      <xdr:colOff>50800</xdr:colOff>
      <xdr:row>77</xdr:row>
      <xdr:rowOff>145714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24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22541</xdr:rowOff>
    </xdr:from>
    <xdr:ext cx="534377"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224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102215</xdr:rowOff>
    </xdr:from>
    <xdr:to>
      <xdr:col>50</xdr:col>
      <xdr:colOff>165100</xdr:colOff>
      <xdr:row>77</xdr:row>
      <xdr:rowOff>32365</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1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48893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290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100101</xdr:rowOff>
    </xdr:from>
    <xdr:to>
      <xdr:col>46</xdr:col>
      <xdr:colOff>38100</xdr:colOff>
      <xdr:row>77</xdr:row>
      <xdr:rowOff>30251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13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21378</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223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117056</xdr:rowOff>
    </xdr:from>
    <xdr:to>
      <xdr:col>41</xdr:col>
      <xdr:colOff>101600</xdr:colOff>
      <xdr:row>77</xdr:row>
      <xdr:rowOff>47206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14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38333</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239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49885</xdr:rowOff>
    </xdr:from>
    <xdr:to>
      <xdr:col>36</xdr:col>
      <xdr:colOff>165100</xdr:colOff>
      <xdr:row>76</xdr:row>
      <xdr:rowOff>151485</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08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168012</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285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33313</xdr:rowOff>
    </xdr:from>
    <xdr:to>
      <xdr:col>55</xdr:col>
      <xdr:colOff>0</xdr:colOff>
      <xdr:row>98</xdr:row>
      <xdr:rowOff>59562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9639300" y="16835413"/>
          <a:ext cx="838200" cy="26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129545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417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33313</xdr:rowOff>
    </xdr:from>
    <xdr:to>
      <xdr:col>50</xdr:col>
      <xdr:colOff>114300</xdr:colOff>
      <xdr:row>98</xdr:row>
      <xdr:rowOff>100152</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835413"/>
          <a:ext cx="889000" cy="66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93336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381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19952</xdr:rowOff>
    </xdr:from>
    <xdr:to>
      <xdr:col>45</xdr:col>
      <xdr:colOff>177800</xdr:colOff>
      <xdr:row>98</xdr:row>
      <xdr:rowOff>100152</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822052"/>
          <a:ext cx="889000" cy="8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74528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362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19952</xdr:rowOff>
    </xdr:from>
    <xdr:to>
      <xdr:col>41</xdr:col>
      <xdr:colOff>50800</xdr:colOff>
      <xdr:row>98</xdr:row>
      <xdr:rowOff>118935</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822052"/>
          <a:ext cx="889000" cy="98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76661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364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64279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352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8762</xdr:rowOff>
    </xdr:from>
    <xdr:to>
      <xdr:col>55</xdr:col>
      <xdr:colOff>50800</xdr:colOff>
      <xdr:row>98</xdr:row>
      <xdr:rowOff>110362</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81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158639</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789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153963</xdr:rowOff>
    </xdr:from>
    <xdr:to>
      <xdr:col>50</xdr:col>
      <xdr:colOff>165100</xdr:colOff>
      <xdr:row>98</xdr:row>
      <xdr:rowOff>84113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78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75240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877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49352</xdr:rowOff>
    </xdr:from>
    <xdr:to>
      <xdr:col>46</xdr:col>
      <xdr:colOff>38100</xdr:colOff>
      <xdr:row>98</xdr:row>
      <xdr:rowOff>150952</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851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142079</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944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140602</xdr:rowOff>
    </xdr:from>
    <xdr:to>
      <xdr:col>41</xdr:col>
      <xdr:colOff>101600</xdr:colOff>
      <xdr:row>98</xdr:row>
      <xdr:rowOff>70752</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77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61879</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86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68135</xdr:rowOff>
    </xdr:from>
    <xdr:to>
      <xdr:col>36</xdr:col>
      <xdr:colOff>165100</xdr:colOff>
      <xdr:row>98</xdr:row>
      <xdr:rowOff>169735</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870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160862</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962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34963</xdr:rowOff>
    </xdr:from>
    <xdr:to>
      <xdr:col>85</xdr:col>
      <xdr:colOff>127000</xdr:colOff>
      <xdr:row>37</xdr:row>
      <xdr:rowOff>57709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378613"/>
          <a:ext cx="838200" cy="227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165269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994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57709</xdr:rowOff>
    </xdr:from>
    <xdr:to>
      <xdr:col>81</xdr:col>
      <xdr:colOff>50800</xdr:colOff>
      <xdr:row>37</xdr:row>
      <xdr:rowOff>60757</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401359"/>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138676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96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60757</xdr:rowOff>
    </xdr:from>
    <xdr:to>
      <xdr:col>76</xdr:col>
      <xdr:colOff>114300</xdr:colOff>
      <xdr:row>37</xdr:row>
      <xdr:rowOff>81712</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flipV="1">
          <a:off x="13703300" y="6404407"/>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16489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01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57480</xdr:rowOff>
    </xdr:from>
    <xdr:to>
      <xdr:col>71</xdr:col>
      <xdr:colOff>177800</xdr:colOff>
      <xdr:row>37</xdr:row>
      <xdr:rowOff>81712</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401130"/>
          <a:ext cx="889000" cy="24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17441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01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156468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155613</xdr:rowOff>
    </xdr:from>
    <xdr:to>
      <xdr:col>85</xdr:col>
      <xdr:colOff>177800</xdr:colOff>
      <xdr:row>37</xdr:row>
      <xdr:rowOff>85763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32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134040</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30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6909</xdr:rowOff>
    </xdr:from>
    <xdr:to>
      <xdr:col>81</xdr:col>
      <xdr:colOff>101600</xdr:colOff>
      <xdr:row>37</xdr:row>
      <xdr:rowOff>108509</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350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99636</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443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9957</xdr:rowOff>
    </xdr:from>
    <xdr:to>
      <xdr:col>76</xdr:col>
      <xdr:colOff>165100</xdr:colOff>
      <xdr:row>37</xdr:row>
      <xdr:rowOff>111557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353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102684</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44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30912</xdr:rowOff>
    </xdr:from>
    <xdr:to>
      <xdr:col>72</xdr:col>
      <xdr:colOff>38100</xdr:colOff>
      <xdr:row>37</xdr:row>
      <xdr:rowOff>132512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37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123639</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467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6680</xdr:rowOff>
    </xdr:from>
    <xdr:to>
      <xdr:col>67</xdr:col>
      <xdr:colOff>101600</xdr:colOff>
      <xdr:row>37</xdr:row>
      <xdr:rowOff>108280</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35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99407</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443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117852</xdr:rowOff>
    </xdr:from>
    <xdr:to>
      <xdr:col>85</xdr:col>
      <xdr:colOff>127000</xdr:colOff>
      <xdr:row>58</xdr:row>
      <xdr:rowOff>20762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5481300" y="9719052"/>
          <a:ext cx="838200" cy="245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89567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690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144500</xdr:rowOff>
    </xdr:from>
    <xdr:to>
      <xdr:col>81</xdr:col>
      <xdr:colOff>50800</xdr:colOff>
      <xdr:row>58</xdr:row>
      <xdr:rowOff>20762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4592300" y="9917150"/>
          <a:ext cx="889000" cy="47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142867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144500</xdr:rowOff>
    </xdr:from>
    <xdr:to>
      <xdr:col>76</xdr:col>
      <xdr:colOff>114300</xdr:colOff>
      <xdr:row>58</xdr:row>
      <xdr:rowOff>87601</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3703300" y="9917150"/>
          <a:ext cx="889000" cy="114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11313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75181</xdr:rowOff>
    </xdr:from>
    <xdr:to>
      <xdr:col>71</xdr:col>
      <xdr:colOff>177800</xdr:colOff>
      <xdr:row>58</xdr:row>
      <xdr:rowOff>87601</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a:off x="12814300" y="9847831"/>
          <a:ext cx="889000" cy="183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7317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137410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67052</xdr:rowOff>
    </xdr:from>
    <xdr:to>
      <xdr:col>85</xdr:col>
      <xdr:colOff>177800</xdr:colOff>
      <xdr:row>56</xdr:row>
      <xdr:rowOff>168652</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66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89929</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519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141412</xdr:rowOff>
    </xdr:from>
    <xdr:to>
      <xdr:col>81</xdr:col>
      <xdr:colOff>101600</xdr:colOff>
      <xdr:row>58</xdr:row>
      <xdr:rowOff>71562</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991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62689</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1000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93700</xdr:rowOff>
    </xdr:from>
    <xdr:to>
      <xdr:col>76</xdr:col>
      <xdr:colOff>165100</xdr:colOff>
      <xdr:row>58</xdr:row>
      <xdr:rowOff>23850</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86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14977</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9959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36801</xdr:rowOff>
    </xdr:from>
    <xdr:to>
      <xdr:col>72</xdr:col>
      <xdr:colOff>38100</xdr:colOff>
      <xdr:row>58</xdr:row>
      <xdr:rowOff>138401</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998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129528</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1007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24381</xdr:rowOff>
    </xdr:from>
    <xdr:to>
      <xdr:col>67</xdr:col>
      <xdr:colOff>101600</xdr:colOff>
      <xdr:row>57</xdr:row>
      <xdr:rowOff>125981</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979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142508</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9572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43535</xdr:rowOff>
    </xdr:from>
    <xdr:to>
      <xdr:col>85</xdr:col>
      <xdr:colOff>127000</xdr:colOff>
      <xdr:row>79</xdr:row>
      <xdr:rowOff>43802</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88085"/>
          <a:ext cx="8382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43383</xdr:rowOff>
    </xdr:from>
    <xdr:to>
      <xdr:col>81</xdr:col>
      <xdr:colOff>50800</xdr:colOff>
      <xdr:row>79</xdr:row>
      <xdr:rowOff>43535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87933"/>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41783</xdr:rowOff>
    </xdr:from>
    <xdr:to>
      <xdr:col>76</xdr:col>
      <xdr:colOff>114300</xdr:colOff>
      <xdr:row>79</xdr:row>
      <xdr:rowOff>43383</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86333"/>
          <a:ext cx="8890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41783</xdr:rowOff>
    </xdr:from>
    <xdr:to>
      <xdr:col>71</xdr:col>
      <xdr:colOff>177800</xdr:colOff>
      <xdr:row>79</xdr:row>
      <xdr:rowOff>44145</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flipV="1">
          <a:off x="12814300" y="13586333"/>
          <a:ext cx="889000" cy="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128007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37444</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164452</xdr:rowOff>
    </xdr:from>
    <xdr:to>
      <xdr:col>85</xdr:col>
      <xdr:colOff>177800</xdr:colOff>
      <xdr:row>79</xdr:row>
      <xdr:rowOff>94602</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53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79379</xdr:rowOff>
    </xdr:from>
    <xdr:ext cx="313932"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4524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164185</xdr:rowOff>
    </xdr:from>
    <xdr:to>
      <xdr:col>81</xdr:col>
      <xdr:colOff>101600</xdr:colOff>
      <xdr:row>79</xdr:row>
      <xdr:rowOff>94335</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537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85462</xdr:rowOff>
    </xdr:from>
    <xdr:ext cx="313932"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24333" y="136300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164033</xdr:rowOff>
    </xdr:from>
    <xdr:to>
      <xdr:col>76</xdr:col>
      <xdr:colOff>165100</xdr:colOff>
      <xdr:row>79</xdr:row>
      <xdr:rowOff>94183</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53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85310</xdr:rowOff>
    </xdr:from>
    <xdr:ext cx="313932"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35333" y="136298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162433</xdr:rowOff>
    </xdr:from>
    <xdr:to>
      <xdr:col>72</xdr:col>
      <xdr:colOff>38100</xdr:colOff>
      <xdr:row>79</xdr:row>
      <xdr:rowOff>92583</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35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83710</xdr:rowOff>
    </xdr:from>
    <xdr:ext cx="313932"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46333" y="136282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164795</xdr:rowOff>
    </xdr:from>
    <xdr:to>
      <xdr:col>67</xdr:col>
      <xdr:colOff>101600</xdr:colOff>
      <xdr:row>79</xdr:row>
      <xdr:rowOff>94945</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37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86072</xdr:rowOff>
    </xdr:from>
    <xdr:ext cx="249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89650" y="136306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154380</xdr:rowOff>
    </xdr:from>
    <xdr:to>
      <xdr:col>85</xdr:col>
      <xdr:colOff>127000</xdr:colOff>
      <xdr:row>97</xdr:row>
      <xdr:rowOff>90601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6613580"/>
          <a:ext cx="838200" cy="107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149071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265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154380</xdr:rowOff>
    </xdr:from>
    <xdr:to>
      <xdr:col>81</xdr:col>
      <xdr:colOff>50800</xdr:colOff>
      <xdr:row>96</xdr:row>
      <xdr:rowOff>168258</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4592300" y="16613580"/>
          <a:ext cx="889000" cy="13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71271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18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168258</xdr:rowOff>
    </xdr:from>
    <xdr:to>
      <xdr:col>76</xdr:col>
      <xdr:colOff>114300</xdr:colOff>
      <xdr:row>97</xdr:row>
      <xdr:rowOff>19603</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627458"/>
          <a:ext cx="889000" cy="22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89640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205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19603</xdr:rowOff>
    </xdr:from>
    <xdr:to>
      <xdr:col>71</xdr:col>
      <xdr:colOff>177800</xdr:colOff>
      <xdr:row>97</xdr:row>
      <xdr:rowOff>79138</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6650253"/>
          <a:ext cx="889000" cy="59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97136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21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111276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22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39801</xdr:rowOff>
    </xdr:from>
    <xdr:to>
      <xdr:col>85</xdr:col>
      <xdr:colOff>177800</xdr:colOff>
      <xdr:row>97</xdr:row>
      <xdr:rowOff>141401</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67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18228</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6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103580</xdr:rowOff>
    </xdr:from>
    <xdr:to>
      <xdr:col>81</xdr:col>
      <xdr:colOff>101600</xdr:colOff>
      <xdr:row>97</xdr:row>
      <xdr:rowOff>33730</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56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24857</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655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117458</xdr:rowOff>
    </xdr:from>
    <xdr:to>
      <xdr:col>76</xdr:col>
      <xdr:colOff>165100</xdr:colOff>
      <xdr:row>97</xdr:row>
      <xdr:rowOff>47608</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57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38735</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6669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140253</xdr:rowOff>
    </xdr:from>
    <xdr:to>
      <xdr:col>72</xdr:col>
      <xdr:colOff>38100</xdr:colOff>
      <xdr:row>97</xdr:row>
      <xdr:rowOff>70403</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599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61530</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69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28338</xdr:rowOff>
    </xdr:from>
    <xdr:to>
      <xdr:col>67</xdr:col>
      <xdr:colOff>101600</xdr:colOff>
      <xdr:row>97</xdr:row>
      <xdr:rowOff>129938</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658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121065</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751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総務費は、ふるさと納税受入による返礼品や包括委託料により全国平均や類似団体平均を大きく上回っています。</a:t>
          </a:r>
        </a:p>
        <a:p>
          <a:r>
            <a:rPr kumimoji="1" lang="ja-JP" altLang="en-US" sz="1300">
              <a:latin typeface="ＭＳ Ｐゴシック" panose="020B0600070205080204" pitchFamily="50" charset="-128"/>
              <a:ea typeface="ＭＳ Ｐゴシック" panose="020B0600070205080204" pitchFamily="50" charset="-128"/>
            </a:rPr>
            <a:t>農林水産業費も他団体に比べ高い水準となっていますが、これはほ場整備事業費や下水道事業（農業集落排水事業）への繰出金が多いためです。</a:t>
          </a:r>
        </a:p>
        <a:p>
          <a:r>
            <a:rPr kumimoji="1" lang="ja-JP" altLang="en-US" sz="1300">
              <a:latin typeface="ＭＳ Ｐゴシック" panose="020B0600070205080204" pitchFamily="50" charset="-128"/>
              <a:ea typeface="ＭＳ Ｐゴシック" panose="020B0600070205080204" pitchFamily="50" charset="-128"/>
            </a:rPr>
            <a:t>公債費は、類似団体平均より低い水準となっていますが、今後上昇する見込みです。「行財政改革プラン」に基づき、適正な規模となるよう統制を図ります。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兵庫県加西市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実質単年度収支はプラスに転じました。また、受入れが好調なふるさと納税を背景に、近年は財政調整基金を取り崩すことなく財政運営ができています。</a:t>
          </a:r>
        </a:p>
        <a:p>
          <a:r>
            <a:rPr kumimoji="1" lang="ja-JP" altLang="en-US" sz="1400">
              <a:latin typeface="ＭＳ ゴシック" pitchFamily="49" charset="-128"/>
              <a:ea typeface="ＭＳ ゴシック" pitchFamily="49" charset="-128"/>
            </a:rPr>
            <a:t>　今後は、大型事業による一般財源負担の増により厳しい財政運営が予測されることから、新たな産業団地開発・企業誘致による雇用機会の創出を図り市税収増に努めるとともに、「行財政改革プラン」に基づき適切な執行管理を行い、持続可能な財政基盤の確立を図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兵庫県加西市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水道事業会計は、令和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年度に料金改定（</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減）を行った影響もあり、引き続き経常赤字が発生しました。人口減や節水志向による水需要の減、施設老朽化による更新費用の増により厳しい運営も予測されますが、一般会計出資債の活用を図りながら「経営戦略」に基づき管路・施設の長寿命化、経営の効率化に努めます。</a:t>
          </a:r>
        </a:p>
        <a:p>
          <a:r>
            <a:rPr kumimoji="1" lang="ja-JP" altLang="en-US" sz="1400">
              <a:latin typeface="ＭＳ ゴシック" pitchFamily="49" charset="-128"/>
              <a:ea typeface="ＭＳ ゴシック" pitchFamily="49" charset="-128"/>
            </a:rPr>
            <a:t>　下水道事業会計は、下水道整備にかかる企業債償還金が依然として大きな負担となっていますが、水洗化の促進や適正な維持管理、施設統廃合による経費の削減、資本費平準化債の活用を図りながら健全な経営に努めます。</a:t>
          </a:r>
        </a:p>
        <a:p>
          <a:r>
            <a:rPr kumimoji="1" lang="ja-JP" altLang="en-US" sz="1400">
              <a:latin typeface="ＭＳ ゴシック" pitchFamily="49" charset="-128"/>
              <a:ea typeface="ＭＳ ゴシック" pitchFamily="49" charset="-128"/>
            </a:rPr>
            <a:t>　病院事業会計は、新型コロナの</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類移行による国庫補助金の減や医師の減による医業収益の減により、収支は赤字となりました。建て替えを予定しており、償還に多額の費用が必要となるため、医師の確保による医業収益の増や費用削減に努め、地域医療を担う公立病院として持続可能な経営に努めます。</a:t>
          </a:r>
        </a:p>
        <a:p>
          <a:r>
            <a:rPr kumimoji="1" lang="ja-JP" altLang="en-US" sz="1400">
              <a:latin typeface="ＭＳ ゴシック" pitchFamily="49" charset="-128"/>
              <a:ea typeface="ＭＳ ゴシック" pitchFamily="49" charset="-128"/>
            </a:rPr>
            <a:t>　国民健康保険などの特別会計については、事業計画に基づき、保険給付等のサービスが実施・継続できるよう、バランスのとれた事業経営を維持します。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topLeftCell="A7" zoomScale="85" zoomScaleNormal="85"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66" t="s">
        <v>77</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75" thickBot="1" x14ac:dyDescent="0.2">
      <c r="B2" s="164" t="s">
        <v>78</v>
      </c>
      <c r="C2" s="164"/>
      <c r="D2" s="165"/>
    </row>
    <row r="3" spans="1:119" ht="18.75" customHeight="1" thickBot="1" x14ac:dyDescent="0.2">
      <c r="A3" s="163"/>
      <c r="B3" s="367" t="s">
        <v>79</v>
      </c>
      <c r="C3" s="368"/>
      <c r="D3" s="368"/>
      <c r="E3" s="369"/>
      <c r="F3" s="369"/>
      <c r="G3" s="369"/>
      <c r="H3" s="369"/>
      <c r="I3" s="369"/>
      <c r="J3" s="369"/>
      <c r="K3" s="369"/>
      <c r="L3" s="369" t="s">
        <v>80</v>
      </c>
      <c r="M3" s="369"/>
      <c r="N3" s="369"/>
      <c r="O3" s="369"/>
      <c r="P3" s="369"/>
      <c r="Q3" s="369"/>
      <c r="R3" s="376"/>
      <c r="S3" s="376"/>
      <c r="T3" s="376"/>
      <c r="U3" s="376"/>
      <c r="V3" s="377"/>
      <c r="W3" s="351" t="s">
        <v>81</v>
      </c>
      <c r="X3" s="352"/>
      <c r="Y3" s="352"/>
      <c r="Z3" s="352"/>
      <c r="AA3" s="352"/>
      <c r="AB3" s="368"/>
      <c r="AC3" s="376" t="s">
        <v>82</v>
      </c>
      <c r="AD3" s="352"/>
      <c r="AE3" s="352"/>
      <c r="AF3" s="352"/>
      <c r="AG3" s="352"/>
      <c r="AH3" s="352"/>
      <c r="AI3" s="352"/>
      <c r="AJ3" s="352"/>
      <c r="AK3" s="352"/>
      <c r="AL3" s="353"/>
      <c r="AM3" s="351" t="s">
        <v>83</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84</v>
      </c>
      <c r="BO3" s="352"/>
      <c r="BP3" s="352"/>
      <c r="BQ3" s="352"/>
      <c r="BR3" s="352"/>
      <c r="BS3" s="352"/>
      <c r="BT3" s="352"/>
      <c r="BU3" s="353"/>
      <c r="BV3" s="351" t="s">
        <v>85</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86</v>
      </c>
      <c r="CU3" s="352"/>
      <c r="CV3" s="352"/>
      <c r="CW3" s="352"/>
      <c r="CX3" s="352"/>
      <c r="CY3" s="352"/>
      <c r="CZ3" s="352"/>
      <c r="DA3" s="353"/>
      <c r="DB3" s="351" t="s">
        <v>87</v>
      </c>
      <c r="DC3" s="352"/>
      <c r="DD3" s="352"/>
      <c r="DE3" s="352"/>
      <c r="DF3" s="352"/>
      <c r="DG3" s="352"/>
      <c r="DH3" s="352"/>
      <c r="DI3" s="353"/>
    </row>
    <row r="4" spans="1:119" ht="18.75" customHeight="1" x14ac:dyDescent="0.15">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88</v>
      </c>
      <c r="AZ4" s="355"/>
      <c r="BA4" s="355"/>
      <c r="BB4" s="355"/>
      <c r="BC4" s="355"/>
      <c r="BD4" s="355"/>
      <c r="BE4" s="355"/>
      <c r="BF4" s="355"/>
      <c r="BG4" s="355"/>
      <c r="BH4" s="355"/>
      <c r="BI4" s="355"/>
      <c r="BJ4" s="355"/>
      <c r="BK4" s="355"/>
      <c r="BL4" s="355"/>
      <c r="BM4" s="356"/>
      <c r="BN4" s="357">
        <v>26553538</v>
      </c>
      <c r="BO4" s="358"/>
      <c r="BP4" s="358"/>
      <c r="BQ4" s="358"/>
      <c r="BR4" s="358"/>
      <c r="BS4" s="358"/>
      <c r="BT4" s="358"/>
      <c r="BU4" s="359"/>
      <c r="BV4" s="357">
        <v>27185161</v>
      </c>
      <c r="BW4" s="358"/>
      <c r="BX4" s="358"/>
      <c r="BY4" s="358"/>
      <c r="BZ4" s="358"/>
      <c r="CA4" s="358"/>
      <c r="CB4" s="358"/>
      <c r="CC4" s="359"/>
      <c r="CD4" s="360" t="s">
        <v>89</v>
      </c>
      <c r="CE4" s="361"/>
      <c r="CF4" s="361"/>
      <c r="CG4" s="361"/>
      <c r="CH4" s="361"/>
      <c r="CI4" s="361"/>
      <c r="CJ4" s="361"/>
      <c r="CK4" s="361"/>
      <c r="CL4" s="361"/>
      <c r="CM4" s="361"/>
      <c r="CN4" s="361"/>
      <c r="CO4" s="361"/>
      <c r="CP4" s="361"/>
      <c r="CQ4" s="361"/>
      <c r="CR4" s="361"/>
      <c r="CS4" s="362"/>
      <c r="CT4" s="363">
        <v>1.8</v>
      </c>
      <c r="CU4" s="364"/>
      <c r="CV4" s="364"/>
      <c r="CW4" s="364"/>
      <c r="CX4" s="364"/>
      <c r="CY4" s="364"/>
      <c r="CZ4" s="364"/>
      <c r="DA4" s="365"/>
      <c r="DB4" s="363">
        <v>0.9</v>
      </c>
      <c r="DC4" s="364"/>
      <c r="DD4" s="364"/>
      <c r="DE4" s="364"/>
      <c r="DF4" s="364"/>
      <c r="DG4" s="364"/>
      <c r="DH4" s="364"/>
      <c r="DI4" s="365"/>
    </row>
    <row r="5" spans="1:119" ht="18.75" customHeight="1" x14ac:dyDescent="0.15">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90</v>
      </c>
      <c r="AN5" s="424"/>
      <c r="AO5" s="424"/>
      <c r="AP5" s="424"/>
      <c r="AQ5" s="424"/>
      <c r="AR5" s="424"/>
      <c r="AS5" s="424"/>
      <c r="AT5" s="425"/>
      <c r="AU5" s="426" t="s">
        <v>91</v>
      </c>
      <c r="AV5" s="427"/>
      <c r="AW5" s="427"/>
      <c r="AX5" s="427"/>
      <c r="AY5" s="428" t="s">
        <v>92</v>
      </c>
      <c r="AZ5" s="429"/>
      <c r="BA5" s="429"/>
      <c r="BB5" s="429"/>
      <c r="BC5" s="429"/>
      <c r="BD5" s="429"/>
      <c r="BE5" s="429"/>
      <c r="BF5" s="429"/>
      <c r="BG5" s="429"/>
      <c r="BH5" s="429"/>
      <c r="BI5" s="429"/>
      <c r="BJ5" s="429"/>
      <c r="BK5" s="429"/>
      <c r="BL5" s="429"/>
      <c r="BM5" s="430"/>
      <c r="BN5" s="394">
        <v>26273234</v>
      </c>
      <c r="BO5" s="395"/>
      <c r="BP5" s="395"/>
      <c r="BQ5" s="395"/>
      <c r="BR5" s="395"/>
      <c r="BS5" s="395"/>
      <c r="BT5" s="395"/>
      <c r="BU5" s="396"/>
      <c r="BV5" s="394">
        <v>26999761</v>
      </c>
      <c r="BW5" s="395"/>
      <c r="BX5" s="395"/>
      <c r="BY5" s="395"/>
      <c r="BZ5" s="395"/>
      <c r="CA5" s="395"/>
      <c r="CB5" s="395"/>
      <c r="CC5" s="396"/>
      <c r="CD5" s="397" t="s">
        <v>93</v>
      </c>
      <c r="CE5" s="398"/>
      <c r="CF5" s="398"/>
      <c r="CG5" s="398"/>
      <c r="CH5" s="398"/>
      <c r="CI5" s="398"/>
      <c r="CJ5" s="398"/>
      <c r="CK5" s="398"/>
      <c r="CL5" s="398"/>
      <c r="CM5" s="398"/>
      <c r="CN5" s="398"/>
      <c r="CO5" s="398"/>
      <c r="CP5" s="398"/>
      <c r="CQ5" s="398"/>
      <c r="CR5" s="398"/>
      <c r="CS5" s="399"/>
      <c r="CT5" s="391">
        <v>95.7</v>
      </c>
      <c r="CU5" s="392"/>
      <c r="CV5" s="392"/>
      <c r="CW5" s="392"/>
      <c r="CX5" s="392"/>
      <c r="CY5" s="392"/>
      <c r="CZ5" s="392"/>
      <c r="DA5" s="393"/>
      <c r="DB5" s="391">
        <v>96.8</v>
      </c>
      <c r="DC5" s="392"/>
      <c r="DD5" s="392"/>
      <c r="DE5" s="392"/>
      <c r="DF5" s="392"/>
      <c r="DG5" s="392"/>
      <c r="DH5" s="392"/>
      <c r="DI5" s="393"/>
    </row>
    <row r="6" spans="1:119" ht="18.75" customHeight="1" x14ac:dyDescent="0.15">
      <c r="A6" s="163"/>
      <c r="B6" s="400" t="s">
        <v>94</v>
      </c>
      <c r="C6" s="401"/>
      <c r="D6" s="401"/>
      <c r="E6" s="402"/>
      <c r="F6" s="402"/>
      <c r="G6" s="402"/>
      <c r="H6" s="402"/>
      <c r="I6" s="402"/>
      <c r="J6" s="402"/>
      <c r="K6" s="402"/>
      <c r="L6" s="402" t="s">
        <v>95</v>
      </c>
      <c r="M6" s="402"/>
      <c r="N6" s="402"/>
      <c r="O6" s="402"/>
      <c r="P6" s="402"/>
      <c r="Q6" s="402"/>
      <c r="R6" s="406"/>
      <c r="S6" s="406"/>
      <c r="T6" s="406"/>
      <c r="U6" s="406"/>
      <c r="V6" s="407"/>
      <c r="W6" s="410" t="s">
        <v>96</v>
      </c>
      <c r="X6" s="411"/>
      <c r="Y6" s="411"/>
      <c r="Z6" s="411"/>
      <c r="AA6" s="411"/>
      <c r="AB6" s="401"/>
      <c r="AC6" s="414" t="s">
        <v>97</v>
      </c>
      <c r="AD6" s="415"/>
      <c r="AE6" s="415"/>
      <c r="AF6" s="415"/>
      <c r="AG6" s="415"/>
      <c r="AH6" s="415"/>
      <c r="AI6" s="415"/>
      <c r="AJ6" s="415"/>
      <c r="AK6" s="415"/>
      <c r="AL6" s="416"/>
      <c r="AM6" s="423" t="s">
        <v>98</v>
      </c>
      <c r="AN6" s="424"/>
      <c r="AO6" s="424"/>
      <c r="AP6" s="424"/>
      <c r="AQ6" s="424"/>
      <c r="AR6" s="424"/>
      <c r="AS6" s="424"/>
      <c r="AT6" s="425"/>
      <c r="AU6" s="426" t="s">
        <v>91</v>
      </c>
      <c r="AV6" s="427"/>
      <c r="AW6" s="427"/>
      <c r="AX6" s="427"/>
      <c r="AY6" s="428" t="s">
        <v>99</v>
      </c>
      <c r="AZ6" s="429"/>
      <c r="BA6" s="429"/>
      <c r="BB6" s="429"/>
      <c r="BC6" s="429"/>
      <c r="BD6" s="429"/>
      <c r="BE6" s="429"/>
      <c r="BF6" s="429"/>
      <c r="BG6" s="429"/>
      <c r="BH6" s="429"/>
      <c r="BI6" s="429"/>
      <c r="BJ6" s="429"/>
      <c r="BK6" s="429"/>
      <c r="BL6" s="429"/>
      <c r="BM6" s="430"/>
      <c r="BN6" s="394">
        <v>280304</v>
      </c>
      <c r="BO6" s="395"/>
      <c r="BP6" s="395"/>
      <c r="BQ6" s="395"/>
      <c r="BR6" s="395"/>
      <c r="BS6" s="395"/>
      <c r="BT6" s="395"/>
      <c r="BU6" s="396"/>
      <c r="BV6" s="394">
        <v>185400</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96.1</v>
      </c>
      <c r="CU6" s="432"/>
      <c r="CV6" s="432"/>
      <c r="CW6" s="432"/>
      <c r="CX6" s="432"/>
      <c r="CY6" s="432"/>
      <c r="CZ6" s="432"/>
      <c r="DA6" s="433"/>
      <c r="DB6" s="431">
        <v>97.6</v>
      </c>
      <c r="DC6" s="432"/>
      <c r="DD6" s="432"/>
      <c r="DE6" s="432"/>
      <c r="DF6" s="432"/>
      <c r="DG6" s="432"/>
      <c r="DH6" s="432"/>
      <c r="DI6" s="433"/>
    </row>
    <row r="7" spans="1:119" ht="18.75" customHeight="1" x14ac:dyDescent="0.15">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91</v>
      </c>
      <c r="AV7" s="427"/>
      <c r="AW7" s="427"/>
      <c r="AX7" s="427"/>
      <c r="AY7" s="428" t="s">
        <v>102</v>
      </c>
      <c r="AZ7" s="429"/>
      <c r="BA7" s="429"/>
      <c r="BB7" s="429"/>
      <c r="BC7" s="429"/>
      <c r="BD7" s="429"/>
      <c r="BE7" s="429"/>
      <c r="BF7" s="429"/>
      <c r="BG7" s="429"/>
      <c r="BH7" s="429"/>
      <c r="BI7" s="429"/>
      <c r="BJ7" s="429"/>
      <c r="BK7" s="429"/>
      <c r="BL7" s="429"/>
      <c r="BM7" s="430"/>
      <c r="BN7" s="394">
        <v>57236</v>
      </c>
      <c r="BO7" s="395"/>
      <c r="BP7" s="395"/>
      <c r="BQ7" s="395"/>
      <c r="BR7" s="395"/>
      <c r="BS7" s="395"/>
      <c r="BT7" s="395"/>
      <c r="BU7" s="396"/>
      <c r="BV7" s="394">
        <v>81619</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12331390</v>
      </c>
      <c r="CU7" s="395"/>
      <c r="CV7" s="395"/>
      <c r="CW7" s="395"/>
      <c r="CX7" s="395"/>
      <c r="CY7" s="395"/>
      <c r="CZ7" s="395"/>
      <c r="DA7" s="396"/>
      <c r="DB7" s="394">
        <v>12162168</v>
      </c>
      <c r="DC7" s="395"/>
      <c r="DD7" s="395"/>
      <c r="DE7" s="395"/>
      <c r="DF7" s="395"/>
      <c r="DG7" s="395"/>
      <c r="DH7" s="395"/>
      <c r="DI7" s="396"/>
    </row>
    <row r="8" spans="1:119" ht="18.75" customHeight="1" thickBot="1" x14ac:dyDescent="0.2">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105</v>
      </c>
      <c r="AV8" s="427"/>
      <c r="AW8" s="427"/>
      <c r="AX8" s="427"/>
      <c r="AY8" s="428" t="s">
        <v>106</v>
      </c>
      <c r="AZ8" s="429"/>
      <c r="BA8" s="429"/>
      <c r="BB8" s="429"/>
      <c r="BC8" s="429"/>
      <c r="BD8" s="429"/>
      <c r="BE8" s="429"/>
      <c r="BF8" s="429"/>
      <c r="BG8" s="429"/>
      <c r="BH8" s="429"/>
      <c r="BI8" s="429"/>
      <c r="BJ8" s="429"/>
      <c r="BK8" s="429"/>
      <c r="BL8" s="429"/>
      <c r="BM8" s="430"/>
      <c r="BN8" s="394">
        <v>223068</v>
      </c>
      <c r="BO8" s="395"/>
      <c r="BP8" s="395"/>
      <c r="BQ8" s="395"/>
      <c r="BR8" s="395"/>
      <c r="BS8" s="395"/>
      <c r="BT8" s="395"/>
      <c r="BU8" s="396"/>
      <c r="BV8" s="394">
        <v>103781</v>
      </c>
      <c r="BW8" s="395"/>
      <c r="BX8" s="395"/>
      <c r="BY8" s="395"/>
      <c r="BZ8" s="395"/>
      <c r="CA8" s="395"/>
      <c r="CB8" s="395"/>
      <c r="CC8" s="396"/>
      <c r="CD8" s="397" t="s">
        <v>107</v>
      </c>
      <c r="CE8" s="398"/>
      <c r="CF8" s="398"/>
      <c r="CG8" s="398"/>
      <c r="CH8" s="398"/>
      <c r="CI8" s="398"/>
      <c r="CJ8" s="398"/>
      <c r="CK8" s="398"/>
      <c r="CL8" s="398"/>
      <c r="CM8" s="398"/>
      <c r="CN8" s="398"/>
      <c r="CO8" s="398"/>
      <c r="CP8" s="398"/>
      <c r="CQ8" s="398"/>
      <c r="CR8" s="398"/>
      <c r="CS8" s="399"/>
      <c r="CT8" s="434">
        <v>0.63</v>
      </c>
      <c r="CU8" s="435"/>
      <c r="CV8" s="435"/>
      <c r="CW8" s="435"/>
      <c r="CX8" s="435"/>
      <c r="CY8" s="435"/>
      <c r="CZ8" s="435"/>
      <c r="DA8" s="436"/>
      <c r="DB8" s="434">
        <v>0.63</v>
      </c>
      <c r="DC8" s="435"/>
      <c r="DD8" s="435"/>
      <c r="DE8" s="435"/>
      <c r="DF8" s="435"/>
      <c r="DG8" s="435"/>
      <c r="DH8" s="435"/>
      <c r="DI8" s="436"/>
    </row>
    <row r="9" spans="1:119" ht="18.75" customHeight="1" thickBot="1" x14ac:dyDescent="0.2">
      <c r="A9" s="163"/>
      <c r="B9" s="388" t="s">
        <v>108</v>
      </c>
      <c r="C9" s="389"/>
      <c r="D9" s="389"/>
      <c r="E9" s="389"/>
      <c r="F9" s="389"/>
      <c r="G9" s="389"/>
      <c r="H9" s="389"/>
      <c r="I9" s="389"/>
      <c r="J9" s="389"/>
      <c r="K9" s="437"/>
      <c r="L9" s="438" t="s">
        <v>109</v>
      </c>
      <c r="M9" s="439"/>
      <c r="N9" s="439"/>
      <c r="O9" s="439"/>
      <c r="P9" s="439"/>
      <c r="Q9" s="440"/>
      <c r="R9" s="441">
        <v>42700</v>
      </c>
      <c r="S9" s="442"/>
      <c r="T9" s="442"/>
      <c r="U9" s="442"/>
      <c r="V9" s="443"/>
      <c r="W9" s="351" t="s">
        <v>110</v>
      </c>
      <c r="X9" s="352"/>
      <c r="Y9" s="352"/>
      <c r="Z9" s="352"/>
      <c r="AA9" s="352"/>
      <c r="AB9" s="352"/>
      <c r="AC9" s="352"/>
      <c r="AD9" s="352"/>
      <c r="AE9" s="352"/>
      <c r="AF9" s="352"/>
      <c r="AG9" s="352"/>
      <c r="AH9" s="352"/>
      <c r="AI9" s="352"/>
      <c r="AJ9" s="352"/>
      <c r="AK9" s="352"/>
      <c r="AL9" s="353"/>
      <c r="AM9" s="423" t="s">
        <v>111</v>
      </c>
      <c r="AN9" s="424"/>
      <c r="AO9" s="424"/>
      <c r="AP9" s="424"/>
      <c r="AQ9" s="424"/>
      <c r="AR9" s="424"/>
      <c r="AS9" s="424"/>
      <c r="AT9" s="425"/>
      <c r="AU9" s="426" t="s">
        <v>91</v>
      </c>
      <c r="AV9" s="427"/>
      <c r="AW9" s="427"/>
      <c r="AX9" s="427"/>
      <c r="AY9" s="428" t="s">
        <v>112</v>
      </c>
      <c r="AZ9" s="429"/>
      <c r="BA9" s="429"/>
      <c r="BB9" s="429"/>
      <c r="BC9" s="429"/>
      <c r="BD9" s="429"/>
      <c r="BE9" s="429"/>
      <c r="BF9" s="429"/>
      <c r="BG9" s="429"/>
      <c r="BH9" s="429"/>
      <c r="BI9" s="429"/>
      <c r="BJ9" s="429"/>
      <c r="BK9" s="429"/>
      <c r="BL9" s="429"/>
      <c r="BM9" s="430"/>
      <c r="BN9" s="394">
        <v>119287</v>
      </c>
      <c r="BO9" s="395"/>
      <c r="BP9" s="395"/>
      <c r="BQ9" s="395"/>
      <c r="BR9" s="395"/>
      <c r="BS9" s="395"/>
      <c r="BT9" s="395"/>
      <c r="BU9" s="396"/>
      <c r="BV9" s="394">
        <v>-509969</v>
      </c>
      <c r="BW9" s="395"/>
      <c r="BX9" s="395"/>
      <c r="BY9" s="395"/>
      <c r="BZ9" s="395"/>
      <c r="CA9" s="395"/>
      <c r="CB9" s="395"/>
      <c r="CC9" s="396"/>
      <c r="CD9" s="397" t="s">
        <v>113</v>
      </c>
      <c r="CE9" s="398"/>
      <c r="CF9" s="398"/>
      <c r="CG9" s="398"/>
      <c r="CH9" s="398"/>
      <c r="CI9" s="398"/>
      <c r="CJ9" s="398"/>
      <c r="CK9" s="398"/>
      <c r="CL9" s="398"/>
      <c r="CM9" s="398"/>
      <c r="CN9" s="398"/>
      <c r="CO9" s="398"/>
      <c r="CP9" s="398"/>
      <c r="CQ9" s="398"/>
      <c r="CR9" s="398"/>
      <c r="CS9" s="399"/>
      <c r="CT9" s="391">
        <v>8.6999999999999993</v>
      </c>
      <c r="CU9" s="392"/>
      <c r="CV9" s="392"/>
      <c r="CW9" s="392"/>
      <c r="CX9" s="392"/>
      <c r="CY9" s="392"/>
      <c r="CZ9" s="392"/>
      <c r="DA9" s="393"/>
      <c r="DB9" s="391">
        <v>9.8000000000000007</v>
      </c>
      <c r="DC9" s="392"/>
      <c r="DD9" s="392"/>
      <c r="DE9" s="392"/>
      <c r="DF9" s="392"/>
      <c r="DG9" s="392"/>
      <c r="DH9" s="392"/>
      <c r="DI9" s="393"/>
    </row>
    <row r="10" spans="1:119" ht="18.75" customHeight="1" thickBot="1" x14ac:dyDescent="0.2">
      <c r="A10" s="163"/>
      <c r="B10" s="388"/>
      <c r="C10" s="389"/>
      <c r="D10" s="389"/>
      <c r="E10" s="389"/>
      <c r="F10" s="389"/>
      <c r="G10" s="389"/>
      <c r="H10" s="389"/>
      <c r="I10" s="389"/>
      <c r="J10" s="389"/>
      <c r="K10" s="437"/>
      <c r="L10" s="444" t="s">
        <v>114</v>
      </c>
      <c r="M10" s="424"/>
      <c r="N10" s="424"/>
      <c r="O10" s="424"/>
      <c r="P10" s="424"/>
      <c r="Q10" s="425"/>
      <c r="R10" s="445">
        <v>44313</v>
      </c>
      <c r="S10" s="446"/>
      <c r="T10" s="446"/>
      <c r="U10" s="446"/>
      <c r="V10" s="447"/>
      <c r="W10" s="382"/>
      <c r="X10" s="383"/>
      <c r="Y10" s="383"/>
      <c r="Z10" s="383"/>
      <c r="AA10" s="383"/>
      <c r="AB10" s="383"/>
      <c r="AC10" s="383"/>
      <c r="AD10" s="383"/>
      <c r="AE10" s="383"/>
      <c r="AF10" s="383"/>
      <c r="AG10" s="383"/>
      <c r="AH10" s="383"/>
      <c r="AI10" s="383"/>
      <c r="AJ10" s="383"/>
      <c r="AK10" s="383"/>
      <c r="AL10" s="386"/>
      <c r="AM10" s="423" t="s">
        <v>115</v>
      </c>
      <c r="AN10" s="424"/>
      <c r="AO10" s="424"/>
      <c r="AP10" s="424"/>
      <c r="AQ10" s="424"/>
      <c r="AR10" s="424"/>
      <c r="AS10" s="424"/>
      <c r="AT10" s="425"/>
      <c r="AU10" s="426" t="s">
        <v>91</v>
      </c>
      <c r="AV10" s="427"/>
      <c r="AW10" s="427"/>
      <c r="AX10" s="427"/>
      <c r="AY10" s="428" t="s">
        <v>116</v>
      </c>
      <c r="AZ10" s="429"/>
      <c r="BA10" s="429"/>
      <c r="BB10" s="429"/>
      <c r="BC10" s="429"/>
      <c r="BD10" s="429"/>
      <c r="BE10" s="429"/>
      <c r="BF10" s="429"/>
      <c r="BG10" s="429"/>
      <c r="BH10" s="429"/>
      <c r="BI10" s="429"/>
      <c r="BJ10" s="429"/>
      <c r="BK10" s="429"/>
      <c r="BL10" s="429"/>
      <c r="BM10" s="430"/>
      <c r="BN10" s="394">
        <v>55283</v>
      </c>
      <c r="BO10" s="395"/>
      <c r="BP10" s="395"/>
      <c r="BQ10" s="395"/>
      <c r="BR10" s="395"/>
      <c r="BS10" s="395"/>
      <c r="BT10" s="395"/>
      <c r="BU10" s="396"/>
      <c r="BV10" s="394">
        <v>305390</v>
      </c>
      <c r="BW10" s="395"/>
      <c r="BX10" s="395"/>
      <c r="BY10" s="395"/>
      <c r="BZ10" s="395"/>
      <c r="CA10" s="395"/>
      <c r="CB10" s="395"/>
      <c r="CC10" s="396"/>
      <c r="CD10" s="169" t="s">
        <v>117</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388"/>
      <c r="C11" s="389"/>
      <c r="D11" s="389"/>
      <c r="E11" s="389"/>
      <c r="F11" s="389"/>
      <c r="G11" s="389"/>
      <c r="H11" s="389"/>
      <c r="I11" s="389"/>
      <c r="J11" s="389"/>
      <c r="K11" s="437"/>
      <c r="L11" s="448" t="s">
        <v>118</v>
      </c>
      <c r="M11" s="449"/>
      <c r="N11" s="449"/>
      <c r="O11" s="449"/>
      <c r="P11" s="449"/>
      <c r="Q11" s="450"/>
      <c r="R11" s="451" t="s">
        <v>119</v>
      </c>
      <c r="S11" s="452"/>
      <c r="T11" s="452"/>
      <c r="U11" s="452"/>
      <c r="V11" s="453"/>
      <c r="W11" s="382"/>
      <c r="X11" s="383"/>
      <c r="Y11" s="383"/>
      <c r="Z11" s="383"/>
      <c r="AA11" s="383"/>
      <c r="AB11" s="383"/>
      <c r="AC11" s="383"/>
      <c r="AD11" s="383"/>
      <c r="AE11" s="383"/>
      <c r="AF11" s="383"/>
      <c r="AG11" s="383"/>
      <c r="AH11" s="383"/>
      <c r="AI11" s="383"/>
      <c r="AJ11" s="383"/>
      <c r="AK11" s="383"/>
      <c r="AL11" s="386"/>
      <c r="AM11" s="423" t="s">
        <v>120</v>
      </c>
      <c r="AN11" s="424"/>
      <c r="AO11" s="424"/>
      <c r="AP11" s="424"/>
      <c r="AQ11" s="424"/>
      <c r="AR11" s="424"/>
      <c r="AS11" s="424"/>
      <c r="AT11" s="425"/>
      <c r="AU11" s="426" t="s">
        <v>91</v>
      </c>
      <c r="AV11" s="427"/>
      <c r="AW11" s="427"/>
      <c r="AX11" s="427"/>
      <c r="AY11" s="428" t="s">
        <v>121</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122</v>
      </c>
      <c r="CE11" s="398"/>
      <c r="CF11" s="398"/>
      <c r="CG11" s="398"/>
      <c r="CH11" s="398"/>
      <c r="CI11" s="398"/>
      <c r="CJ11" s="398"/>
      <c r="CK11" s="398"/>
      <c r="CL11" s="398"/>
      <c r="CM11" s="398"/>
      <c r="CN11" s="398"/>
      <c r="CO11" s="398"/>
      <c r="CP11" s="398"/>
      <c r="CQ11" s="398"/>
      <c r="CR11" s="398"/>
      <c r="CS11" s="399"/>
      <c r="CT11" s="434" t="s">
        <v>123</v>
      </c>
      <c r="CU11" s="435"/>
      <c r="CV11" s="435"/>
      <c r="CW11" s="435"/>
      <c r="CX11" s="435"/>
      <c r="CY11" s="435"/>
      <c r="CZ11" s="435"/>
      <c r="DA11" s="436"/>
      <c r="DB11" s="434" t="s">
        <v>123</v>
      </c>
      <c r="DC11" s="435"/>
      <c r="DD11" s="435"/>
      <c r="DE11" s="435"/>
      <c r="DF11" s="435"/>
      <c r="DG11" s="435"/>
      <c r="DH11" s="435"/>
      <c r="DI11" s="436"/>
    </row>
    <row r="12" spans="1:119" ht="18.75" customHeight="1" x14ac:dyDescent="0.15">
      <c r="A12" s="163"/>
      <c r="B12" s="454" t="s">
        <v>124</v>
      </c>
      <c r="C12" s="455"/>
      <c r="D12" s="455"/>
      <c r="E12" s="455"/>
      <c r="F12" s="455"/>
      <c r="G12" s="455"/>
      <c r="H12" s="455"/>
      <c r="I12" s="455"/>
      <c r="J12" s="455"/>
      <c r="K12" s="456"/>
      <c r="L12" s="463" t="s">
        <v>125</v>
      </c>
      <c r="M12" s="464"/>
      <c r="N12" s="464"/>
      <c r="O12" s="464"/>
      <c r="P12" s="464"/>
      <c r="Q12" s="465"/>
      <c r="R12" s="466">
        <v>41455</v>
      </c>
      <c r="S12" s="467"/>
      <c r="T12" s="467"/>
      <c r="U12" s="467"/>
      <c r="V12" s="468"/>
      <c r="W12" s="469" t="s">
        <v>1</v>
      </c>
      <c r="X12" s="427"/>
      <c r="Y12" s="427"/>
      <c r="Z12" s="427"/>
      <c r="AA12" s="427"/>
      <c r="AB12" s="470"/>
      <c r="AC12" s="471" t="s">
        <v>126</v>
      </c>
      <c r="AD12" s="472"/>
      <c r="AE12" s="472"/>
      <c r="AF12" s="472"/>
      <c r="AG12" s="473"/>
      <c r="AH12" s="471" t="s">
        <v>127</v>
      </c>
      <c r="AI12" s="472"/>
      <c r="AJ12" s="472"/>
      <c r="AK12" s="472"/>
      <c r="AL12" s="474"/>
      <c r="AM12" s="423" t="s">
        <v>128</v>
      </c>
      <c r="AN12" s="424"/>
      <c r="AO12" s="424"/>
      <c r="AP12" s="424"/>
      <c r="AQ12" s="424"/>
      <c r="AR12" s="424"/>
      <c r="AS12" s="424"/>
      <c r="AT12" s="425"/>
      <c r="AU12" s="426" t="s">
        <v>91</v>
      </c>
      <c r="AV12" s="427"/>
      <c r="AW12" s="427"/>
      <c r="AX12" s="427"/>
      <c r="AY12" s="428" t="s">
        <v>129</v>
      </c>
      <c r="AZ12" s="429"/>
      <c r="BA12" s="429"/>
      <c r="BB12" s="429"/>
      <c r="BC12" s="429"/>
      <c r="BD12" s="429"/>
      <c r="BE12" s="429"/>
      <c r="BF12" s="429"/>
      <c r="BG12" s="429"/>
      <c r="BH12" s="429"/>
      <c r="BI12" s="429"/>
      <c r="BJ12" s="429"/>
      <c r="BK12" s="429"/>
      <c r="BL12" s="429"/>
      <c r="BM12" s="430"/>
      <c r="BN12" s="394">
        <v>0</v>
      </c>
      <c r="BO12" s="395"/>
      <c r="BP12" s="395"/>
      <c r="BQ12" s="395"/>
      <c r="BR12" s="395"/>
      <c r="BS12" s="395"/>
      <c r="BT12" s="395"/>
      <c r="BU12" s="396"/>
      <c r="BV12" s="394">
        <v>0</v>
      </c>
      <c r="BW12" s="395"/>
      <c r="BX12" s="395"/>
      <c r="BY12" s="395"/>
      <c r="BZ12" s="395"/>
      <c r="CA12" s="395"/>
      <c r="CB12" s="395"/>
      <c r="CC12" s="396"/>
      <c r="CD12" s="397" t="s">
        <v>130</v>
      </c>
      <c r="CE12" s="398"/>
      <c r="CF12" s="398"/>
      <c r="CG12" s="398"/>
      <c r="CH12" s="398"/>
      <c r="CI12" s="398"/>
      <c r="CJ12" s="398"/>
      <c r="CK12" s="398"/>
      <c r="CL12" s="398"/>
      <c r="CM12" s="398"/>
      <c r="CN12" s="398"/>
      <c r="CO12" s="398"/>
      <c r="CP12" s="398"/>
      <c r="CQ12" s="398"/>
      <c r="CR12" s="398"/>
      <c r="CS12" s="399"/>
      <c r="CT12" s="434" t="s">
        <v>123</v>
      </c>
      <c r="CU12" s="435"/>
      <c r="CV12" s="435"/>
      <c r="CW12" s="435"/>
      <c r="CX12" s="435"/>
      <c r="CY12" s="435"/>
      <c r="CZ12" s="435"/>
      <c r="DA12" s="436"/>
      <c r="DB12" s="434" t="s">
        <v>123</v>
      </c>
      <c r="DC12" s="435"/>
      <c r="DD12" s="435"/>
      <c r="DE12" s="435"/>
      <c r="DF12" s="435"/>
      <c r="DG12" s="435"/>
      <c r="DH12" s="435"/>
      <c r="DI12" s="436"/>
    </row>
    <row r="13" spans="1:119" ht="18.75" customHeight="1" x14ac:dyDescent="0.15">
      <c r="A13" s="163"/>
      <c r="B13" s="457"/>
      <c r="C13" s="458"/>
      <c r="D13" s="458"/>
      <c r="E13" s="458"/>
      <c r="F13" s="458"/>
      <c r="G13" s="458"/>
      <c r="H13" s="458"/>
      <c r="I13" s="458"/>
      <c r="J13" s="458"/>
      <c r="K13" s="459"/>
      <c r="L13" s="178"/>
      <c r="M13" s="485" t="s">
        <v>131</v>
      </c>
      <c r="N13" s="486"/>
      <c r="O13" s="486"/>
      <c r="P13" s="486"/>
      <c r="Q13" s="487"/>
      <c r="R13" s="478">
        <v>39811</v>
      </c>
      <c r="S13" s="479"/>
      <c r="T13" s="479"/>
      <c r="U13" s="479"/>
      <c r="V13" s="480"/>
      <c r="W13" s="410" t="s">
        <v>132</v>
      </c>
      <c r="X13" s="411"/>
      <c r="Y13" s="411"/>
      <c r="Z13" s="411"/>
      <c r="AA13" s="411"/>
      <c r="AB13" s="401"/>
      <c r="AC13" s="445">
        <v>796</v>
      </c>
      <c r="AD13" s="446"/>
      <c r="AE13" s="446"/>
      <c r="AF13" s="446"/>
      <c r="AG13" s="488"/>
      <c r="AH13" s="445">
        <v>809</v>
      </c>
      <c r="AI13" s="446"/>
      <c r="AJ13" s="446"/>
      <c r="AK13" s="446"/>
      <c r="AL13" s="447"/>
      <c r="AM13" s="423" t="s">
        <v>133</v>
      </c>
      <c r="AN13" s="424"/>
      <c r="AO13" s="424"/>
      <c r="AP13" s="424"/>
      <c r="AQ13" s="424"/>
      <c r="AR13" s="424"/>
      <c r="AS13" s="424"/>
      <c r="AT13" s="425"/>
      <c r="AU13" s="426" t="s">
        <v>105</v>
      </c>
      <c r="AV13" s="427"/>
      <c r="AW13" s="427"/>
      <c r="AX13" s="427"/>
      <c r="AY13" s="428" t="s">
        <v>134</v>
      </c>
      <c r="AZ13" s="429"/>
      <c r="BA13" s="429"/>
      <c r="BB13" s="429"/>
      <c r="BC13" s="429"/>
      <c r="BD13" s="429"/>
      <c r="BE13" s="429"/>
      <c r="BF13" s="429"/>
      <c r="BG13" s="429"/>
      <c r="BH13" s="429"/>
      <c r="BI13" s="429"/>
      <c r="BJ13" s="429"/>
      <c r="BK13" s="429"/>
      <c r="BL13" s="429"/>
      <c r="BM13" s="430"/>
      <c r="BN13" s="394">
        <v>174570</v>
      </c>
      <c r="BO13" s="395"/>
      <c r="BP13" s="395"/>
      <c r="BQ13" s="395"/>
      <c r="BR13" s="395"/>
      <c r="BS13" s="395"/>
      <c r="BT13" s="395"/>
      <c r="BU13" s="396"/>
      <c r="BV13" s="394">
        <v>-204579</v>
      </c>
      <c r="BW13" s="395"/>
      <c r="BX13" s="395"/>
      <c r="BY13" s="395"/>
      <c r="BZ13" s="395"/>
      <c r="CA13" s="395"/>
      <c r="CB13" s="395"/>
      <c r="CC13" s="396"/>
      <c r="CD13" s="397" t="s">
        <v>135</v>
      </c>
      <c r="CE13" s="398"/>
      <c r="CF13" s="398"/>
      <c r="CG13" s="398"/>
      <c r="CH13" s="398"/>
      <c r="CI13" s="398"/>
      <c r="CJ13" s="398"/>
      <c r="CK13" s="398"/>
      <c r="CL13" s="398"/>
      <c r="CM13" s="398"/>
      <c r="CN13" s="398"/>
      <c r="CO13" s="398"/>
      <c r="CP13" s="398"/>
      <c r="CQ13" s="398"/>
      <c r="CR13" s="398"/>
      <c r="CS13" s="399"/>
      <c r="CT13" s="391">
        <v>9.8000000000000007</v>
      </c>
      <c r="CU13" s="392"/>
      <c r="CV13" s="392"/>
      <c r="CW13" s="392"/>
      <c r="CX13" s="392"/>
      <c r="CY13" s="392"/>
      <c r="CZ13" s="392"/>
      <c r="DA13" s="393"/>
      <c r="DB13" s="391">
        <v>10.1</v>
      </c>
      <c r="DC13" s="392"/>
      <c r="DD13" s="392"/>
      <c r="DE13" s="392"/>
      <c r="DF13" s="392"/>
      <c r="DG13" s="392"/>
      <c r="DH13" s="392"/>
      <c r="DI13" s="393"/>
    </row>
    <row r="14" spans="1:119" ht="18.75" customHeight="1" thickBot="1" x14ac:dyDescent="0.2">
      <c r="A14" s="163"/>
      <c r="B14" s="457"/>
      <c r="C14" s="458"/>
      <c r="D14" s="458"/>
      <c r="E14" s="458"/>
      <c r="F14" s="458"/>
      <c r="G14" s="458"/>
      <c r="H14" s="458"/>
      <c r="I14" s="458"/>
      <c r="J14" s="458"/>
      <c r="K14" s="459"/>
      <c r="L14" s="475" t="s">
        <v>136</v>
      </c>
      <c r="M14" s="476"/>
      <c r="N14" s="476"/>
      <c r="O14" s="476"/>
      <c r="P14" s="476"/>
      <c r="Q14" s="477"/>
      <c r="R14" s="478">
        <v>41944</v>
      </c>
      <c r="S14" s="479"/>
      <c r="T14" s="479"/>
      <c r="U14" s="479"/>
      <c r="V14" s="480"/>
      <c r="W14" s="384"/>
      <c r="X14" s="385"/>
      <c r="Y14" s="385"/>
      <c r="Z14" s="385"/>
      <c r="AA14" s="385"/>
      <c r="AB14" s="374"/>
      <c r="AC14" s="481">
        <v>3.9</v>
      </c>
      <c r="AD14" s="482"/>
      <c r="AE14" s="482"/>
      <c r="AF14" s="482"/>
      <c r="AG14" s="483"/>
      <c r="AH14" s="481">
        <v>3.9</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137</v>
      </c>
      <c r="CE14" s="490"/>
      <c r="CF14" s="490"/>
      <c r="CG14" s="490"/>
      <c r="CH14" s="490"/>
      <c r="CI14" s="490"/>
      <c r="CJ14" s="490"/>
      <c r="CK14" s="490"/>
      <c r="CL14" s="490"/>
      <c r="CM14" s="490"/>
      <c r="CN14" s="490"/>
      <c r="CO14" s="490"/>
      <c r="CP14" s="490"/>
      <c r="CQ14" s="490"/>
      <c r="CR14" s="490"/>
      <c r="CS14" s="491"/>
      <c r="CT14" s="492" t="s">
        <v>123</v>
      </c>
      <c r="CU14" s="493"/>
      <c r="CV14" s="493"/>
      <c r="CW14" s="493"/>
      <c r="CX14" s="493"/>
      <c r="CY14" s="493"/>
      <c r="CZ14" s="493"/>
      <c r="DA14" s="494"/>
      <c r="DB14" s="492" t="s">
        <v>123</v>
      </c>
      <c r="DC14" s="493"/>
      <c r="DD14" s="493"/>
      <c r="DE14" s="493"/>
      <c r="DF14" s="493"/>
      <c r="DG14" s="493"/>
      <c r="DH14" s="493"/>
      <c r="DI14" s="494"/>
    </row>
    <row r="15" spans="1:119" ht="18.75" customHeight="1" x14ac:dyDescent="0.15">
      <c r="A15" s="163"/>
      <c r="B15" s="457"/>
      <c r="C15" s="458"/>
      <c r="D15" s="458"/>
      <c r="E15" s="458"/>
      <c r="F15" s="458"/>
      <c r="G15" s="458"/>
      <c r="H15" s="458"/>
      <c r="I15" s="458"/>
      <c r="J15" s="458"/>
      <c r="K15" s="459"/>
      <c r="L15" s="178"/>
      <c r="M15" s="485" t="s">
        <v>131</v>
      </c>
      <c r="N15" s="486"/>
      <c r="O15" s="486"/>
      <c r="P15" s="486"/>
      <c r="Q15" s="487"/>
      <c r="R15" s="478">
        <v>40412</v>
      </c>
      <c r="S15" s="479"/>
      <c r="T15" s="479"/>
      <c r="U15" s="479"/>
      <c r="V15" s="480"/>
      <c r="W15" s="410" t="s">
        <v>138</v>
      </c>
      <c r="X15" s="411"/>
      <c r="Y15" s="411"/>
      <c r="Z15" s="411"/>
      <c r="AA15" s="411"/>
      <c r="AB15" s="401"/>
      <c r="AC15" s="445">
        <v>8648</v>
      </c>
      <c r="AD15" s="446"/>
      <c r="AE15" s="446"/>
      <c r="AF15" s="446"/>
      <c r="AG15" s="488"/>
      <c r="AH15" s="445">
        <v>8935</v>
      </c>
      <c r="AI15" s="446"/>
      <c r="AJ15" s="446"/>
      <c r="AK15" s="446"/>
      <c r="AL15" s="447"/>
      <c r="AM15" s="423"/>
      <c r="AN15" s="424"/>
      <c r="AO15" s="424"/>
      <c r="AP15" s="424"/>
      <c r="AQ15" s="424"/>
      <c r="AR15" s="424"/>
      <c r="AS15" s="424"/>
      <c r="AT15" s="425"/>
      <c r="AU15" s="426"/>
      <c r="AV15" s="427"/>
      <c r="AW15" s="427"/>
      <c r="AX15" s="427"/>
      <c r="AY15" s="354" t="s">
        <v>139</v>
      </c>
      <c r="AZ15" s="355"/>
      <c r="BA15" s="355"/>
      <c r="BB15" s="355"/>
      <c r="BC15" s="355"/>
      <c r="BD15" s="355"/>
      <c r="BE15" s="355"/>
      <c r="BF15" s="355"/>
      <c r="BG15" s="355"/>
      <c r="BH15" s="355"/>
      <c r="BI15" s="355"/>
      <c r="BJ15" s="355"/>
      <c r="BK15" s="355"/>
      <c r="BL15" s="355"/>
      <c r="BM15" s="356"/>
      <c r="BN15" s="357">
        <v>6605262</v>
      </c>
      <c r="BO15" s="358"/>
      <c r="BP15" s="358"/>
      <c r="BQ15" s="358"/>
      <c r="BR15" s="358"/>
      <c r="BS15" s="358"/>
      <c r="BT15" s="358"/>
      <c r="BU15" s="359"/>
      <c r="BV15" s="357">
        <v>6562604</v>
      </c>
      <c r="BW15" s="358"/>
      <c r="BX15" s="358"/>
      <c r="BY15" s="358"/>
      <c r="BZ15" s="358"/>
      <c r="CA15" s="358"/>
      <c r="CB15" s="358"/>
      <c r="CC15" s="359"/>
      <c r="CD15" s="495" t="s">
        <v>140</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57"/>
      <c r="C16" s="458"/>
      <c r="D16" s="458"/>
      <c r="E16" s="458"/>
      <c r="F16" s="458"/>
      <c r="G16" s="458"/>
      <c r="H16" s="458"/>
      <c r="I16" s="458"/>
      <c r="J16" s="458"/>
      <c r="K16" s="459"/>
      <c r="L16" s="475" t="s">
        <v>141</v>
      </c>
      <c r="M16" s="498"/>
      <c r="N16" s="498"/>
      <c r="O16" s="498"/>
      <c r="P16" s="498"/>
      <c r="Q16" s="499"/>
      <c r="R16" s="500" t="s">
        <v>142</v>
      </c>
      <c r="S16" s="501"/>
      <c r="T16" s="501"/>
      <c r="U16" s="501"/>
      <c r="V16" s="502"/>
      <c r="W16" s="384"/>
      <c r="X16" s="385"/>
      <c r="Y16" s="385"/>
      <c r="Z16" s="385"/>
      <c r="AA16" s="385"/>
      <c r="AB16" s="374"/>
      <c r="AC16" s="481">
        <v>42.5</v>
      </c>
      <c r="AD16" s="482"/>
      <c r="AE16" s="482"/>
      <c r="AF16" s="482"/>
      <c r="AG16" s="483"/>
      <c r="AH16" s="481">
        <v>42.9</v>
      </c>
      <c r="AI16" s="482"/>
      <c r="AJ16" s="482"/>
      <c r="AK16" s="482"/>
      <c r="AL16" s="484"/>
      <c r="AM16" s="423"/>
      <c r="AN16" s="424"/>
      <c r="AO16" s="424"/>
      <c r="AP16" s="424"/>
      <c r="AQ16" s="424"/>
      <c r="AR16" s="424"/>
      <c r="AS16" s="424"/>
      <c r="AT16" s="425"/>
      <c r="AU16" s="426"/>
      <c r="AV16" s="427"/>
      <c r="AW16" s="427"/>
      <c r="AX16" s="427"/>
      <c r="AY16" s="428" t="s">
        <v>143</v>
      </c>
      <c r="AZ16" s="429"/>
      <c r="BA16" s="429"/>
      <c r="BB16" s="429"/>
      <c r="BC16" s="429"/>
      <c r="BD16" s="429"/>
      <c r="BE16" s="429"/>
      <c r="BF16" s="429"/>
      <c r="BG16" s="429"/>
      <c r="BH16" s="429"/>
      <c r="BI16" s="429"/>
      <c r="BJ16" s="429"/>
      <c r="BK16" s="429"/>
      <c r="BL16" s="429"/>
      <c r="BM16" s="430"/>
      <c r="BN16" s="394">
        <v>10443119</v>
      </c>
      <c r="BO16" s="395"/>
      <c r="BP16" s="395"/>
      <c r="BQ16" s="395"/>
      <c r="BR16" s="395"/>
      <c r="BS16" s="395"/>
      <c r="BT16" s="395"/>
      <c r="BU16" s="396"/>
      <c r="BV16" s="394">
        <v>10238258</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63"/>
      <c r="B17" s="460"/>
      <c r="C17" s="461"/>
      <c r="D17" s="461"/>
      <c r="E17" s="461"/>
      <c r="F17" s="461"/>
      <c r="G17" s="461"/>
      <c r="H17" s="461"/>
      <c r="I17" s="461"/>
      <c r="J17" s="461"/>
      <c r="K17" s="462"/>
      <c r="L17" s="182"/>
      <c r="M17" s="505" t="s">
        <v>144</v>
      </c>
      <c r="N17" s="506"/>
      <c r="O17" s="506"/>
      <c r="P17" s="506"/>
      <c r="Q17" s="507"/>
      <c r="R17" s="500" t="s">
        <v>145</v>
      </c>
      <c r="S17" s="501"/>
      <c r="T17" s="501"/>
      <c r="U17" s="501"/>
      <c r="V17" s="502"/>
      <c r="W17" s="410" t="s">
        <v>146</v>
      </c>
      <c r="X17" s="411"/>
      <c r="Y17" s="411"/>
      <c r="Z17" s="411"/>
      <c r="AA17" s="411"/>
      <c r="AB17" s="401"/>
      <c r="AC17" s="445">
        <v>10886</v>
      </c>
      <c r="AD17" s="446"/>
      <c r="AE17" s="446"/>
      <c r="AF17" s="446"/>
      <c r="AG17" s="488"/>
      <c r="AH17" s="445">
        <v>11082</v>
      </c>
      <c r="AI17" s="446"/>
      <c r="AJ17" s="446"/>
      <c r="AK17" s="446"/>
      <c r="AL17" s="447"/>
      <c r="AM17" s="423"/>
      <c r="AN17" s="424"/>
      <c r="AO17" s="424"/>
      <c r="AP17" s="424"/>
      <c r="AQ17" s="424"/>
      <c r="AR17" s="424"/>
      <c r="AS17" s="424"/>
      <c r="AT17" s="425"/>
      <c r="AU17" s="426"/>
      <c r="AV17" s="427"/>
      <c r="AW17" s="427"/>
      <c r="AX17" s="427"/>
      <c r="AY17" s="428" t="s">
        <v>147</v>
      </c>
      <c r="AZ17" s="429"/>
      <c r="BA17" s="429"/>
      <c r="BB17" s="429"/>
      <c r="BC17" s="429"/>
      <c r="BD17" s="429"/>
      <c r="BE17" s="429"/>
      <c r="BF17" s="429"/>
      <c r="BG17" s="429"/>
      <c r="BH17" s="429"/>
      <c r="BI17" s="429"/>
      <c r="BJ17" s="429"/>
      <c r="BK17" s="429"/>
      <c r="BL17" s="429"/>
      <c r="BM17" s="430"/>
      <c r="BN17" s="394">
        <v>8443858</v>
      </c>
      <c r="BO17" s="395"/>
      <c r="BP17" s="395"/>
      <c r="BQ17" s="395"/>
      <c r="BR17" s="395"/>
      <c r="BS17" s="395"/>
      <c r="BT17" s="395"/>
      <c r="BU17" s="396"/>
      <c r="BV17" s="394">
        <v>8381105</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63"/>
      <c r="B18" s="519" t="s">
        <v>148</v>
      </c>
      <c r="C18" s="437"/>
      <c r="D18" s="437"/>
      <c r="E18" s="520"/>
      <c r="F18" s="520"/>
      <c r="G18" s="520"/>
      <c r="H18" s="520"/>
      <c r="I18" s="520"/>
      <c r="J18" s="520"/>
      <c r="K18" s="520"/>
      <c r="L18" s="521">
        <v>150.97999999999999</v>
      </c>
      <c r="M18" s="521"/>
      <c r="N18" s="521"/>
      <c r="O18" s="521"/>
      <c r="P18" s="521"/>
      <c r="Q18" s="521"/>
      <c r="R18" s="522"/>
      <c r="S18" s="522"/>
      <c r="T18" s="522"/>
      <c r="U18" s="522"/>
      <c r="V18" s="523"/>
      <c r="W18" s="412"/>
      <c r="X18" s="413"/>
      <c r="Y18" s="413"/>
      <c r="Z18" s="413"/>
      <c r="AA18" s="413"/>
      <c r="AB18" s="404"/>
      <c r="AC18" s="524">
        <v>53.5</v>
      </c>
      <c r="AD18" s="525"/>
      <c r="AE18" s="525"/>
      <c r="AF18" s="525"/>
      <c r="AG18" s="526"/>
      <c r="AH18" s="524">
        <v>53.2</v>
      </c>
      <c r="AI18" s="525"/>
      <c r="AJ18" s="525"/>
      <c r="AK18" s="525"/>
      <c r="AL18" s="527"/>
      <c r="AM18" s="423"/>
      <c r="AN18" s="424"/>
      <c r="AO18" s="424"/>
      <c r="AP18" s="424"/>
      <c r="AQ18" s="424"/>
      <c r="AR18" s="424"/>
      <c r="AS18" s="424"/>
      <c r="AT18" s="425"/>
      <c r="AU18" s="426"/>
      <c r="AV18" s="427"/>
      <c r="AW18" s="427"/>
      <c r="AX18" s="427"/>
      <c r="AY18" s="428" t="s">
        <v>149</v>
      </c>
      <c r="AZ18" s="429"/>
      <c r="BA18" s="429"/>
      <c r="BB18" s="429"/>
      <c r="BC18" s="429"/>
      <c r="BD18" s="429"/>
      <c r="BE18" s="429"/>
      <c r="BF18" s="429"/>
      <c r="BG18" s="429"/>
      <c r="BH18" s="429"/>
      <c r="BI18" s="429"/>
      <c r="BJ18" s="429"/>
      <c r="BK18" s="429"/>
      <c r="BL18" s="429"/>
      <c r="BM18" s="430"/>
      <c r="BN18" s="394">
        <v>12148008</v>
      </c>
      <c r="BO18" s="395"/>
      <c r="BP18" s="395"/>
      <c r="BQ18" s="395"/>
      <c r="BR18" s="395"/>
      <c r="BS18" s="395"/>
      <c r="BT18" s="395"/>
      <c r="BU18" s="396"/>
      <c r="BV18" s="394">
        <v>11946831</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63"/>
      <c r="B19" s="519" t="s">
        <v>150</v>
      </c>
      <c r="C19" s="437"/>
      <c r="D19" s="437"/>
      <c r="E19" s="520"/>
      <c r="F19" s="520"/>
      <c r="G19" s="520"/>
      <c r="H19" s="520"/>
      <c r="I19" s="520"/>
      <c r="J19" s="520"/>
      <c r="K19" s="520"/>
      <c r="L19" s="528">
        <v>283</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151</v>
      </c>
      <c r="AZ19" s="429"/>
      <c r="BA19" s="429"/>
      <c r="BB19" s="429"/>
      <c r="BC19" s="429"/>
      <c r="BD19" s="429"/>
      <c r="BE19" s="429"/>
      <c r="BF19" s="429"/>
      <c r="BG19" s="429"/>
      <c r="BH19" s="429"/>
      <c r="BI19" s="429"/>
      <c r="BJ19" s="429"/>
      <c r="BK19" s="429"/>
      <c r="BL19" s="429"/>
      <c r="BM19" s="430"/>
      <c r="BN19" s="394">
        <v>19404272</v>
      </c>
      <c r="BO19" s="395"/>
      <c r="BP19" s="395"/>
      <c r="BQ19" s="395"/>
      <c r="BR19" s="395"/>
      <c r="BS19" s="395"/>
      <c r="BT19" s="395"/>
      <c r="BU19" s="396"/>
      <c r="BV19" s="394">
        <v>20158641</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63"/>
      <c r="B20" s="519" t="s">
        <v>152</v>
      </c>
      <c r="C20" s="437"/>
      <c r="D20" s="437"/>
      <c r="E20" s="520"/>
      <c r="F20" s="520"/>
      <c r="G20" s="520"/>
      <c r="H20" s="520"/>
      <c r="I20" s="520"/>
      <c r="J20" s="520"/>
      <c r="K20" s="520"/>
      <c r="L20" s="528">
        <v>16245</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63"/>
      <c r="B21" s="510" t="s">
        <v>153</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63"/>
      <c r="B22" s="564" t="s">
        <v>154</v>
      </c>
      <c r="C22" s="538"/>
      <c r="D22" s="539"/>
      <c r="E22" s="406" t="s">
        <v>1</v>
      </c>
      <c r="F22" s="411"/>
      <c r="G22" s="411"/>
      <c r="H22" s="411"/>
      <c r="I22" s="411"/>
      <c r="J22" s="411"/>
      <c r="K22" s="401"/>
      <c r="L22" s="406" t="s">
        <v>155</v>
      </c>
      <c r="M22" s="411"/>
      <c r="N22" s="411"/>
      <c r="O22" s="411"/>
      <c r="P22" s="401"/>
      <c r="Q22" s="569" t="s">
        <v>156</v>
      </c>
      <c r="R22" s="570"/>
      <c r="S22" s="570"/>
      <c r="T22" s="570"/>
      <c r="U22" s="570"/>
      <c r="V22" s="571"/>
      <c r="W22" s="537" t="s">
        <v>157</v>
      </c>
      <c r="X22" s="538"/>
      <c r="Y22" s="539"/>
      <c r="Z22" s="406" t="s">
        <v>1</v>
      </c>
      <c r="AA22" s="411"/>
      <c r="AB22" s="411"/>
      <c r="AC22" s="411"/>
      <c r="AD22" s="411"/>
      <c r="AE22" s="411"/>
      <c r="AF22" s="411"/>
      <c r="AG22" s="401"/>
      <c r="AH22" s="575" t="s">
        <v>158</v>
      </c>
      <c r="AI22" s="411"/>
      <c r="AJ22" s="411"/>
      <c r="AK22" s="411"/>
      <c r="AL22" s="401"/>
      <c r="AM22" s="575" t="s">
        <v>159</v>
      </c>
      <c r="AN22" s="576"/>
      <c r="AO22" s="576"/>
      <c r="AP22" s="576"/>
      <c r="AQ22" s="576"/>
      <c r="AR22" s="577"/>
      <c r="AS22" s="569" t="s">
        <v>156</v>
      </c>
      <c r="AT22" s="570"/>
      <c r="AU22" s="570"/>
      <c r="AV22" s="570"/>
      <c r="AW22" s="570"/>
      <c r="AX22" s="581"/>
      <c r="AY22" s="354" t="s">
        <v>160</v>
      </c>
      <c r="AZ22" s="355"/>
      <c r="BA22" s="355"/>
      <c r="BB22" s="355"/>
      <c r="BC22" s="355"/>
      <c r="BD22" s="355"/>
      <c r="BE22" s="355"/>
      <c r="BF22" s="355"/>
      <c r="BG22" s="355"/>
      <c r="BH22" s="355"/>
      <c r="BI22" s="355"/>
      <c r="BJ22" s="355"/>
      <c r="BK22" s="355"/>
      <c r="BL22" s="355"/>
      <c r="BM22" s="356"/>
      <c r="BN22" s="357">
        <v>17110960</v>
      </c>
      <c r="BO22" s="358"/>
      <c r="BP22" s="358"/>
      <c r="BQ22" s="358"/>
      <c r="BR22" s="358"/>
      <c r="BS22" s="358"/>
      <c r="BT22" s="358"/>
      <c r="BU22" s="359"/>
      <c r="BV22" s="357">
        <v>17627493</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161</v>
      </c>
      <c r="AZ23" s="429"/>
      <c r="BA23" s="429"/>
      <c r="BB23" s="429"/>
      <c r="BC23" s="429"/>
      <c r="BD23" s="429"/>
      <c r="BE23" s="429"/>
      <c r="BF23" s="429"/>
      <c r="BG23" s="429"/>
      <c r="BH23" s="429"/>
      <c r="BI23" s="429"/>
      <c r="BJ23" s="429"/>
      <c r="BK23" s="429"/>
      <c r="BL23" s="429"/>
      <c r="BM23" s="430"/>
      <c r="BN23" s="394">
        <v>15219522</v>
      </c>
      <c r="BO23" s="395"/>
      <c r="BP23" s="395"/>
      <c r="BQ23" s="395"/>
      <c r="BR23" s="395"/>
      <c r="BS23" s="395"/>
      <c r="BT23" s="395"/>
      <c r="BU23" s="396"/>
      <c r="BV23" s="394">
        <v>15757700</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63"/>
      <c r="B24" s="565"/>
      <c r="C24" s="541"/>
      <c r="D24" s="542"/>
      <c r="E24" s="444" t="s">
        <v>162</v>
      </c>
      <c r="F24" s="424"/>
      <c r="G24" s="424"/>
      <c r="H24" s="424"/>
      <c r="I24" s="424"/>
      <c r="J24" s="424"/>
      <c r="K24" s="425"/>
      <c r="L24" s="445">
        <v>1</v>
      </c>
      <c r="M24" s="446"/>
      <c r="N24" s="446"/>
      <c r="O24" s="446"/>
      <c r="P24" s="488"/>
      <c r="Q24" s="445">
        <v>8930</v>
      </c>
      <c r="R24" s="446"/>
      <c r="S24" s="446"/>
      <c r="T24" s="446"/>
      <c r="U24" s="446"/>
      <c r="V24" s="488"/>
      <c r="W24" s="540"/>
      <c r="X24" s="541"/>
      <c r="Y24" s="542"/>
      <c r="Z24" s="444" t="s">
        <v>163</v>
      </c>
      <c r="AA24" s="424"/>
      <c r="AB24" s="424"/>
      <c r="AC24" s="424"/>
      <c r="AD24" s="424"/>
      <c r="AE24" s="424"/>
      <c r="AF24" s="424"/>
      <c r="AG24" s="425"/>
      <c r="AH24" s="445">
        <v>237</v>
      </c>
      <c r="AI24" s="446"/>
      <c r="AJ24" s="446"/>
      <c r="AK24" s="446"/>
      <c r="AL24" s="488"/>
      <c r="AM24" s="445">
        <v>785418</v>
      </c>
      <c r="AN24" s="446"/>
      <c r="AO24" s="446"/>
      <c r="AP24" s="446"/>
      <c r="AQ24" s="446"/>
      <c r="AR24" s="488"/>
      <c r="AS24" s="445">
        <v>3314</v>
      </c>
      <c r="AT24" s="446"/>
      <c r="AU24" s="446"/>
      <c r="AV24" s="446"/>
      <c r="AW24" s="446"/>
      <c r="AX24" s="447"/>
      <c r="AY24" s="513" t="s">
        <v>164</v>
      </c>
      <c r="AZ24" s="514"/>
      <c r="BA24" s="514"/>
      <c r="BB24" s="514"/>
      <c r="BC24" s="514"/>
      <c r="BD24" s="514"/>
      <c r="BE24" s="514"/>
      <c r="BF24" s="514"/>
      <c r="BG24" s="514"/>
      <c r="BH24" s="514"/>
      <c r="BI24" s="514"/>
      <c r="BJ24" s="514"/>
      <c r="BK24" s="514"/>
      <c r="BL24" s="514"/>
      <c r="BM24" s="515"/>
      <c r="BN24" s="394">
        <v>10066098</v>
      </c>
      <c r="BO24" s="395"/>
      <c r="BP24" s="395"/>
      <c r="BQ24" s="395"/>
      <c r="BR24" s="395"/>
      <c r="BS24" s="395"/>
      <c r="BT24" s="395"/>
      <c r="BU24" s="396"/>
      <c r="BV24" s="394">
        <v>9901883</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63"/>
      <c r="B25" s="565"/>
      <c r="C25" s="541"/>
      <c r="D25" s="542"/>
      <c r="E25" s="444" t="s">
        <v>165</v>
      </c>
      <c r="F25" s="424"/>
      <c r="G25" s="424"/>
      <c r="H25" s="424"/>
      <c r="I25" s="424"/>
      <c r="J25" s="424"/>
      <c r="K25" s="425"/>
      <c r="L25" s="445">
        <v>1</v>
      </c>
      <c r="M25" s="446"/>
      <c r="N25" s="446"/>
      <c r="O25" s="446"/>
      <c r="P25" s="488"/>
      <c r="Q25" s="445">
        <v>7140</v>
      </c>
      <c r="R25" s="446"/>
      <c r="S25" s="446"/>
      <c r="T25" s="446"/>
      <c r="U25" s="446"/>
      <c r="V25" s="488"/>
      <c r="W25" s="540"/>
      <c r="X25" s="541"/>
      <c r="Y25" s="542"/>
      <c r="Z25" s="444" t="s">
        <v>166</v>
      </c>
      <c r="AA25" s="424"/>
      <c r="AB25" s="424"/>
      <c r="AC25" s="424"/>
      <c r="AD25" s="424"/>
      <c r="AE25" s="424"/>
      <c r="AF25" s="424"/>
      <c r="AG25" s="425"/>
      <c r="AH25" s="445" t="s">
        <v>123</v>
      </c>
      <c r="AI25" s="446"/>
      <c r="AJ25" s="446"/>
      <c r="AK25" s="446"/>
      <c r="AL25" s="488"/>
      <c r="AM25" s="445" t="s">
        <v>123</v>
      </c>
      <c r="AN25" s="446"/>
      <c r="AO25" s="446"/>
      <c r="AP25" s="446"/>
      <c r="AQ25" s="446"/>
      <c r="AR25" s="488"/>
      <c r="AS25" s="445" t="s">
        <v>123</v>
      </c>
      <c r="AT25" s="446"/>
      <c r="AU25" s="446"/>
      <c r="AV25" s="446"/>
      <c r="AW25" s="446"/>
      <c r="AX25" s="447"/>
      <c r="AY25" s="354" t="s">
        <v>167</v>
      </c>
      <c r="AZ25" s="355"/>
      <c r="BA25" s="355"/>
      <c r="BB25" s="355"/>
      <c r="BC25" s="355"/>
      <c r="BD25" s="355"/>
      <c r="BE25" s="355"/>
      <c r="BF25" s="355"/>
      <c r="BG25" s="355"/>
      <c r="BH25" s="355"/>
      <c r="BI25" s="355"/>
      <c r="BJ25" s="355"/>
      <c r="BK25" s="355"/>
      <c r="BL25" s="355"/>
      <c r="BM25" s="356"/>
      <c r="BN25" s="357">
        <v>2383500</v>
      </c>
      <c r="BO25" s="358"/>
      <c r="BP25" s="358"/>
      <c r="BQ25" s="358"/>
      <c r="BR25" s="358"/>
      <c r="BS25" s="358"/>
      <c r="BT25" s="358"/>
      <c r="BU25" s="359"/>
      <c r="BV25" s="357">
        <v>1363107</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63"/>
      <c r="B26" s="565"/>
      <c r="C26" s="541"/>
      <c r="D26" s="542"/>
      <c r="E26" s="444" t="s">
        <v>168</v>
      </c>
      <c r="F26" s="424"/>
      <c r="G26" s="424"/>
      <c r="H26" s="424"/>
      <c r="I26" s="424"/>
      <c r="J26" s="424"/>
      <c r="K26" s="425"/>
      <c r="L26" s="445">
        <v>1</v>
      </c>
      <c r="M26" s="446"/>
      <c r="N26" s="446"/>
      <c r="O26" s="446"/>
      <c r="P26" s="488"/>
      <c r="Q26" s="445">
        <v>6400</v>
      </c>
      <c r="R26" s="446"/>
      <c r="S26" s="446"/>
      <c r="T26" s="446"/>
      <c r="U26" s="446"/>
      <c r="V26" s="488"/>
      <c r="W26" s="540"/>
      <c r="X26" s="541"/>
      <c r="Y26" s="542"/>
      <c r="Z26" s="444" t="s">
        <v>169</v>
      </c>
      <c r="AA26" s="546"/>
      <c r="AB26" s="546"/>
      <c r="AC26" s="546"/>
      <c r="AD26" s="546"/>
      <c r="AE26" s="546"/>
      <c r="AF26" s="546"/>
      <c r="AG26" s="547"/>
      <c r="AH26" s="445">
        <v>11</v>
      </c>
      <c r="AI26" s="446"/>
      <c r="AJ26" s="446"/>
      <c r="AK26" s="446"/>
      <c r="AL26" s="488"/>
      <c r="AM26" s="445">
        <v>38742</v>
      </c>
      <c r="AN26" s="446"/>
      <c r="AO26" s="446"/>
      <c r="AP26" s="446"/>
      <c r="AQ26" s="446"/>
      <c r="AR26" s="488"/>
      <c r="AS26" s="445">
        <v>3522</v>
      </c>
      <c r="AT26" s="446"/>
      <c r="AU26" s="446"/>
      <c r="AV26" s="446"/>
      <c r="AW26" s="446"/>
      <c r="AX26" s="447"/>
      <c r="AY26" s="397" t="s">
        <v>170</v>
      </c>
      <c r="AZ26" s="398"/>
      <c r="BA26" s="398"/>
      <c r="BB26" s="398"/>
      <c r="BC26" s="398"/>
      <c r="BD26" s="398"/>
      <c r="BE26" s="398"/>
      <c r="BF26" s="398"/>
      <c r="BG26" s="398"/>
      <c r="BH26" s="398"/>
      <c r="BI26" s="398"/>
      <c r="BJ26" s="398"/>
      <c r="BK26" s="398"/>
      <c r="BL26" s="398"/>
      <c r="BM26" s="399"/>
      <c r="BN26" s="394" t="s">
        <v>123</v>
      </c>
      <c r="BO26" s="395"/>
      <c r="BP26" s="395"/>
      <c r="BQ26" s="395"/>
      <c r="BR26" s="395"/>
      <c r="BS26" s="395"/>
      <c r="BT26" s="395"/>
      <c r="BU26" s="396"/>
      <c r="BV26" s="394" t="s">
        <v>123</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63"/>
      <c r="B27" s="565"/>
      <c r="C27" s="541"/>
      <c r="D27" s="542"/>
      <c r="E27" s="444" t="s">
        <v>171</v>
      </c>
      <c r="F27" s="424"/>
      <c r="G27" s="424"/>
      <c r="H27" s="424"/>
      <c r="I27" s="424"/>
      <c r="J27" s="424"/>
      <c r="K27" s="425"/>
      <c r="L27" s="445">
        <v>1</v>
      </c>
      <c r="M27" s="446"/>
      <c r="N27" s="446"/>
      <c r="O27" s="446"/>
      <c r="P27" s="488"/>
      <c r="Q27" s="445">
        <v>4510</v>
      </c>
      <c r="R27" s="446"/>
      <c r="S27" s="446"/>
      <c r="T27" s="446"/>
      <c r="U27" s="446"/>
      <c r="V27" s="488"/>
      <c r="W27" s="540"/>
      <c r="X27" s="541"/>
      <c r="Y27" s="542"/>
      <c r="Z27" s="444" t="s">
        <v>172</v>
      </c>
      <c r="AA27" s="424"/>
      <c r="AB27" s="424"/>
      <c r="AC27" s="424"/>
      <c r="AD27" s="424"/>
      <c r="AE27" s="424"/>
      <c r="AF27" s="424"/>
      <c r="AG27" s="425"/>
      <c r="AH27" s="445">
        <v>54</v>
      </c>
      <c r="AI27" s="446"/>
      <c r="AJ27" s="446"/>
      <c r="AK27" s="446"/>
      <c r="AL27" s="488"/>
      <c r="AM27" s="445">
        <v>171465</v>
      </c>
      <c r="AN27" s="446"/>
      <c r="AO27" s="446"/>
      <c r="AP27" s="446"/>
      <c r="AQ27" s="446"/>
      <c r="AR27" s="488"/>
      <c r="AS27" s="445">
        <v>3175</v>
      </c>
      <c r="AT27" s="446"/>
      <c r="AU27" s="446"/>
      <c r="AV27" s="446"/>
      <c r="AW27" s="446"/>
      <c r="AX27" s="447"/>
      <c r="AY27" s="489" t="s">
        <v>173</v>
      </c>
      <c r="AZ27" s="490"/>
      <c r="BA27" s="490"/>
      <c r="BB27" s="490"/>
      <c r="BC27" s="490"/>
      <c r="BD27" s="490"/>
      <c r="BE27" s="490"/>
      <c r="BF27" s="490"/>
      <c r="BG27" s="490"/>
      <c r="BH27" s="490"/>
      <c r="BI27" s="490"/>
      <c r="BJ27" s="490"/>
      <c r="BK27" s="490"/>
      <c r="BL27" s="490"/>
      <c r="BM27" s="491"/>
      <c r="BN27" s="516" t="s">
        <v>123</v>
      </c>
      <c r="BO27" s="517"/>
      <c r="BP27" s="517"/>
      <c r="BQ27" s="517"/>
      <c r="BR27" s="517"/>
      <c r="BS27" s="517"/>
      <c r="BT27" s="517"/>
      <c r="BU27" s="518"/>
      <c r="BV27" s="516" t="s">
        <v>123</v>
      </c>
      <c r="BW27" s="517"/>
      <c r="BX27" s="517"/>
      <c r="BY27" s="517"/>
      <c r="BZ27" s="517"/>
      <c r="CA27" s="517"/>
      <c r="CB27" s="517"/>
      <c r="CC27" s="518"/>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63"/>
      <c r="B28" s="565"/>
      <c r="C28" s="541"/>
      <c r="D28" s="542"/>
      <c r="E28" s="444" t="s">
        <v>174</v>
      </c>
      <c r="F28" s="424"/>
      <c r="G28" s="424"/>
      <c r="H28" s="424"/>
      <c r="I28" s="424"/>
      <c r="J28" s="424"/>
      <c r="K28" s="425"/>
      <c r="L28" s="445">
        <v>1</v>
      </c>
      <c r="M28" s="446"/>
      <c r="N28" s="446"/>
      <c r="O28" s="446"/>
      <c r="P28" s="488"/>
      <c r="Q28" s="445">
        <v>3800</v>
      </c>
      <c r="R28" s="446"/>
      <c r="S28" s="446"/>
      <c r="T28" s="446"/>
      <c r="U28" s="446"/>
      <c r="V28" s="488"/>
      <c r="W28" s="540"/>
      <c r="X28" s="541"/>
      <c r="Y28" s="542"/>
      <c r="Z28" s="444" t="s">
        <v>175</v>
      </c>
      <c r="AA28" s="424"/>
      <c r="AB28" s="424"/>
      <c r="AC28" s="424"/>
      <c r="AD28" s="424"/>
      <c r="AE28" s="424"/>
      <c r="AF28" s="424"/>
      <c r="AG28" s="425"/>
      <c r="AH28" s="445" t="s">
        <v>123</v>
      </c>
      <c r="AI28" s="446"/>
      <c r="AJ28" s="446"/>
      <c r="AK28" s="446"/>
      <c r="AL28" s="488"/>
      <c r="AM28" s="445" t="s">
        <v>123</v>
      </c>
      <c r="AN28" s="446"/>
      <c r="AO28" s="446"/>
      <c r="AP28" s="446"/>
      <c r="AQ28" s="446"/>
      <c r="AR28" s="488"/>
      <c r="AS28" s="445" t="s">
        <v>123</v>
      </c>
      <c r="AT28" s="446"/>
      <c r="AU28" s="446"/>
      <c r="AV28" s="446"/>
      <c r="AW28" s="446"/>
      <c r="AX28" s="447"/>
      <c r="AY28" s="548" t="s">
        <v>176</v>
      </c>
      <c r="AZ28" s="549"/>
      <c r="BA28" s="549"/>
      <c r="BB28" s="550"/>
      <c r="BC28" s="354" t="s">
        <v>46</v>
      </c>
      <c r="BD28" s="355"/>
      <c r="BE28" s="355"/>
      <c r="BF28" s="355"/>
      <c r="BG28" s="355"/>
      <c r="BH28" s="355"/>
      <c r="BI28" s="355"/>
      <c r="BJ28" s="355"/>
      <c r="BK28" s="355"/>
      <c r="BL28" s="355"/>
      <c r="BM28" s="356"/>
      <c r="BN28" s="357">
        <v>4255187</v>
      </c>
      <c r="BO28" s="358"/>
      <c r="BP28" s="358"/>
      <c r="BQ28" s="358"/>
      <c r="BR28" s="358"/>
      <c r="BS28" s="358"/>
      <c r="BT28" s="358"/>
      <c r="BU28" s="359"/>
      <c r="BV28" s="357">
        <v>4199904</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63"/>
      <c r="B29" s="565"/>
      <c r="C29" s="541"/>
      <c r="D29" s="542"/>
      <c r="E29" s="444" t="s">
        <v>177</v>
      </c>
      <c r="F29" s="424"/>
      <c r="G29" s="424"/>
      <c r="H29" s="424"/>
      <c r="I29" s="424"/>
      <c r="J29" s="424"/>
      <c r="K29" s="425"/>
      <c r="L29" s="445">
        <v>13</v>
      </c>
      <c r="M29" s="446"/>
      <c r="N29" s="446"/>
      <c r="O29" s="446"/>
      <c r="P29" s="488"/>
      <c r="Q29" s="445">
        <v>3500</v>
      </c>
      <c r="R29" s="446"/>
      <c r="S29" s="446"/>
      <c r="T29" s="446"/>
      <c r="U29" s="446"/>
      <c r="V29" s="488"/>
      <c r="W29" s="543"/>
      <c r="X29" s="544"/>
      <c r="Y29" s="545"/>
      <c r="Z29" s="444" t="s">
        <v>178</v>
      </c>
      <c r="AA29" s="424"/>
      <c r="AB29" s="424"/>
      <c r="AC29" s="424"/>
      <c r="AD29" s="424"/>
      <c r="AE29" s="424"/>
      <c r="AF29" s="424"/>
      <c r="AG29" s="425"/>
      <c r="AH29" s="445">
        <v>291</v>
      </c>
      <c r="AI29" s="446"/>
      <c r="AJ29" s="446"/>
      <c r="AK29" s="446"/>
      <c r="AL29" s="488"/>
      <c r="AM29" s="445">
        <v>956883</v>
      </c>
      <c r="AN29" s="446"/>
      <c r="AO29" s="446"/>
      <c r="AP29" s="446"/>
      <c r="AQ29" s="446"/>
      <c r="AR29" s="488"/>
      <c r="AS29" s="445">
        <v>3288</v>
      </c>
      <c r="AT29" s="446"/>
      <c r="AU29" s="446"/>
      <c r="AV29" s="446"/>
      <c r="AW29" s="446"/>
      <c r="AX29" s="447"/>
      <c r="AY29" s="551"/>
      <c r="AZ29" s="552"/>
      <c r="BA29" s="552"/>
      <c r="BB29" s="553"/>
      <c r="BC29" s="428" t="s">
        <v>179</v>
      </c>
      <c r="BD29" s="429"/>
      <c r="BE29" s="429"/>
      <c r="BF29" s="429"/>
      <c r="BG29" s="429"/>
      <c r="BH29" s="429"/>
      <c r="BI29" s="429"/>
      <c r="BJ29" s="429"/>
      <c r="BK29" s="429"/>
      <c r="BL29" s="429"/>
      <c r="BM29" s="430"/>
      <c r="BN29" s="394">
        <v>569667</v>
      </c>
      <c r="BO29" s="395"/>
      <c r="BP29" s="395"/>
      <c r="BQ29" s="395"/>
      <c r="BR29" s="395"/>
      <c r="BS29" s="395"/>
      <c r="BT29" s="395"/>
      <c r="BU29" s="396"/>
      <c r="BV29" s="394">
        <v>515158</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180</v>
      </c>
      <c r="X30" s="562"/>
      <c r="Y30" s="562"/>
      <c r="Z30" s="562"/>
      <c r="AA30" s="562"/>
      <c r="AB30" s="562"/>
      <c r="AC30" s="562"/>
      <c r="AD30" s="562"/>
      <c r="AE30" s="562"/>
      <c r="AF30" s="562"/>
      <c r="AG30" s="563"/>
      <c r="AH30" s="524">
        <v>100.2</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7474564</v>
      </c>
      <c r="BO30" s="517"/>
      <c r="BP30" s="517"/>
      <c r="BQ30" s="517"/>
      <c r="BR30" s="517"/>
      <c r="BS30" s="517"/>
      <c r="BT30" s="517"/>
      <c r="BU30" s="518"/>
      <c r="BV30" s="516">
        <v>6519300</v>
      </c>
      <c r="BW30" s="517"/>
      <c r="BX30" s="517"/>
      <c r="BY30" s="517"/>
      <c r="BZ30" s="517"/>
      <c r="CA30" s="517"/>
      <c r="CB30" s="517"/>
      <c r="CC30" s="518"/>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57" t="s">
        <v>181</v>
      </c>
      <c r="D32" s="557"/>
      <c r="E32" s="557"/>
      <c r="F32" s="557"/>
      <c r="G32" s="557"/>
      <c r="H32" s="557"/>
      <c r="I32" s="557"/>
      <c r="J32" s="557"/>
      <c r="K32" s="557"/>
      <c r="L32" s="557"/>
      <c r="M32" s="557"/>
      <c r="N32" s="557"/>
      <c r="O32" s="557"/>
      <c r="P32" s="557"/>
      <c r="Q32" s="557"/>
      <c r="R32" s="557"/>
      <c r="S32" s="557"/>
      <c r="U32" s="398" t="s">
        <v>182</v>
      </c>
      <c r="V32" s="398"/>
      <c r="W32" s="398"/>
      <c r="X32" s="398"/>
      <c r="Y32" s="398"/>
      <c r="Z32" s="398"/>
      <c r="AA32" s="398"/>
      <c r="AB32" s="398"/>
      <c r="AC32" s="398"/>
      <c r="AD32" s="398"/>
      <c r="AE32" s="398"/>
      <c r="AF32" s="398"/>
      <c r="AG32" s="398"/>
      <c r="AH32" s="398"/>
      <c r="AI32" s="398"/>
      <c r="AJ32" s="398"/>
      <c r="AK32" s="398"/>
      <c r="AM32" s="398" t="s">
        <v>183</v>
      </c>
      <c r="AN32" s="398"/>
      <c r="AO32" s="398"/>
      <c r="AP32" s="398"/>
      <c r="AQ32" s="398"/>
      <c r="AR32" s="398"/>
      <c r="AS32" s="398"/>
      <c r="AT32" s="398"/>
      <c r="AU32" s="398"/>
      <c r="AV32" s="398"/>
      <c r="AW32" s="398"/>
      <c r="AX32" s="398"/>
      <c r="AY32" s="398"/>
      <c r="AZ32" s="398"/>
      <c r="BA32" s="398"/>
      <c r="BB32" s="398"/>
      <c r="BC32" s="398"/>
      <c r="BE32" s="398" t="s">
        <v>184</v>
      </c>
      <c r="BF32" s="398"/>
      <c r="BG32" s="398"/>
      <c r="BH32" s="398"/>
      <c r="BI32" s="398"/>
      <c r="BJ32" s="398"/>
      <c r="BK32" s="398"/>
      <c r="BL32" s="398"/>
      <c r="BM32" s="398"/>
      <c r="BN32" s="398"/>
      <c r="BO32" s="398"/>
      <c r="BP32" s="398"/>
      <c r="BQ32" s="398"/>
      <c r="BR32" s="398"/>
      <c r="BS32" s="398"/>
      <c r="BT32" s="398"/>
      <c r="BU32" s="398"/>
      <c r="BW32" s="398" t="s">
        <v>185</v>
      </c>
      <c r="BX32" s="398"/>
      <c r="BY32" s="398"/>
      <c r="BZ32" s="398"/>
      <c r="CA32" s="398"/>
      <c r="CB32" s="398"/>
      <c r="CC32" s="398"/>
      <c r="CD32" s="398"/>
      <c r="CE32" s="398"/>
      <c r="CF32" s="398"/>
      <c r="CG32" s="398"/>
      <c r="CH32" s="398"/>
      <c r="CI32" s="398"/>
      <c r="CJ32" s="398"/>
      <c r="CK32" s="398"/>
      <c r="CL32" s="398"/>
      <c r="CM32" s="398"/>
      <c r="CO32" s="398" t="s">
        <v>186</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15">
      <c r="A33" s="163"/>
      <c r="B33" s="190"/>
      <c r="C33" s="418" t="s">
        <v>187</v>
      </c>
      <c r="D33" s="418"/>
      <c r="E33" s="383" t="s">
        <v>188</v>
      </c>
      <c r="F33" s="383"/>
      <c r="G33" s="383"/>
      <c r="H33" s="383"/>
      <c r="I33" s="383"/>
      <c r="J33" s="383"/>
      <c r="K33" s="383"/>
      <c r="L33" s="383"/>
      <c r="M33" s="383"/>
      <c r="N33" s="383"/>
      <c r="O33" s="383"/>
      <c r="P33" s="383"/>
      <c r="Q33" s="383"/>
      <c r="R33" s="383"/>
      <c r="S33" s="383"/>
      <c r="T33" s="167"/>
      <c r="U33" s="418" t="s">
        <v>187</v>
      </c>
      <c r="V33" s="418"/>
      <c r="W33" s="383" t="s">
        <v>188</v>
      </c>
      <c r="X33" s="383"/>
      <c r="Y33" s="383"/>
      <c r="Z33" s="383"/>
      <c r="AA33" s="383"/>
      <c r="AB33" s="383"/>
      <c r="AC33" s="383"/>
      <c r="AD33" s="383"/>
      <c r="AE33" s="383"/>
      <c r="AF33" s="383"/>
      <c r="AG33" s="383"/>
      <c r="AH33" s="383"/>
      <c r="AI33" s="383"/>
      <c r="AJ33" s="383"/>
      <c r="AK33" s="383"/>
      <c r="AL33" s="167"/>
      <c r="AM33" s="418" t="s">
        <v>187</v>
      </c>
      <c r="AN33" s="418"/>
      <c r="AO33" s="383" t="s">
        <v>188</v>
      </c>
      <c r="AP33" s="383"/>
      <c r="AQ33" s="383"/>
      <c r="AR33" s="383"/>
      <c r="AS33" s="383"/>
      <c r="AT33" s="383"/>
      <c r="AU33" s="383"/>
      <c r="AV33" s="383"/>
      <c r="AW33" s="383"/>
      <c r="AX33" s="383"/>
      <c r="AY33" s="383"/>
      <c r="AZ33" s="383"/>
      <c r="BA33" s="383"/>
      <c r="BB33" s="383"/>
      <c r="BC33" s="383"/>
      <c r="BD33" s="173"/>
      <c r="BE33" s="383" t="s">
        <v>189</v>
      </c>
      <c r="BF33" s="383"/>
      <c r="BG33" s="383" t="s">
        <v>190</v>
      </c>
      <c r="BH33" s="383"/>
      <c r="BI33" s="383"/>
      <c r="BJ33" s="383"/>
      <c r="BK33" s="383"/>
      <c r="BL33" s="383"/>
      <c r="BM33" s="383"/>
      <c r="BN33" s="383"/>
      <c r="BO33" s="383"/>
      <c r="BP33" s="383"/>
      <c r="BQ33" s="383"/>
      <c r="BR33" s="383"/>
      <c r="BS33" s="383"/>
      <c r="BT33" s="383"/>
      <c r="BU33" s="383"/>
      <c r="BV33" s="173"/>
      <c r="BW33" s="418" t="s">
        <v>189</v>
      </c>
      <c r="BX33" s="418"/>
      <c r="BY33" s="383" t="s">
        <v>191</v>
      </c>
      <c r="BZ33" s="383"/>
      <c r="CA33" s="383"/>
      <c r="CB33" s="383"/>
      <c r="CC33" s="383"/>
      <c r="CD33" s="383"/>
      <c r="CE33" s="383"/>
      <c r="CF33" s="383"/>
      <c r="CG33" s="383"/>
      <c r="CH33" s="383"/>
      <c r="CI33" s="383"/>
      <c r="CJ33" s="383"/>
      <c r="CK33" s="383"/>
      <c r="CL33" s="383"/>
      <c r="CM33" s="383"/>
      <c r="CN33" s="167"/>
      <c r="CO33" s="418" t="s">
        <v>187</v>
      </c>
      <c r="CP33" s="418"/>
      <c r="CQ33" s="383" t="s">
        <v>192</v>
      </c>
      <c r="CR33" s="383"/>
      <c r="CS33" s="383"/>
      <c r="CT33" s="383"/>
      <c r="CU33" s="383"/>
      <c r="CV33" s="383"/>
      <c r="CW33" s="383"/>
      <c r="CX33" s="383"/>
      <c r="CY33" s="383"/>
      <c r="CZ33" s="383"/>
      <c r="DA33" s="383"/>
      <c r="DB33" s="383"/>
      <c r="DC33" s="383"/>
      <c r="DD33" s="383"/>
      <c r="DE33" s="383"/>
      <c r="DF33" s="167"/>
      <c r="DG33" s="583" t="s">
        <v>193</v>
      </c>
      <c r="DH33" s="583"/>
      <c r="DI33" s="168"/>
    </row>
    <row r="34" spans="1:113" ht="32.25" customHeight="1" x14ac:dyDescent="0.15">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63"/>
      <c r="BE34" s="584">
        <f>IF(BG34="","",MAX(C34:D43,U34:V43,AM34:AN43)+1)</f>
        <v>9</v>
      </c>
      <c r="BF34" s="584"/>
      <c r="BG34" s="585" t="str">
        <f>IF('各会計、関係団体の財政状況及び健全化判断比率'!B34="","",'各会計、関係団体の財政状況及び健全化判断比率'!B34)</f>
        <v>産業団地整備事業特別会計</v>
      </c>
      <c r="BH34" s="585"/>
      <c r="BI34" s="585"/>
      <c r="BJ34" s="585"/>
      <c r="BK34" s="585"/>
      <c r="BL34" s="585"/>
      <c r="BM34" s="585"/>
      <c r="BN34" s="585"/>
      <c r="BO34" s="585"/>
      <c r="BP34" s="585"/>
      <c r="BQ34" s="585"/>
      <c r="BR34" s="585"/>
      <c r="BS34" s="585"/>
      <c r="BT34" s="585"/>
      <c r="BU34" s="585"/>
      <c r="BV34" s="163"/>
      <c r="BW34" s="584">
        <f>IF(BY34="","",MAX(C34:D43,U34:V43,AM34:AN43,BE34:BF43)+1)</f>
        <v>10</v>
      </c>
      <c r="BX34" s="584"/>
      <c r="BY34" s="585" t="str">
        <f>IF('各会計、関係団体の財政状況及び健全化判断比率'!B68="","",'各会計、関係団体の財政状況及び健全化判断比率'!B68)</f>
        <v>兵庫県市町村職員退職手当組合</v>
      </c>
      <c r="BZ34" s="585"/>
      <c r="CA34" s="585"/>
      <c r="CB34" s="585"/>
      <c r="CC34" s="585"/>
      <c r="CD34" s="585"/>
      <c r="CE34" s="585"/>
      <c r="CF34" s="585"/>
      <c r="CG34" s="585"/>
      <c r="CH34" s="585"/>
      <c r="CI34" s="585"/>
      <c r="CJ34" s="585"/>
      <c r="CK34" s="585"/>
      <c r="CL34" s="585"/>
      <c r="CM34" s="585"/>
      <c r="CN34" s="163"/>
      <c r="CO34" s="584">
        <f>IF(CQ34="","",MAX(C34:D43,U34:V43,AM34:AN43,BE34:BF43,BW34:BX43)+1)</f>
        <v>17</v>
      </c>
      <c r="CP34" s="584"/>
      <c r="CQ34" s="585" t="str">
        <f>IF('各会計、関係団体の財政状況及び健全化判断比率'!BS7="","",'各会計、関係団体の財政状況及び健全化判断比率'!BS7)</f>
        <v>北条鉄道株式会社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15">
      <c r="A35" s="163"/>
      <c r="B35" s="190"/>
      <c r="C35" s="584">
        <f>IF(E35="","",C34+1)</f>
        <v>2</v>
      </c>
      <c r="D35" s="584"/>
      <c r="E35" s="585" t="str">
        <f>IF('各会計、関係団体の財政状況及び健全化判断比率'!B8="","",'各会計、関係団体の財政状況及び健全化判断比率'!B8)</f>
        <v>公園墓地整備事業特別会計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11</v>
      </c>
      <c r="BX35" s="584"/>
      <c r="BY35" s="585" t="str">
        <f>IF('各会計、関係団体の財政状況及び健全化判断比率'!B69="","",'各会計、関係団体の財政状況及び健全化判断比率'!B69)</f>
        <v>兵庫県後期高齢者医療広域連合（一般会計）</v>
      </c>
      <c r="BZ35" s="585"/>
      <c r="CA35" s="585"/>
      <c r="CB35" s="585"/>
      <c r="CC35" s="585"/>
      <c r="CD35" s="585"/>
      <c r="CE35" s="585"/>
      <c r="CF35" s="585"/>
      <c r="CG35" s="585"/>
      <c r="CH35" s="585"/>
      <c r="CI35" s="585"/>
      <c r="CJ35" s="585"/>
      <c r="CK35" s="585"/>
      <c r="CL35" s="585"/>
      <c r="CM35" s="585"/>
      <c r="CN35" s="163"/>
      <c r="CO35" s="584">
        <f t="shared" ref="CO35:CO43" si="3">IF(CQ35="","",CO34+1)</f>
        <v>18</v>
      </c>
      <c r="CP35" s="584"/>
      <c r="CQ35" s="585" t="str">
        <f>IF('各会計、関係団体の財政状況及び健全化判断比率'!BS8="","",'各会計、関係団体の財政状況及び健全化判断比率'!BS8)</f>
        <v>株式会社加西北条都市開発</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15">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f t="shared" si="0"/>
        <v>8</v>
      </c>
      <c r="AN36" s="584"/>
      <c r="AO36" s="585" t="str">
        <f>IF('各会計、関係団体の財政状況及び健全化判断比率'!B33="","",'各会計、関係団体の財政状況及び健全化判断比率'!B33)</f>
        <v>病院事業会計</v>
      </c>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12</v>
      </c>
      <c r="BX36" s="584"/>
      <c r="BY36" s="585" t="str">
        <f>IF('各会計、関係団体の財政状況及び健全化判断比率'!B70="","",'各会計、関係団体の財政状況及び健全化判断比率'!B70)</f>
        <v>兵庫県後期高齢者医療広域連合（特別会計）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15">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13</v>
      </c>
      <c r="BX37" s="584"/>
      <c r="BY37" s="585" t="str">
        <f>IF('各会計、関係団体の財政状況及び健全化判断比率'!B71="","",'各会計、関係団体の財政状況及び健全化判断比率'!B71)</f>
        <v>北はりま消防組合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15">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14</v>
      </c>
      <c r="BX38" s="584"/>
      <c r="BY38" s="585" t="str">
        <f>IF('各会計、関係団体の財政状況及び健全化判断比率'!B72="","",'各会計、関係団体の財政状況及び健全化判断比率'!B72)</f>
        <v>播磨内陸医務事業組合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15">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15</v>
      </c>
      <c r="BX39" s="584"/>
      <c r="BY39" s="585" t="str">
        <f>IF('各会計、関係団体の財政状況及び健全化判断比率'!B73="","",'各会計、関係団体の財政状況及び健全化判断比率'!B73)</f>
        <v>北播磨こども発達支援センター事務組合わかあゆ園</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15">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16</v>
      </c>
      <c r="BX40" s="584"/>
      <c r="BY40" s="585" t="str">
        <f>IF('各会計、関係団体の財政状況及び健全化判断比率'!B74="","",'各会計、関係団体の財政状況及び健全化判断比率'!B74)</f>
        <v>小野加東加西環境施設事務組合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15">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15">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15">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194</v>
      </c>
      <c r="E46" s="587" t="s">
        <v>195</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196</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197</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198</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199</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200</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201</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202</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5wlEa7zyEolfvReoGEoHRR4x1fCC4ZW5qjS2Yp1dCy/vODk2lClILaFlbQW+DGiPFoZ9i9XHEyKOKVfVSiwfWA==" saltValue="pZmjjq6pMn/uu0hxj9hhr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abSelected="1" topLeftCell="A2"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36" t="s">
        <v>534</v>
      </c>
      <c r="D34" s="1136"/>
      <c r="E34" s="1137"/>
      <c r="F34" s="32">
        <v>0</v>
      </c>
      <c r="G34" s="33">
        <v>7.96</v>
      </c>
      <c r="H34" s="33">
        <v>16.489999999999998</v>
      </c>
      <c r="I34" s="33">
        <v>14.08</v>
      </c>
      <c r="J34" s="34">
        <v>10.06</v>
      </c>
      <c r="K34" s="22"/>
      <c r="L34" s="22"/>
      <c r="M34" s="22"/>
      <c r="N34" s="22"/>
      <c r="O34" s="22"/>
      <c r="P34" s="22"/>
    </row>
    <row r="35" spans="1:16" ht="39" customHeight="1" x14ac:dyDescent="0.15">
      <c r="A35" s="22"/>
      <c r="B35" s="35"/>
      <c r="C35" s="1132" t="s">
        <v>535</v>
      </c>
      <c r="D35" s="1132"/>
      <c r="E35" s="1133"/>
      <c r="F35" s="36">
        <v>11.76</v>
      </c>
      <c r="G35" s="37">
        <v>9.81</v>
      </c>
      <c r="H35" s="37">
        <v>10.16</v>
      </c>
      <c r="I35" s="37">
        <v>9.5299999999999994</v>
      </c>
      <c r="J35" s="38">
        <v>8.75</v>
      </c>
      <c r="K35" s="22"/>
      <c r="L35" s="22"/>
      <c r="M35" s="22"/>
      <c r="N35" s="22"/>
      <c r="O35" s="22"/>
      <c r="P35" s="22"/>
    </row>
    <row r="36" spans="1:16" ht="39" customHeight="1" x14ac:dyDescent="0.15">
      <c r="A36" s="22"/>
      <c r="B36" s="35"/>
      <c r="C36" s="1132" t="s">
        <v>536</v>
      </c>
      <c r="D36" s="1132"/>
      <c r="E36" s="1133"/>
      <c r="F36" s="36">
        <v>6.64</v>
      </c>
      <c r="G36" s="37">
        <v>6.39</v>
      </c>
      <c r="H36" s="37">
        <v>5.76</v>
      </c>
      <c r="I36" s="37">
        <v>5.41</v>
      </c>
      <c r="J36" s="38">
        <v>5.82</v>
      </c>
      <c r="K36" s="22"/>
      <c r="L36" s="22"/>
      <c r="M36" s="22"/>
      <c r="N36" s="22"/>
      <c r="O36" s="22"/>
      <c r="P36" s="22"/>
    </row>
    <row r="37" spans="1:16" ht="39" customHeight="1" x14ac:dyDescent="0.15">
      <c r="A37" s="22"/>
      <c r="B37" s="35"/>
      <c r="C37" s="1132" t="s">
        <v>537</v>
      </c>
      <c r="D37" s="1132"/>
      <c r="E37" s="1133"/>
      <c r="F37" s="36">
        <v>5.71</v>
      </c>
      <c r="G37" s="37">
        <v>7.78</v>
      </c>
      <c r="H37" s="37">
        <v>5.04</v>
      </c>
      <c r="I37" s="37">
        <v>0.81</v>
      </c>
      <c r="J37" s="38">
        <v>1.77</v>
      </c>
      <c r="K37" s="22"/>
      <c r="L37" s="22"/>
      <c r="M37" s="22"/>
      <c r="N37" s="22"/>
      <c r="O37" s="22"/>
      <c r="P37" s="22"/>
    </row>
    <row r="38" spans="1:16" ht="39" customHeight="1" x14ac:dyDescent="0.15">
      <c r="A38" s="22"/>
      <c r="B38" s="35"/>
      <c r="C38" s="1132" t="s">
        <v>538</v>
      </c>
      <c r="D38" s="1132"/>
      <c r="E38" s="1133"/>
      <c r="F38" s="36">
        <v>7.58</v>
      </c>
      <c r="G38" s="37">
        <v>1.24</v>
      </c>
      <c r="H38" s="37">
        <v>0.66</v>
      </c>
      <c r="I38" s="37">
        <v>2.59</v>
      </c>
      <c r="J38" s="38">
        <v>1.1399999999999999</v>
      </c>
      <c r="K38" s="22"/>
      <c r="L38" s="22"/>
      <c r="M38" s="22"/>
      <c r="N38" s="22"/>
      <c r="O38" s="22"/>
      <c r="P38" s="22"/>
    </row>
    <row r="39" spans="1:16" ht="39" customHeight="1" x14ac:dyDescent="0.15">
      <c r="A39" s="22"/>
      <c r="B39" s="35"/>
      <c r="C39" s="1132" t="s">
        <v>539</v>
      </c>
      <c r="D39" s="1132"/>
      <c r="E39" s="1133"/>
      <c r="F39" s="36">
        <v>0.53</v>
      </c>
      <c r="G39" s="37">
        <v>1.27</v>
      </c>
      <c r="H39" s="37">
        <v>1.43</v>
      </c>
      <c r="I39" s="37">
        <v>0.64</v>
      </c>
      <c r="J39" s="38">
        <v>0.69</v>
      </c>
      <c r="K39" s="22"/>
      <c r="L39" s="22"/>
      <c r="M39" s="22"/>
      <c r="N39" s="22"/>
      <c r="O39" s="22"/>
      <c r="P39" s="22"/>
    </row>
    <row r="40" spans="1:16" ht="39" customHeight="1" x14ac:dyDescent="0.15">
      <c r="A40" s="22"/>
      <c r="B40" s="35"/>
      <c r="C40" s="1132" t="s">
        <v>540</v>
      </c>
      <c r="D40" s="1132"/>
      <c r="E40" s="1133"/>
      <c r="F40" s="36">
        <v>0.02</v>
      </c>
      <c r="G40" s="37">
        <v>0.03</v>
      </c>
      <c r="H40" s="37">
        <v>0.03</v>
      </c>
      <c r="I40" s="37">
        <v>0.17</v>
      </c>
      <c r="J40" s="38">
        <v>0.04</v>
      </c>
      <c r="K40" s="22"/>
      <c r="L40" s="22"/>
      <c r="M40" s="22"/>
      <c r="N40" s="22"/>
      <c r="O40" s="22"/>
      <c r="P40" s="22"/>
    </row>
    <row r="41" spans="1:16" ht="39" customHeight="1" x14ac:dyDescent="0.15">
      <c r="A41" s="22"/>
      <c r="B41" s="35"/>
      <c r="C41" s="1132" t="s">
        <v>541</v>
      </c>
      <c r="D41" s="1132"/>
      <c r="E41" s="1133"/>
      <c r="F41" s="36">
        <v>0.1</v>
      </c>
      <c r="G41" s="37">
        <v>0.15</v>
      </c>
      <c r="H41" s="37">
        <v>0.04</v>
      </c>
      <c r="I41" s="37">
        <v>0.03</v>
      </c>
      <c r="J41" s="38">
        <v>0.03</v>
      </c>
      <c r="K41" s="22"/>
      <c r="L41" s="22"/>
      <c r="M41" s="22"/>
      <c r="N41" s="22"/>
      <c r="O41" s="22"/>
      <c r="P41" s="22"/>
    </row>
    <row r="42" spans="1:16" ht="39" customHeight="1" x14ac:dyDescent="0.15">
      <c r="A42" s="22"/>
      <c r="B42" s="39"/>
      <c r="C42" s="1132" t="s">
        <v>542</v>
      </c>
      <c r="D42" s="1132"/>
      <c r="E42" s="1133"/>
      <c r="F42" s="36" t="s">
        <v>490</v>
      </c>
      <c r="G42" s="37" t="s">
        <v>490</v>
      </c>
      <c r="H42" s="37" t="s">
        <v>490</v>
      </c>
      <c r="I42" s="37" t="s">
        <v>490</v>
      </c>
      <c r="J42" s="38" t="s">
        <v>490</v>
      </c>
      <c r="K42" s="22"/>
      <c r="L42" s="22"/>
      <c r="M42" s="22"/>
      <c r="N42" s="22"/>
      <c r="O42" s="22"/>
      <c r="P42" s="22"/>
    </row>
    <row r="43" spans="1:16" ht="39" customHeight="1" thickBot="1" x14ac:dyDescent="0.2">
      <c r="A43" s="22"/>
      <c r="B43" s="40"/>
      <c r="C43" s="1134" t="s">
        <v>543</v>
      </c>
      <c r="D43" s="1134"/>
      <c r="E43" s="1135"/>
      <c r="F43" s="41">
        <v>0.96</v>
      </c>
      <c r="G43" s="42">
        <v>1.06</v>
      </c>
      <c r="H43" s="42">
        <v>0.45</v>
      </c>
      <c r="I43" s="42">
        <v>0</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Q/dkXQuUGJ6Xr1DRReBiHrg9gB9QXu93LM1Xv226UiGmqHJjdRmUzf83lU6OqVeIFE3LAnhX6kWwEelRcHOtbA==" saltValue="QvqWvgITFwlGkDD3atMF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abSelected="1" topLeftCell="B34" zoomScale="85" zoomScaleNormal="85"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528</v>
      </c>
      <c r="L44" s="54" t="s">
        <v>529</v>
      </c>
      <c r="M44" s="54" t="s">
        <v>530</v>
      </c>
      <c r="N44" s="54" t="s">
        <v>531</v>
      </c>
      <c r="O44" s="55" t="s">
        <v>532</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1835</v>
      </c>
      <c r="L45" s="58">
        <v>1922</v>
      </c>
      <c r="M45" s="58">
        <v>1996</v>
      </c>
      <c r="N45" s="58">
        <v>2016</v>
      </c>
      <c r="O45" s="59">
        <v>1710</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490</v>
      </c>
      <c r="L46" s="62" t="s">
        <v>490</v>
      </c>
      <c r="M46" s="62" t="s">
        <v>490</v>
      </c>
      <c r="N46" s="62" t="s">
        <v>490</v>
      </c>
      <c r="O46" s="63" t="s">
        <v>490</v>
      </c>
      <c r="P46" s="46"/>
      <c r="Q46" s="46"/>
      <c r="R46" s="46"/>
      <c r="S46" s="46"/>
      <c r="T46" s="46"/>
      <c r="U46" s="46"/>
    </row>
    <row r="47" spans="1:21" ht="30.75" customHeight="1" x14ac:dyDescent="0.15">
      <c r="A47" s="46"/>
      <c r="B47" s="1140"/>
      <c r="C47" s="1141"/>
      <c r="D47" s="60"/>
      <c r="E47" s="1146" t="s">
        <v>12</v>
      </c>
      <c r="F47" s="1146"/>
      <c r="G47" s="1146"/>
      <c r="H47" s="1146"/>
      <c r="I47" s="1146"/>
      <c r="J47" s="1147"/>
      <c r="K47" s="61" t="s">
        <v>490</v>
      </c>
      <c r="L47" s="62" t="s">
        <v>490</v>
      </c>
      <c r="M47" s="62" t="s">
        <v>490</v>
      </c>
      <c r="N47" s="62" t="s">
        <v>490</v>
      </c>
      <c r="O47" s="63">
        <v>1</v>
      </c>
      <c r="P47" s="46"/>
      <c r="Q47" s="46"/>
      <c r="R47" s="46"/>
      <c r="S47" s="46"/>
      <c r="T47" s="46"/>
      <c r="U47" s="46"/>
    </row>
    <row r="48" spans="1:21" ht="30.75" customHeight="1" x14ac:dyDescent="0.15">
      <c r="A48" s="46"/>
      <c r="B48" s="1140"/>
      <c r="C48" s="1141"/>
      <c r="D48" s="60"/>
      <c r="E48" s="1146" t="s">
        <v>13</v>
      </c>
      <c r="F48" s="1146"/>
      <c r="G48" s="1146"/>
      <c r="H48" s="1146"/>
      <c r="I48" s="1146"/>
      <c r="J48" s="1147"/>
      <c r="K48" s="61">
        <v>958</v>
      </c>
      <c r="L48" s="62">
        <v>947</v>
      </c>
      <c r="M48" s="62">
        <v>942</v>
      </c>
      <c r="N48" s="62">
        <v>929</v>
      </c>
      <c r="O48" s="63">
        <v>766</v>
      </c>
      <c r="P48" s="46"/>
      <c r="Q48" s="46"/>
      <c r="R48" s="46"/>
      <c r="S48" s="46"/>
      <c r="T48" s="46"/>
      <c r="U48" s="46"/>
    </row>
    <row r="49" spans="1:21" ht="30.75" customHeight="1" x14ac:dyDescent="0.15">
      <c r="A49" s="46"/>
      <c r="B49" s="1140"/>
      <c r="C49" s="1141"/>
      <c r="D49" s="60"/>
      <c r="E49" s="1146" t="s">
        <v>14</v>
      </c>
      <c r="F49" s="1146"/>
      <c r="G49" s="1146"/>
      <c r="H49" s="1146"/>
      <c r="I49" s="1146"/>
      <c r="J49" s="1147"/>
      <c r="K49" s="61">
        <v>57</v>
      </c>
      <c r="L49" s="62">
        <v>57</v>
      </c>
      <c r="M49" s="62">
        <v>40</v>
      </c>
      <c r="N49" s="62">
        <v>12</v>
      </c>
      <c r="O49" s="63">
        <v>3</v>
      </c>
      <c r="P49" s="46"/>
      <c r="Q49" s="46"/>
      <c r="R49" s="46"/>
      <c r="S49" s="46"/>
      <c r="T49" s="46"/>
      <c r="U49" s="46"/>
    </row>
    <row r="50" spans="1:21" ht="30.75" customHeight="1" x14ac:dyDescent="0.15">
      <c r="A50" s="46"/>
      <c r="B50" s="1140"/>
      <c r="C50" s="1141"/>
      <c r="D50" s="60"/>
      <c r="E50" s="1146" t="s">
        <v>15</v>
      </c>
      <c r="F50" s="1146"/>
      <c r="G50" s="1146"/>
      <c r="H50" s="1146"/>
      <c r="I50" s="1146"/>
      <c r="J50" s="1147"/>
      <c r="K50" s="61">
        <v>0</v>
      </c>
      <c r="L50" s="62" t="s">
        <v>490</v>
      </c>
      <c r="M50" s="62" t="s">
        <v>490</v>
      </c>
      <c r="N50" s="62" t="s">
        <v>490</v>
      </c>
      <c r="O50" s="63" t="s">
        <v>490</v>
      </c>
      <c r="P50" s="46"/>
      <c r="Q50" s="46"/>
      <c r="R50" s="46"/>
      <c r="S50" s="46"/>
      <c r="T50" s="46"/>
      <c r="U50" s="46"/>
    </row>
    <row r="51" spans="1:21" ht="30.75" customHeight="1" x14ac:dyDescent="0.15">
      <c r="A51" s="46"/>
      <c r="B51" s="1142"/>
      <c r="C51" s="1143"/>
      <c r="D51" s="64"/>
      <c r="E51" s="1146" t="s">
        <v>16</v>
      </c>
      <c r="F51" s="1146"/>
      <c r="G51" s="1146"/>
      <c r="H51" s="1146"/>
      <c r="I51" s="1146"/>
      <c r="J51" s="1147"/>
      <c r="K51" s="61" t="s">
        <v>490</v>
      </c>
      <c r="L51" s="62" t="s">
        <v>490</v>
      </c>
      <c r="M51" s="62" t="s">
        <v>490</v>
      </c>
      <c r="N51" s="62" t="s">
        <v>490</v>
      </c>
      <c r="O51" s="63" t="s">
        <v>490</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1992</v>
      </c>
      <c r="L52" s="62">
        <v>1936</v>
      </c>
      <c r="M52" s="62">
        <v>1906</v>
      </c>
      <c r="N52" s="62">
        <v>1812</v>
      </c>
      <c r="O52" s="63">
        <v>1568</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858</v>
      </c>
      <c r="L53" s="67">
        <v>990</v>
      </c>
      <c r="M53" s="67">
        <v>1072</v>
      </c>
      <c r="N53" s="67">
        <v>1145</v>
      </c>
      <c r="O53" s="68">
        <v>912</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x14ac:dyDescent="0.15">
      <c r="B58" s="1154" t="s">
        <v>24</v>
      </c>
      <c r="C58" s="1155"/>
      <c r="D58" s="1160" t="s">
        <v>25</v>
      </c>
      <c r="E58" s="1161"/>
      <c r="F58" s="1161"/>
      <c r="G58" s="1161"/>
      <c r="H58" s="1161"/>
      <c r="I58" s="1161"/>
      <c r="J58" s="1162"/>
      <c r="K58" s="81"/>
      <c r="L58" s="82"/>
      <c r="M58" s="82"/>
      <c r="N58" s="82"/>
      <c r="O58" s="83">
        <v>8</v>
      </c>
    </row>
    <row r="59" spans="1:21" ht="31.5" customHeight="1" x14ac:dyDescent="0.15">
      <c r="B59" s="1156"/>
      <c r="C59" s="1157"/>
      <c r="D59" s="1163" t="s">
        <v>26</v>
      </c>
      <c r="E59" s="1164"/>
      <c r="F59" s="1164"/>
      <c r="G59" s="1164"/>
      <c r="H59" s="1164"/>
      <c r="I59" s="1164"/>
      <c r="J59" s="1165"/>
      <c r="K59" s="84"/>
      <c r="L59" s="85"/>
      <c r="M59" s="85"/>
      <c r="N59" s="85"/>
      <c r="O59" s="86">
        <v>0</v>
      </c>
    </row>
    <row r="60" spans="1:21" ht="31.5" customHeight="1" thickBot="1" x14ac:dyDescent="0.2">
      <c r="B60" s="1158"/>
      <c r="C60" s="1159"/>
      <c r="D60" s="1166" t="s">
        <v>27</v>
      </c>
      <c r="E60" s="1167"/>
      <c r="F60" s="1167"/>
      <c r="G60" s="1167"/>
      <c r="H60" s="1167"/>
      <c r="I60" s="1167"/>
      <c r="J60" s="1168"/>
      <c r="K60" s="87"/>
      <c r="L60" s="88"/>
      <c r="M60" s="88"/>
      <c r="N60" s="88"/>
      <c r="O60" s="89">
        <v>0</v>
      </c>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kRxY8jGsQCLf5TMC038zOYgCpAXXu5ZPPYBK++h7NhQiQUWl/++KqtEVgcqzJL70cr+pYPnkHH7N8mkYnCg5EQ==" saltValue="MUgG2Wn+21FipiUDSSrEh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abSelected="1" topLeftCell="A8" zoomScale="70" zoomScaleNormal="7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528</v>
      </c>
      <c r="J40" s="101" t="s">
        <v>529</v>
      </c>
      <c r="K40" s="101" t="s">
        <v>530</v>
      </c>
      <c r="L40" s="101" t="s">
        <v>531</v>
      </c>
      <c r="M40" s="102" t="s">
        <v>532</v>
      </c>
    </row>
    <row r="41" spans="2:13" ht="27.75" customHeight="1" x14ac:dyDescent="0.15">
      <c r="B41" s="1169" t="s">
        <v>30</v>
      </c>
      <c r="C41" s="1170"/>
      <c r="D41" s="103"/>
      <c r="E41" s="1175" t="s">
        <v>31</v>
      </c>
      <c r="F41" s="1175"/>
      <c r="G41" s="1175"/>
      <c r="H41" s="1176"/>
      <c r="I41" s="330">
        <v>20188</v>
      </c>
      <c r="J41" s="331">
        <v>19693</v>
      </c>
      <c r="K41" s="331">
        <v>18574</v>
      </c>
      <c r="L41" s="331">
        <v>17627</v>
      </c>
      <c r="M41" s="332">
        <v>17111</v>
      </c>
    </row>
    <row r="42" spans="2:13" ht="27.75" customHeight="1" x14ac:dyDescent="0.15">
      <c r="B42" s="1171"/>
      <c r="C42" s="1172"/>
      <c r="D42" s="104"/>
      <c r="E42" s="1177" t="s">
        <v>32</v>
      </c>
      <c r="F42" s="1177"/>
      <c r="G42" s="1177"/>
      <c r="H42" s="1178"/>
      <c r="I42" s="333">
        <v>488</v>
      </c>
      <c r="J42" s="334" t="s">
        <v>490</v>
      </c>
      <c r="K42" s="334" t="s">
        <v>490</v>
      </c>
      <c r="L42" s="334" t="s">
        <v>490</v>
      </c>
      <c r="M42" s="335" t="s">
        <v>490</v>
      </c>
    </row>
    <row r="43" spans="2:13" ht="27.75" customHeight="1" x14ac:dyDescent="0.15">
      <c r="B43" s="1171"/>
      <c r="C43" s="1172"/>
      <c r="D43" s="104"/>
      <c r="E43" s="1177" t="s">
        <v>33</v>
      </c>
      <c r="F43" s="1177"/>
      <c r="G43" s="1177"/>
      <c r="H43" s="1178"/>
      <c r="I43" s="333">
        <v>12122</v>
      </c>
      <c r="J43" s="334">
        <v>11304</v>
      </c>
      <c r="K43" s="334">
        <v>10592</v>
      </c>
      <c r="L43" s="334">
        <v>10480</v>
      </c>
      <c r="M43" s="335">
        <v>10405</v>
      </c>
    </row>
    <row r="44" spans="2:13" ht="27.75" customHeight="1" x14ac:dyDescent="0.15">
      <c r="B44" s="1171"/>
      <c r="C44" s="1172"/>
      <c r="D44" s="104"/>
      <c r="E44" s="1177" t="s">
        <v>34</v>
      </c>
      <c r="F44" s="1177"/>
      <c r="G44" s="1177"/>
      <c r="H44" s="1178"/>
      <c r="I44" s="333">
        <v>66</v>
      </c>
      <c r="J44" s="334">
        <v>46</v>
      </c>
      <c r="K44" s="334">
        <v>33</v>
      </c>
      <c r="L44" s="334">
        <v>42</v>
      </c>
      <c r="M44" s="335">
        <v>37</v>
      </c>
    </row>
    <row r="45" spans="2:13" ht="27.75" customHeight="1" x14ac:dyDescent="0.15">
      <c r="B45" s="1171"/>
      <c r="C45" s="1172"/>
      <c r="D45" s="104"/>
      <c r="E45" s="1177" t="s">
        <v>35</v>
      </c>
      <c r="F45" s="1177"/>
      <c r="G45" s="1177"/>
      <c r="H45" s="1178"/>
      <c r="I45" s="333">
        <v>1495</v>
      </c>
      <c r="J45" s="334">
        <v>1580</v>
      </c>
      <c r="K45" s="334">
        <v>1623</v>
      </c>
      <c r="L45" s="334">
        <v>1578</v>
      </c>
      <c r="M45" s="335">
        <v>1579</v>
      </c>
    </row>
    <row r="46" spans="2:13" ht="27.75" customHeight="1" x14ac:dyDescent="0.15">
      <c r="B46" s="1171"/>
      <c r="C46" s="1172"/>
      <c r="D46" s="105"/>
      <c r="E46" s="1177" t="s">
        <v>36</v>
      </c>
      <c r="F46" s="1177"/>
      <c r="G46" s="1177"/>
      <c r="H46" s="1178"/>
      <c r="I46" s="333" t="s">
        <v>490</v>
      </c>
      <c r="J46" s="334" t="s">
        <v>490</v>
      </c>
      <c r="K46" s="334" t="s">
        <v>490</v>
      </c>
      <c r="L46" s="334" t="s">
        <v>490</v>
      </c>
      <c r="M46" s="335" t="s">
        <v>490</v>
      </c>
    </row>
    <row r="47" spans="2:13" ht="27.75" customHeight="1" x14ac:dyDescent="0.15">
      <c r="B47" s="1171"/>
      <c r="C47" s="1172"/>
      <c r="D47" s="106"/>
      <c r="E47" s="1179" t="s">
        <v>37</v>
      </c>
      <c r="F47" s="1180"/>
      <c r="G47" s="1180"/>
      <c r="H47" s="1181"/>
      <c r="I47" s="333" t="s">
        <v>490</v>
      </c>
      <c r="J47" s="334" t="s">
        <v>490</v>
      </c>
      <c r="K47" s="334" t="s">
        <v>490</v>
      </c>
      <c r="L47" s="334" t="s">
        <v>490</v>
      </c>
      <c r="M47" s="335" t="s">
        <v>490</v>
      </c>
    </row>
    <row r="48" spans="2:13" ht="27.75" customHeight="1" x14ac:dyDescent="0.15">
      <c r="B48" s="1171"/>
      <c r="C48" s="1172"/>
      <c r="D48" s="104"/>
      <c r="E48" s="1177" t="s">
        <v>38</v>
      </c>
      <c r="F48" s="1177"/>
      <c r="G48" s="1177"/>
      <c r="H48" s="1178"/>
      <c r="I48" s="333" t="s">
        <v>490</v>
      </c>
      <c r="J48" s="334" t="s">
        <v>490</v>
      </c>
      <c r="K48" s="334" t="s">
        <v>490</v>
      </c>
      <c r="L48" s="334" t="s">
        <v>490</v>
      </c>
      <c r="M48" s="335" t="s">
        <v>490</v>
      </c>
    </row>
    <row r="49" spans="2:13" ht="27.75" customHeight="1" x14ac:dyDescent="0.15">
      <c r="B49" s="1173"/>
      <c r="C49" s="1174"/>
      <c r="D49" s="104"/>
      <c r="E49" s="1177" t="s">
        <v>39</v>
      </c>
      <c r="F49" s="1177"/>
      <c r="G49" s="1177"/>
      <c r="H49" s="1178"/>
      <c r="I49" s="333" t="s">
        <v>490</v>
      </c>
      <c r="J49" s="334" t="s">
        <v>490</v>
      </c>
      <c r="K49" s="334" t="s">
        <v>490</v>
      </c>
      <c r="L49" s="334" t="s">
        <v>490</v>
      </c>
      <c r="M49" s="335" t="s">
        <v>490</v>
      </c>
    </row>
    <row r="50" spans="2:13" ht="27.75" customHeight="1" x14ac:dyDescent="0.15">
      <c r="B50" s="1182" t="s">
        <v>40</v>
      </c>
      <c r="C50" s="1183"/>
      <c r="D50" s="107"/>
      <c r="E50" s="1177" t="s">
        <v>41</v>
      </c>
      <c r="F50" s="1177"/>
      <c r="G50" s="1177"/>
      <c r="H50" s="1178"/>
      <c r="I50" s="333">
        <v>6335</v>
      </c>
      <c r="J50" s="334">
        <v>9430</v>
      </c>
      <c r="K50" s="334">
        <v>11440</v>
      </c>
      <c r="L50" s="334">
        <v>12557</v>
      </c>
      <c r="M50" s="335">
        <v>13549</v>
      </c>
    </row>
    <row r="51" spans="2:13" ht="27.75" customHeight="1" x14ac:dyDescent="0.15">
      <c r="B51" s="1171"/>
      <c r="C51" s="1172"/>
      <c r="D51" s="104"/>
      <c r="E51" s="1177" t="s">
        <v>42</v>
      </c>
      <c r="F51" s="1177"/>
      <c r="G51" s="1177"/>
      <c r="H51" s="1178"/>
      <c r="I51" s="333">
        <v>1554</v>
      </c>
      <c r="J51" s="334">
        <v>1632</v>
      </c>
      <c r="K51" s="334">
        <v>1524</v>
      </c>
      <c r="L51" s="334">
        <v>1354</v>
      </c>
      <c r="M51" s="335">
        <v>866</v>
      </c>
    </row>
    <row r="52" spans="2:13" ht="27.75" customHeight="1" x14ac:dyDescent="0.15">
      <c r="B52" s="1173"/>
      <c r="C52" s="1174"/>
      <c r="D52" s="104"/>
      <c r="E52" s="1177" t="s">
        <v>43</v>
      </c>
      <c r="F52" s="1177"/>
      <c r="G52" s="1177"/>
      <c r="H52" s="1178"/>
      <c r="I52" s="333">
        <v>21706</v>
      </c>
      <c r="J52" s="334">
        <v>21074</v>
      </c>
      <c r="K52" s="334">
        <v>20145</v>
      </c>
      <c r="L52" s="334">
        <v>19197</v>
      </c>
      <c r="M52" s="335">
        <v>18014</v>
      </c>
    </row>
    <row r="53" spans="2:13" ht="27.75" customHeight="1" thickBot="1" x14ac:dyDescent="0.2">
      <c r="B53" s="1184" t="s">
        <v>19</v>
      </c>
      <c r="C53" s="1185"/>
      <c r="D53" s="108"/>
      <c r="E53" s="1186" t="s">
        <v>44</v>
      </c>
      <c r="F53" s="1186"/>
      <c r="G53" s="1186"/>
      <c r="H53" s="1187"/>
      <c r="I53" s="336">
        <v>4764</v>
      </c>
      <c r="J53" s="337">
        <v>487</v>
      </c>
      <c r="K53" s="337">
        <v>-2289</v>
      </c>
      <c r="L53" s="337">
        <v>-3379</v>
      </c>
      <c r="M53" s="338">
        <v>-3298</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B8iQWZjXD7SmxdCNgpPm0JErZJU/tP0AmNwYd0gSYt3vsb5RR1gaHUZzLm1gtBOwqyg92hqqRCI5i9FcFouA6w==" saltValue="Qi5Xw/wgsvurGeNXpuVFS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A21"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530</v>
      </c>
      <c r="G54" s="117" t="s">
        <v>531</v>
      </c>
      <c r="H54" s="118" t="s">
        <v>532</v>
      </c>
    </row>
    <row r="55" spans="2:8" ht="52.5" customHeight="1" x14ac:dyDescent="0.15">
      <c r="B55" s="119"/>
      <c r="C55" s="1196" t="s">
        <v>46</v>
      </c>
      <c r="D55" s="1196"/>
      <c r="E55" s="1197"/>
      <c r="F55" s="339">
        <v>3895</v>
      </c>
      <c r="G55" s="339">
        <v>4200</v>
      </c>
      <c r="H55" s="340">
        <v>4255</v>
      </c>
    </row>
    <row r="56" spans="2:8" ht="52.5" customHeight="1" x14ac:dyDescent="0.15">
      <c r="B56" s="120"/>
      <c r="C56" s="1198" t="s">
        <v>47</v>
      </c>
      <c r="D56" s="1198"/>
      <c r="E56" s="1199"/>
      <c r="F56" s="341">
        <v>458</v>
      </c>
      <c r="G56" s="341">
        <v>515</v>
      </c>
      <c r="H56" s="342">
        <v>570</v>
      </c>
    </row>
    <row r="57" spans="2:8" ht="53.25" customHeight="1" x14ac:dyDescent="0.15">
      <c r="B57" s="120"/>
      <c r="C57" s="1200" t="s">
        <v>48</v>
      </c>
      <c r="D57" s="1200"/>
      <c r="E57" s="1201"/>
      <c r="F57" s="343">
        <v>5836</v>
      </c>
      <c r="G57" s="343">
        <v>6519</v>
      </c>
      <c r="H57" s="344">
        <v>7475</v>
      </c>
    </row>
    <row r="58" spans="2:8" ht="45.75" customHeight="1" x14ac:dyDescent="0.15">
      <c r="B58" s="121"/>
      <c r="C58" s="1188" t="s">
        <v>49</v>
      </c>
      <c r="D58" s="1189"/>
      <c r="E58" s="1190"/>
      <c r="F58" s="345"/>
      <c r="G58" s="345"/>
      <c r="H58" s="346"/>
    </row>
    <row r="59" spans="2:8" ht="45.75" customHeight="1" x14ac:dyDescent="0.15">
      <c r="B59" s="121"/>
      <c r="C59" s="1188" t="s">
        <v>49</v>
      </c>
      <c r="D59" s="1189"/>
      <c r="E59" s="1190"/>
      <c r="F59" s="345"/>
      <c r="G59" s="345"/>
      <c r="H59" s="346"/>
    </row>
    <row r="60" spans="2:8" ht="45.75" customHeight="1" x14ac:dyDescent="0.15">
      <c r="B60" s="121"/>
      <c r="C60" s="1188" t="s">
        <v>49</v>
      </c>
      <c r="D60" s="1189"/>
      <c r="E60" s="1190"/>
      <c r="F60" s="345"/>
      <c r="G60" s="345"/>
      <c r="H60" s="346"/>
    </row>
    <row r="61" spans="2:8" ht="45.75" customHeight="1" x14ac:dyDescent="0.15">
      <c r="B61" s="121"/>
      <c r="C61" s="1188" t="s">
        <v>49</v>
      </c>
      <c r="D61" s="1189"/>
      <c r="E61" s="1190"/>
      <c r="F61" s="345"/>
      <c r="G61" s="345"/>
      <c r="H61" s="346"/>
    </row>
    <row r="62" spans="2:8" ht="45.75" customHeight="1" thickBot="1" x14ac:dyDescent="0.2">
      <c r="B62" s="122"/>
      <c r="C62" s="1191" t="s">
        <v>49</v>
      </c>
      <c r="D62" s="1192"/>
      <c r="E62" s="1193"/>
      <c r="F62" s="347"/>
      <c r="G62" s="347"/>
      <c r="H62" s="348"/>
    </row>
    <row r="63" spans="2:8" ht="52.5" customHeight="1" thickBot="1" x14ac:dyDescent="0.2">
      <c r="B63" s="123"/>
      <c r="C63" s="1194" t="s">
        <v>50</v>
      </c>
      <c r="D63" s="1194"/>
      <c r="E63" s="1195"/>
      <c r="F63" s="349">
        <v>10189</v>
      </c>
      <c r="G63" s="349">
        <v>11234</v>
      </c>
      <c r="H63" s="350">
        <v>12299</v>
      </c>
    </row>
    <row r="64" spans="2:8" x14ac:dyDescent="0.15"/>
  </sheetData>
  <sheetProtection algorithmName="SHA-512" hashValue="E905txB1jmDijyfkvGFVUPDtsK2y4GXU3xCIrd1iRS8p6RyT/sJX3DWOvBN6ONZOOS+FQemifv7NaUmmrOfVNQ==" saltValue="IYlBLXsNxf942crG0TqUt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51</v>
      </c>
      <c r="E2" s="135"/>
      <c r="F2" s="136" t="s">
        <v>527</v>
      </c>
      <c r="G2" s="137"/>
      <c r="H2" s="138"/>
    </row>
    <row r="3" spans="1:8" x14ac:dyDescent="0.15">
      <c r="A3" s="134" t="s">
        <v>520</v>
      </c>
      <c r="B3" s="139"/>
      <c r="C3" s="140"/>
      <c r="D3" s="141">
        <v>55321</v>
      </c>
      <c r="E3" s="142"/>
      <c r="F3" s="143">
        <v>76347</v>
      </c>
      <c r="G3" s="144"/>
      <c r="H3" s="145"/>
    </row>
    <row r="4" spans="1:8" x14ac:dyDescent="0.15">
      <c r="A4" s="146"/>
      <c r="B4" s="147"/>
      <c r="C4" s="148"/>
      <c r="D4" s="149">
        <v>22761</v>
      </c>
      <c r="E4" s="150"/>
      <c r="F4" s="151">
        <v>41762</v>
      </c>
      <c r="G4" s="152"/>
      <c r="H4" s="153"/>
    </row>
    <row r="5" spans="1:8" x14ac:dyDescent="0.15">
      <c r="A5" s="134" t="s">
        <v>522</v>
      </c>
      <c r="B5" s="139"/>
      <c r="C5" s="140"/>
      <c r="D5" s="141">
        <v>43614</v>
      </c>
      <c r="E5" s="142"/>
      <c r="F5" s="143">
        <v>69604</v>
      </c>
      <c r="G5" s="144"/>
      <c r="H5" s="145"/>
    </row>
    <row r="6" spans="1:8" x14ac:dyDescent="0.15">
      <c r="A6" s="146"/>
      <c r="B6" s="147"/>
      <c r="C6" s="148"/>
      <c r="D6" s="149">
        <v>20416</v>
      </c>
      <c r="E6" s="150"/>
      <c r="F6" s="151">
        <v>36247</v>
      </c>
      <c r="G6" s="152"/>
      <c r="H6" s="153"/>
    </row>
    <row r="7" spans="1:8" x14ac:dyDescent="0.15">
      <c r="A7" s="134" t="s">
        <v>523</v>
      </c>
      <c r="B7" s="139"/>
      <c r="C7" s="140"/>
      <c r="D7" s="141">
        <v>47291</v>
      </c>
      <c r="E7" s="142"/>
      <c r="F7" s="143">
        <v>68410</v>
      </c>
      <c r="G7" s="144"/>
      <c r="H7" s="145"/>
    </row>
    <row r="8" spans="1:8" x14ac:dyDescent="0.15">
      <c r="A8" s="146"/>
      <c r="B8" s="147"/>
      <c r="C8" s="148"/>
      <c r="D8" s="149">
        <v>17518</v>
      </c>
      <c r="E8" s="150"/>
      <c r="F8" s="151">
        <v>35086</v>
      </c>
      <c r="G8" s="152"/>
      <c r="H8" s="153"/>
    </row>
    <row r="9" spans="1:8" x14ac:dyDescent="0.15">
      <c r="A9" s="134" t="s">
        <v>524</v>
      </c>
      <c r="B9" s="139"/>
      <c r="C9" s="140"/>
      <c r="D9" s="141">
        <v>41388</v>
      </c>
      <c r="E9" s="142"/>
      <c r="F9" s="143">
        <v>73019</v>
      </c>
      <c r="G9" s="144"/>
      <c r="H9" s="145"/>
    </row>
    <row r="10" spans="1:8" x14ac:dyDescent="0.15">
      <c r="A10" s="146"/>
      <c r="B10" s="147"/>
      <c r="C10" s="148"/>
      <c r="D10" s="149">
        <v>22360</v>
      </c>
      <c r="E10" s="150"/>
      <c r="F10" s="151">
        <v>39427</v>
      </c>
      <c r="G10" s="152"/>
      <c r="H10" s="153"/>
    </row>
    <row r="11" spans="1:8" x14ac:dyDescent="0.15">
      <c r="A11" s="134" t="s">
        <v>525</v>
      </c>
      <c r="B11" s="139"/>
      <c r="C11" s="140"/>
      <c r="D11" s="141">
        <v>41036</v>
      </c>
      <c r="E11" s="142"/>
      <c r="F11" s="143">
        <v>76590</v>
      </c>
      <c r="G11" s="144"/>
      <c r="H11" s="145"/>
    </row>
    <row r="12" spans="1:8" x14ac:dyDescent="0.15">
      <c r="A12" s="146"/>
      <c r="B12" s="147"/>
      <c r="C12" s="154"/>
      <c r="D12" s="149">
        <v>24213</v>
      </c>
      <c r="E12" s="150"/>
      <c r="F12" s="151">
        <v>42387</v>
      </c>
      <c r="G12" s="152"/>
      <c r="H12" s="153"/>
    </row>
    <row r="13" spans="1:8" x14ac:dyDescent="0.15">
      <c r="A13" s="134"/>
      <c r="B13" s="139"/>
      <c r="C13" s="140"/>
      <c r="D13" s="141">
        <v>45730</v>
      </c>
      <c r="E13" s="142"/>
      <c r="F13" s="143">
        <v>72794</v>
      </c>
      <c r="G13" s="155"/>
      <c r="H13" s="145"/>
    </row>
    <row r="14" spans="1:8" x14ac:dyDescent="0.15">
      <c r="A14" s="146"/>
      <c r="B14" s="147"/>
      <c r="C14" s="148"/>
      <c r="D14" s="149">
        <v>21454</v>
      </c>
      <c r="E14" s="150"/>
      <c r="F14" s="151">
        <v>38982</v>
      </c>
      <c r="G14" s="152"/>
      <c r="H14" s="153"/>
    </row>
    <row r="17" spans="1:11" x14ac:dyDescent="0.15">
      <c r="A17" s="130" t="s">
        <v>52</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53</v>
      </c>
      <c r="B19" s="156">
        <f>ROUND(VALUE(SUBSTITUTE(実質収支比率等に係る経年分析!F$48,"▲","-")),2)</f>
        <v>5.82</v>
      </c>
      <c r="C19" s="156">
        <f>ROUND(VALUE(SUBSTITUTE(実質収支比率等に係る経年分析!G$48,"▲","-")),2)</f>
        <v>7.94</v>
      </c>
      <c r="D19" s="156">
        <f>ROUND(VALUE(SUBSTITUTE(実質収支比率等に係る経年分析!H$48,"▲","-")),2)</f>
        <v>5.0999999999999996</v>
      </c>
      <c r="E19" s="156">
        <f>ROUND(VALUE(SUBSTITUTE(実質収支比率等に係る経年分析!I$48,"▲","-")),2)</f>
        <v>0.85</v>
      </c>
      <c r="F19" s="156">
        <f>ROUND(VALUE(SUBSTITUTE(実質収支比率等に係る経年分析!J$48,"▲","-")),2)</f>
        <v>1.81</v>
      </c>
    </row>
    <row r="20" spans="1:11" x14ac:dyDescent="0.15">
      <c r="A20" s="156" t="s">
        <v>54</v>
      </c>
      <c r="B20" s="156">
        <f>ROUND(VALUE(SUBSTITUTE(実質収支比率等に係る経年分析!F$47,"▲","-")),2)</f>
        <v>16.93</v>
      </c>
      <c r="C20" s="156">
        <f>ROUND(VALUE(SUBSTITUTE(実質収支比率等に係る経年分析!G$47,"▲","-")),2)</f>
        <v>26.14</v>
      </c>
      <c r="D20" s="156">
        <f>ROUND(VALUE(SUBSTITUTE(実質収支比率等に係る経年分析!H$47,"▲","-")),2)</f>
        <v>32.340000000000003</v>
      </c>
      <c r="E20" s="156">
        <f>ROUND(VALUE(SUBSTITUTE(実質収支比率等に係る経年分析!I$47,"▲","-")),2)</f>
        <v>34.53</v>
      </c>
      <c r="F20" s="156">
        <f>ROUND(VALUE(SUBSTITUTE(実質収支比率等に係る経年分析!J$47,"▲","-")),2)</f>
        <v>34.51</v>
      </c>
    </row>
    <row r="21" spans="1:11" x14ac:dyDescent="0.15">
      <c r="A21" s="156" t="s">
        <v>55</v>
      </c>
      <c r="B21" s="156">
        <f>IF(ISNUMBER(VALUE(SUBSTITUTE(実質収支比率等に係る経年分析!F$49,"▲","-"))),ROUND(VALUE(SUBSTITUTE(実質収支比率等に係る経年分析!F$49,"▲","-")),2),NA())</f>
        <v>4.28</v>
      </c>
      <c r="C21" s="156">
        <f>IF(ISNUMBER(VALUE(SUBSTITUTE(実質収支比率等に係る経年分析!G$49,"▲","-"))),ROUND(VALUE(SUBSTITUTE(実質収支比率等に係る経年分析!G$49,"▲","-")),2),NA())</f>
        <v>12.28</v>
      </c>
      <c r="D21" s="156">
        <f>IF(ISNUMBER(VALUE(SUBSTITUTE(実質収支比率等に係る経年分析!H$49,"▲","-"))),ROUND(VALUE(SUBSTITUTE(実質収支比率等に係る経年分析!H$49,"▲","-")),2),NA())</f>
        <v>2.19</v>
      </c>
      <c r="E21" s="156">
        <f>IF(ISNUMBER(VALUE(SUBSTITUTE(実質収支比率等に係る経年分析!I$49,"▲","-"))),ROUND(VALUE(SUBSTITUTE(実質収支比率等に係る経年分析!I$49,"▲","-")),2),NA())</f>
        <v>-1.68</v>
      </c>
      <c r="F21" s="156">
        <f>IF(ISNUMBER(VALUE(SUBSTITUTE(実質収支比率等に係る経年分析!J$49,"▲","-"))),ROUND(VALUE(SUBSTITUTE(実質収支比率等に係る経年分析!J$49,"▲","-")),2),NA())</f>
        <v>1.42</v>
      </c>
    </row>
    <row r="24" spans="1:11" x14ac:dyDescent="0.15">
      <c r="A24" s="130" t="s">
        <v>56</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57</v>
      </c>
      <c r="C26" s="157" t="s">
        <v>58</v>
      </c>
      <c r="D26" s="157" t="s">
        <v>57</v>
      </c>
      <c r="E26" s="157" t="s">
        <v>58</v>
      </c>
      <c r="F26" s="157" t="s">
        <v>57</v>
      </c>
      <c r="G26" s="157" t="s">
        <v>58</v>
      </c>
      <c r="H26" s="157" t="s">
        <v>57</v>
      </c>
      <c r="I26" s="157" t="s">
        <v>58</v>
      </c>
      <c r="J26" s="157" t="s">
        <v>57</v>
      </c>
      <c r="K26" s="157" t="s">
        <v>58</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0.96</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1.06</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0.45</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0</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公園墓地整備事業特別会計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0.1</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0.15</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0.04</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0.03</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0.03</v>
      </c>
    </row>
    <row r="30" spans="1:11" x14ac:dyDescent="0.15">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0.02</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0.03</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0.03</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0.17</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0.04</v>
      </c>
    </row>
    <row r="31" spans="1:11" x14ac:dyDescent="0.15">
      <c r="A31" s="157" t="str">
        <f>IF(連結実質赤字比率に係る赤字・黒字の構成分析!C$39="",NA(),連結実質赤字比率に係る赤字・黒字の構成分析!C$39)</f>
        <v>介護保険特別会計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0.53</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1.27</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1.43</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0.64</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0.69</v>
      </c>
    </row>
    <row r="32" spans="1:11" x14ac:dyDescent="0.15">
      <c r="A32" s="157" t="str">
        <f>IF(連結実質赤字比率に係る赤字・黒字の構成分析!C$38="",NA(),連結実質赤字比率に係る赤字・黒字の構成分析!C$38)</f>
        <v>産業団地整備事業特別会計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7.58</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1.24</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0.66</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2.59</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1.1399999999999999</v>
      </c>
    </row>
    <row r="33" spans="1:16" x14ac:dyDescent="0.15">
      <c r="A33" s="157" t="str">
        <f>IF(連結実質赤字比率に係る赤字・黒字の構成分析!C$37="",NA(),連結実質赤字比率に係る赤字・黒字の構成分析!C$37)</f>
        <v>一般会計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5.71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7.78</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5.04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0.81</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1.77</v>
      </c>
    </row>
    <row r="34" spans="1:16" x14ac:dyDescent="0.15">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6.64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6.39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5.76</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5.41</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5.82</v>
      </c>
    </row>
    <row r="35" spans="1:16" x14ac:dyDescent="0.15">
      <c r="A35" s="157" t="str">
        <f>IF(連結実質赤字比率に係る赤字・黒字の構成分析!C$35="",NA(),連結実質赤字比率に係る赤字・黒字の構成分析!C$35)</f>
        <v>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11.76</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9.81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10.16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9.5299999999999994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8.75</v>
      </c>
    </row>
    <row r="36" spans="1:16" x14ac:dyDescent="0.15">
      <c r="A36" s="157" t="str">
        <f>IF(連結実質赤字比率に係る赤字・黒字の構成分析!C$34="",NA(),連結実質赤字比率に係る赤字・黒字の構成分析!C$34)</f>
        <v>病院事業会計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0</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7.96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16.489999999999998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14.08</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10.06</v>
      </c>
    </row>
    <row r="39" spans="1:16" x14ac:dyDescent="0.15">
      <c r="A39" s="130" t="s">
        <v>59</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60</v>
      </c>
      <c r="C41" s="158"/>
      <c r="D41" s="158" t="s">
        <v>61</v>
      </c>
      <c r="E41" s="158" t="s">
        <v>60</v>
      </c>
      <c r="F41" s="158"/>
      <c r="G41" s="158" t="s">
        <v>61</v>
      </c>
      <c r="H41" s="158" t="s">
        <v>60</v>
      </c>
      <c r="I41" s="158"/>
      <c r="J41" s="158" t="s">
        <v>61</v>
      </c>
      <c r="K41" s="158" t="s">
        <v>60</v>
      </c>
      <c r="L41" s="158"/>
      <c r="M41" s="158" t="s">
        <v>61</v>
      </c>
      <c r="N41" s="158" t="s">
        <v>60</v>
      </c>
      <c r="O41" s="158"/>
      <c r="P41" s="158" t="s">
        <v>61</v>
      </c>
    </row>
    <row r="42" spans="1:16" x14ac:dyDescent="0.15">
      <c r="A42" s="158" t="s">
        <v>62</v>
      </c>
      <c r="B42" s="158"/>
      <c r="C42" s="158"/>
      <c r="D42" s="158">
        <f>'実質公債費比率（分子）の構造'!K$52</f>
        <v>1992</v>
      </c>
      <c r="E42" s="158"/>
      <c r="F42" s="158"/>
      <c r="G42" s="158">
        <f>'実質公債費比率（分子）の構造'!L$52</f>
        <v>1936</v>
      </c>
      <c r="H42" s="158"/>
      <c r="I42" s="158"/>
      <c r="J42" s="158">
        <f>'実質公債費比率（分子）の構造'!M$52</f>
        <v>1906</v>
      </c>
      <c r="K42" s="158"/>
      <c r="L42" s="158"/>
      <c r="M42" s="158">
        <f>'実質公債費比率（分子）の構造'!N$52</f>
        <v>1812</v>
      </c>
      <c r="N42" s="158"/>
      <c r="O42" s="158"/>
      <c r="P42" s="158">
        <f>'実質公債費比率（分子）の構造'!O$52</f>
        <v>1568</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63</v>
      </c>
      <c r="B44" s="158">
        <f>'実質公債費比率（分子）の構造'!K$50</f>
        <v>0</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64</v>
      </c>
      <c r="B45" s="158">
        <f>'実質公債費比率（分子）の構造'!K$49</f>
        <v>57</v>
      </c>
      <c r="C45" s="158"/>
      <c r="D45" s="158"/>
      <c r="E45" s="158">
        <f>'実質公債費比率（分子）の構造'!L$49</f>
        <v>57</v>
      </c>
      <c r="F45" s="158"/>
      <c r="G45" s="158"/>
      <c r="H45" s="158">
        <f>'実質公債費比率（分子）の構造'!M$49</f>
        <v>40</v>
      </c>
      <c r="I45" s="158"/>
      <c r="J45" s="158"/>
      <c r="K45" s="158">
        <f>'実質公債費比率（分子）の構造'!N$49</f>
        <v>12</v>
      </c>
      <c r="L45" s="158"/>
      <c r="M45" s="158"/>
      <c r="N45" s="158">
        <f>'実質公債費比率（分子）の構造'!O$49</f>
        <v>3</v>
      </c>
      <c r="O45" s="158"/>
      <c r="P45" s="158"/>
    </row>
    <row r="46" spans="1:16" x14ac:dyDescent="0.15">
      <c r="A46" s="158" t="s">
        <v>65</v>
      </c>
      <c r="B46" s="158">
        <f>'実質公債費比率（分子）の構造'!K$48</f>
        <v>958</v>
      </c>
      <c r="C46" s="158"/>
      <c r="D46" s="158"/>
      <c r="E46" s="158">
        <f>'実質公債費比率（分子）の構造'!L$48</f>
        <v>947</v>
      </c>
      <c r="F46" s="158"/>
      <c r="G46" s="158"/>
      <c r="H46" s="158">
        <f>'実質公債費比率（分子）の構造'!M$48</f>
        <v>942</v>
      </c>
      <c r="I46" s="158"/>
      <c r="J46" s="158"/>
      <c r="K46" s="158">
        <f>'実質公債費比率（分子）の構造'!N$48</f>
        <v>929</v>
      </c>
      <c r="L46" s="158"/>
      <c r="M46" s="158"/>
      <c r="N46" s="158">
        <f>'実質公債費比率（分子）の構造'!O$48</f>
        <v>766</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f>'実質公債費比率（分子）の構造'!O$47</f>
        <v>1</v>
      </c>
      <c r="O47" s="158"/>
      <c r="P47" s="158"/>
    </row>
    <row r="48" spans="1:16" x14ac:dyDescent="0.15">
      <c r="A48" s="158" t="s">
        <v>66</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67</v>
      </c>
      <c r="B49" s="158">
        <f>'実質公債費比率（分子）の構造'!K$45</f>
        <v>1835</v>
      </c>
      <c r="C49" s="158"/>
      <c r="D49" s="158"/>
      <c r="E49" s="158">
        <f>'実質公債費比率（分子）の構造'!L$45</f>
        <v>1922</v>
      </c>
      <c r="F49" s="158"/>
      <c r="G49" s="158"/>
      <c r="H49" s="158">
        <f>'実質公債費比率（分子）の構造'!M$45</f>
        <v>1996</v>
      </c>
      <c r="I49" s="158"/>
      <c r="J49" s="158"/>
      <c r="K49" s="158">
        <f>'実質公債費比率（分子）の構造'!N$45</f>
        <v>2016</v>
      </c>
      <c r="L49" s="158"/>
      <c r="M49" s="158"/>
      <c r="N49" s="158">
        <f>'実質公債費比率（分子）の構造'!O$45</f>
        <v>1710</v>
      </c>
      <c r="O49" s="158"/>
      <c r="P49" s="158"/>
    </row>
    <row r="50" spans="1:16" x14ac:dyDescent="0.15">
      <c r="A50" s="158" t="s">
        <v>68</v>
      </c>
      <c r="B50" s="158" t="e">
        <f>NA()</f>
        <v>#N/A</v>
      </c>
      <c r="C50" s="158">
        <f>IF(ISNUMBER('実質公債費比率（分子）の構造'!K$53),'実質公債費比率（分子）の構造'!K$53,NA())</f>
        <v>858</v>
      </c>
      <c r="D50" s="158" t="e">
        <f>NA()</f>
        <v>#N/A</v>
      </c>
      <c r="E50" s="158" t="e">
        <f>NA()</f>
        <v>#N/A</v>
      </c>
      <c r="F50" s="158">
        <f>IF(ISNUMBER('実質公債費比率（分子）の構造'!L$53),'実質公債費比率（分子）の構造'!L$53,NA())</f>
        <v>990</v>
      </c>
      <c r="G50" s="158" t="e">
        <f>NA()</f>
        <v>#N/A</v>
      </c>
      <c r="H50" s="158" t="e">
        <f>NA()</f>
        <v>#N/A</v>
      </c>
      <c r="I50" s="158">
        <f>IF(ISNUMBER('実質公債費比率（分子）の構造'!M$53),'実質公債費比率（分子）の構造'!M$53,NA())</f>
        <v>1072</v>
      </c>
      <c r="J50" s="158" t="e">
        <f>NA()</f>
        <v>#N/A</v>
      </c>
      <c r="K50" s="158" t="e">
        <f>NA()</f>
        <v>#N/A</v>
      </c>
      <c r="L50" s="158">
        <f>IF(ISNUMBER('実質公債費比率（分子）の構造'!N$53),'実質公債費比率（分子）の構造'!N$53,NA())</f>
        <v>1145</v>
      </c>
      <c r="M50" s="158" t="e">
        <f>NA()</f>
        <v>#N/A</v>
      </c>
      <c r="N50" s="158" t="e">
        <f>NA()</f>
        <v>#N/A</v>
      </c>
      <c r="O50" s="158">
        <f>IF(ISNUMBER('実質公債費比率（分子）の構造'!O$53),'実質公債費比率（分子）の構造'!O$53,NA())</f>
        <v>912</v>
      </c>
      <c r="P50" s="158" t="e">
        <f>NA()</f>
        <v>#N/A</v>
      </c>
    </row>
    <row r="53" spans="1:16" x14ac:dyDescent="0.15">
      <c r="A53" s="130" t="s">
        <v>69</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70</v>
      </c>
      <c r="C55" s="157"/>
      <c r="D55" s="157" t="s">
        <v>71</v>
      </c>
      <c r="E55" s="157" t="s">
        <v>70</v>
      </c>
      <c r="F55" s="157"/>
      <c r="G55" s="157" t="s">
        <v>71</v>
      </c>
      <c r="H55" s="157" t="s">
        <v>70</v>
      </c>
      <c r="I55" s="157"/>
      <c r="J55" s="157" t="s">
        <v>71</v>
      </c>
      <c r="K55" s="157" t="s">
        <v>70</v>
      </c>
      <c r="L55" s="157"/>
      <c r="M55" s="157" t="s">
        <v>71</v>
      </c>
      <c r="N55" s="157" t="s">
        <v>70</v>
      </c>
      <c r="O55" s="157"/>
      <c r="P55" s="157" t="s">
        <v>71</v>
      </c>
    </row>
    <row r="56" spans="1:16" x14ac:dyDescent="0.15">
      <c r="A56" s="157" t="s">
        <v>43</v>
      </c>
      <c r="B56" s="157"/>
      <c r="C56" s="157"/>
      <c r="D56" s="157">
        <f>'将来負担比率（分子）の構造'!I$52</f>
        <v>21706</v>
      </c>
      <c r="E56" s="157"/>
      <c r="F56" s="157"/>
      <c r="G56" s="157">
        <f>'将来負担比率（分子）の構造'!J$52</f>
        <v>21074</v>
      </c>
      <c r="H56" s="157"/>
      <c r="I56" s="157"/>
      <c r="J56" s="157">
        <f>'将来負担比率（分子）の構造'!K$52</f>
        <v>20145</v>
      </c>
      <c r="K56" s="157"/>
      <c r="L56" s="157"/>
      <c r="M56" s="157">
        <f>'将来負担比率（分子）の構造'!L$52</f>
        <v>19197</v>
      </c>
      <c r="N56" s="157"/>
      <c r="O56" s="157"/>
      <c r="P56" s="157">
        <f>'将来負担比率（分子）の構造'!M$52</f>
        <v>18014</v>
      </c>
    </row>
    <row r="57" spans="1:16" x14ac:dyDescent="0.15">
      <c r="A57" s="157" t="s">
        <v>42</v>
      </c>
      <c r="B57" s="157"/>
      <c r="C57" s="157"/>
      <c r="D57" s="157">
        <f>'将来負担比率（分子）の構造'!I$51</f>
        <v>1554</v>
      </c>
      <c r="E57" s="157"/>
      <c r="F57" s="157"/>
      <c r="G57" s="157">
        <f>'将来負担比率（分子）の構造'!J$51</f>
        <v>1632</v>
      </c>
      <c r="H57" s="157"/>
      <c r="I57" s="157"/>
      <c r="J57" s="157">
        <f>'将来負担比率（分子）の構造'!K$51</f>
        <v>1524</v>
      </c>
      <c r="K57" s="157"/>
      <c r="L57" s="157"/>
      <c r="M57" s="157">
        <f>'将来負担比率（分子）の構造'!L$51</f>
        <v>1354</v>
      </c>
      <c r="N57" s="157"/>
      <c r="O57" s="157"/>
      <c r="P57" s="157">
        <f>'将来負担比率（分子）の構造'!M$51</f>
        <v>866</v>
      </c>
    </row>
    <row r="58" spans="1:16" x14ac:dyDescent="0.15">
      <c r="A58" s="157" t="s">
        <v>41</v>
      </c>
      <c r="B58" s="157"/>
      <c r="C58" s="157"/>
      <c r="D58" s="157">
        <f>'将来負担比率（分子）の構造'!I$50</f>
        <v>6335</v>
      </c>
      <c r="E58" s="157"/>
      <c r="F58" s="157"/>
      <c r="G58" s="157">
        <f>'将来負担比率（分子）の構造'!J$50</f>
        <v>9430</v>
      </c>
      <c r="H58" s="157"/>
      <c r="I58" s="157"/>
      <c r="J58" s="157">
        <f>'将来負担比率（分子）の構造'!K$50</f>
        <v>11440</v>
      </c>
      <c r="K58" s="157"/>
      <c r="L58" s="157"/>
      <c r="M58" s="157">
        <f>'将来負担比率（分子）の構造'!L$50</f>
        <v>12557</v>
      </c>
      <c r="N58" s="157"/>
      <c r="O58" s="157"/>
      <c r="P58" s="157">
        <f>'将来負担比率（分子）の構造'!M$50</f>
        <v>13549</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1495</v>
      </c>
      <c r="C62" s="157"/>
      <c r="D62" s="157"/>
      <c r="E62" s="157">
        <f>'将来負担比率（分子）の構造'!J$45</f>
        <v>1580</v>
      </c>
      <c r="F62" s="157"/>
      <c r="G62" s="157"/>
      <c r="H62" s="157">
        <f>'将来負担比率（分子）の構造'!K$45</f>
        <v>1623</v>
      </c>
      <c r="I62" s="157"/>
      <c r="J62" s="157"/>
      <c r="K62" s="157">
        <f>'将来負担比率（分子）の構造'!L$45</f>
        <v>1578</v>
      </c>
      <c r="L62" s="157"/>
      <c r="M62" s="157"/>
      <c r="N62" s="157">
        <f>'将来負担比率（分子）の構造'!M$45</f>
        <v>1579</v>
      </c>
      <c r="O62" s="157"/>
      <c r="P62" s="157"/>
    </row>
    <row r="63" spans="1:16" x14ac:dyDescent="0.15">
      <c r="A63" s="157" t="s">
        <v>34</v>
      </c>
      <c r="B63" s="157">
        <f>'将来負担比率（分子）の構造'!I$44</f>
        <v>66</v>
      </c>
      <c r="C63" s="157"/>
      <c r="D63" s="157"/>
      <c r="E63" s="157">
        <f>'将来負担比率（分子）の構造'!J$44</f>
        <v>46</v>
      </c>
      <c r="F63" s="157"/>
      <c r="G63" s="157"/>
      <c r="H63" s="157">
        <f>'将来負担比率（分子）の構造'!K$44</f>
        <v>33</v>
      </c>
      <c r="I63" s="157"/>
      <c r="J63" s="157"/>
      <c r="K63" s="157">
        <f>'将来負担比率（分子）の構造'!L$44</f>
        <v>42</v>
      </c>
      <c r="L63" s="157"/>
      <c r="M63" s="157"/>
      <c r="N63" s="157">
        <f>'将来負担比率（分子）の構造'!M$44</f>
        <v>37</v>
      </c>
      <c r="O63" s="157"/>
      <c r="P63" s="157"/>
    </row>
    <row r="64" spans="1:16" x14ac:dyDescent="0.15">
      <c r="A64" s="157" t="s">
        <v>33</v>
      </c>
      <c r="B64" s="157">
        <f>'将来負担比率（分子）の構造'!I$43</f>
        <v>12122</v>
      </c>
      <c r="C64" s="157"/>
      <c r="D64" s="157"/>
      <c r="E64" s="157">
        <f>'将来負担比率（分子）の構造'!J$43</f>
        <v>11304</v>
      </c>
      <c r="F64" s="157"/>
      <c r="G64" s="157"/>
      <c r="H64" s="157">
        <f>'将来負担比率（分子）の構造'!K$43</f>
        <v>10592</v>
      </c>
      <c r="I64" s="157"/>
      <c r="J64" s="157"/>
      <c r="K64" s="157">
        <f>'将来負担比率（分子）の構造'!L$43</f>
        <v>10480</v>
      </c>
      <c r="L64" s="157"/>
      <c r="M64" s="157"/>
      <c r="N64" s="157">
        <f>'将来負担比率（分子）の構造'!M$43</f>
        <v>10405</v>
      </c>
      <c r="O64" s="157"/>
      <c r="P64" s="157"/>
    </row>
    <row r="65" spans="1:16" x14ac:dyDescent="0.15">
      <c r="A65" s="157" t="s">
        <v>32</v>
      </c>
      <c r="B65" s="157">
        <f>'将来負担比率（分子）の構造'!I$42</f>
        <v>488</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20188</v>
      </c>
      <c r="C66" s="157"/>
      <c r="D66" s="157"/>
      <c r="E66" s="157">
        <f>'将来負担比率（分子）の構造'!J$41</f>
        <v>19693</v>
      </c>
      <c r="F66" s="157"/>
      <c r="G66" s="157"/>
      <c r="H66" s="157">
        <f>'将来負担比率（分子）の構造'!K$41</f>
        <v>18574</v>
      </c>
      <c r="I66" s="157"/>
      <c r="J66" s="157"/>
      <c r="K66" s="157">
        <f>'将来負担比率（分子）の構造'!L$41</f>
        <v>17627</v>
      </c>
      <c r="L66" s="157"/>
      <c r="M66" s="157"/>
      <c r="N66" s="157">
        <f>'将来負担比率（分子）の構造'!M$41</f>
        <v>17111</v>
      </c>
      <c r="O66" s="157"/>
      <c r="P66" s="157"/>
    </row>
    <row r="67" spans="1:16" x14ac:dyDescent="0.15">
      <c r="A67" s="157" t="s">
        <v>72</v>
      </c>
      <c r="B67" s="157" t="e">
        <f>NA()</f>
        <v>#N/A</v>
      </c>
      <c r="C67" s="157">
        <f>IF(ISNUMBER('将来負担比率（分子）の構造'!I$53), IF('将来負担比率（分子）の構造'!I$53 &lt; 0, 0, '将来負担比率（分子）の構造'!I$53), NA())</f>
        <v>4764</v>
      </c>
      <c r="D67" s="157" t="e">
        <f>NA()</f>
        <v>#N/A</v>
      </c>
      <c r="E67" s="157" t="e">
        <f>NA()</f>
        <v>#N/A</v>
      </c>
      <c r="F67" s="157">
        <f>IF(ISNUMBER('将来負担比率（分子）の構造'!J$53), IF('将来負担比率（分子）の構造'!J$53 &lt; 0, 0, '将来負担比率（分子）の構造'!J$53), NA())</f>
        <v>487</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73</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74</v>
      </c>
      <c r="B72" s="161">
        <f>基金残高に係る経年分析!F55</f>
        <v>3895</v>
      </c>
      <c r="C72" s="161">
        <f>基金残高に係る経年分析!G55</f>
        <v>4200</v>
      </c>
      <c r="D72" s="161">
        <f>基金残高に係る経年分析!H55</f>
        <v>4255</v>
      </c>
    </row>
    <row r="73" spans="1:16" x14ac:dyDescent="0.15">
      <c r="A73" s="160" t="s">
        <v>75</v>
      </c>
      <c r="B73" s="161">
        <f>基金残高に係る経年分析!F56</f>
        <v>458</v>
      </c>
      <c r="C73" s="161">
        <f>基金残高に係る経年分析!G56</f>
        <v>515</v>
      </c>
      <c r="D73" s="161">
        <f>基金残高に係る経年分析!H56</f>
        <v>570</v>
      </c>
    </row>
    <row r="74" spans="1:16" x14ac:dyDescent="0.15">
      <c r="A74" s="160" t="s">
        <v>76</v>
      </c>
      <c r="B74" s="161">
        <f>基金残高に係る経年分析!F57</f>
        <v>5836</v>
      </c>
      <c r="C74" s="161">
        <f>基金残高に係る経年分析!G57</f>
        <v>6519</v>
      </c>
      <c r="D74" s="161">
        <f>基金残高に係る経年分析!H57</f>
        <v>7475</v>
      </c>
    </row>
  </sheetData>
  <sheetProtection algorithmName="SHA-512" hashValue="IYMST3DdwznepxzhG6Hbt0bWR4cf1VSbwLjD/Fbrd8zZsd0oAA01yxq4qKtURXmdWhso90CWePQnrNtDhyEW6Q==" saltValue="w5ptyFsyV8ERKrOH7c246w=="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abSelected="1"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203</v>
      </c>
      <c r="DI1" s="590"/>
      <c r="DJ1" s="590"/>
      <c r="DK1" s="590"/>
      <c r="DL1" s="590"/>
      <c r="DM1" s="590"/>
      <c r="DN1" s="591"/>
      <c r="DO1" s="196"/>
      <c r="DP1" s="589" t="s">
        <v>204</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15">
      <c r="B2" s="197" t="s">
        <v>205</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592" t="s">
        <v>206</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207</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208</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209</v>
      </c>
      <c r="S4" s="593"/>
      <c r="T4" s="593"/>
      <c r="U4" s="593"/>
      <c r="V4" s="593"/>
      <c r="W4" s="593"/>
      <c r="X4" s="593"/>
      <c r="Y4" s="594"/>
      <c r="Z4" s="592" t="s">
        <v>210</v>
      </c>
      <c r="AA4" s="593"/>
      <c r="AB4" s="593"/>
      <c r="AC4" s="594"/>
      <c r="AD4" s="592" t="s">
        <v>211</v>
      </c>
      <c r="AE4" s="593"/>
      <c r="AF4" s="593"/>
      <c r="AG4" s="593"/>
      <c r="AH4" s="593"/>
      <c r="AI4" s="593"/>
      <c r="AJ4" s="593"/>
      <c r="AK4" s="594"/>
      <c r="AL4" s="592" t="s">
        <v>210</v>
      </c>
      <c r="AM4" s="593"/>
      <c r="AN4" s="593"/>
      <c r="AO4" s="594"/>
      <c r="AP4" s="595" t="s">
        <v>212</v>
      </c>
      <c r="AQ4" s="595"/>
      <c r="AR4" s="595"/>
      <c r="AS4" s="595"/>
      <c r="AT4" s="595"/>
      <c r="AU4" s="595"/>
      <c r="AV4" s="595"/>
      <c r="AW4" s="595"/>
      <c r="AX4" s="595"/>
      <c r="AY4" s="595"/>
      <c r="AZ4" s="595"/>
      <c r="BA4" s="595"/>
      <c r="BB4" s="595"/>
      <c r="BC4" s="595"/>
      <c r="BD4" s="595"/>
      <c r="BE4" s="595"/>
      <c r="BF4" s="595"/>
      <c r="BG4" s="595" t="s">
        <v>213</v>
      </c>
      <c r="BH4" s="595"/>
      <c r="BI4" s="595"/>
      <c r="BJ4" s="595"/>
      <c r="BK4" s="595"/>
      <c r="BL4" s="595"/>
      <c r="BM4" s="595"/>
      <c r="BN4" s="595"/>
      <c r="BO4" s="595" t="s">
        <v>210</v>
      </c>
      <c r="BP4" s="595"/>
      <c r="BQ4" s="595"/>
      <c r="BR4" s="595"/>
      <c r="BS4" s="595" t="s">
        <v>214</v>
      </c>
      <c r="BT4" s="595"/>
      <c r="BU4" s="595"/>
      <c r="BV4" s="595"/>
      <c r="BW4" s="595"/>
      <c r="BX4" s="595"/>
      <c r="BY4" s="595"/>
      <c r="BZ4" s="595"/>
      <c r="CA4" s="595"/>
      <c r="CB4" s="595"/>
      <c r="CD4" s="592" t="s">
        <v>215</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216</v>
      </c>
      <c r="C5" s="597"/>
      <c r="D5" s="597"/>
      <c r="E5" s="597"/>
      <c r="F5" s="597"/>
      <c r="G5" s="597"/>
      <c r="H5" s="597"/>
      <c r="I5" s="597"/>
      <c r="J5" s="597"/>
      <c r="K5" s="597"/>
      <c r="L5" s="597"/>
      <c r="M5" s="597"/>
      <c r="N5" s="597"/>
      <c r="O5" s="597"/>
      <c r="P5" s="597"/>
      <c r="Q5" s="598"/>
      <c r="R5" s="599">
        <v>6727401</v>
      </c>
      <c r="S5" s="600"/>
      <c r="T5" s="600"/>
      <c r="U5" s="600"/>
      <c r="V5" s="600"/>
      <c r="W5" s="600"/>
      <c r="X5" s="600"/>
      <c r="Y5" s="601"/>
      <c r="Z5" s="602">
        <v>25.3</v>
      </c>
      <c r="AA5" s="602"/>
      <c r="AB5" s="602"/>
      <c r="AC5" s="602"/>
      <c r="AD5" s="603">
        <v>6725822</v>
      </c>
      <c r="AE5" s="603"/>
      <c r="AF5" s="603"/>
      <c r="AG5" s="603"/>
      <c r="AH5" s="603"/>
      <c r="AI5" s="603"/>
      <c r="AJ5" s="603"/>
      <c r="AK5" s="603"/>
      <c r="AL5" s="604">
        <v>53.2</v>
      </c>
      <c r="AM5" s="605"/>
      <c r="AN5" s="605"/>
      <c r="AO5" s="606"/>
      <c r="AP5" s="596" t="s">
        <v>217</v>
      </c>
      <c r="AQ5" s="597"/>
      <c r="AR5" s="597"/>
      <c r="AS5" s="597"/>
      <c r="AT5" s="597"/>
      <c r="AU5" s="597"/>
      <c r="AV5" s="597"/>
      <c r="AW5" s="597"/>
      <c r="AX5" s="597"/>
      <c r="AY5" s="597"/>
      <c r="AZ5" s="597"/>
      <c r="BA5" s="597"/>
      <c r="BB5" s="597"/>
      <c r="BC5" s="597"/>
      <c r="BD5" s="597"/>
      <c r="BE5" s="597"/>
      <c r="BF5" s="598"/>
      <c r="BG5" s="610">
        <v>6725822</v>
      </c>
      <c r="BH5" s="611"/>
      <c r="BI5" s="611"/>
      <c r="BJ5" s="611"/>
      <c r="BK5" s="611"/>
      <c r="BL5" s="611"/>
      <c r="BM5" s="611"/>
      <c r="BN5" s="612"/>
      <c r="BO5" s="613">
        <v>100</v>
      </c>
      <c r="BP5" s="613"/>
      <c r="BQ5" s="613"/>
      <c r="BR5" s="613"/>
      <c r="BS5" s="614">
        <v>121678</v>
      </c>
      <c r="BT5" s="614"/>
      <c r="BU5" s="614"/>
      <c r="BV5" s="614"/>
      <c r="BW5" s="614"/>
      <c r="BX5" s="614"/>
      <c r="BY5" s="614"/>
      <c r="BZ5" s="614"/>
      <c r="CA5" s="614"/>
      <c r="CB5" s="618"/>
      <c r="CD5" s="592" t="s">
        <v>212</v>
      </c>
      <c r="CE5" s="593"/>
      <c r="CF5" s="593"/>
      <c r="CG5" s="593"/>
      <c r="CH5" s="593"/>
      <c r="CI5" s="593"/>
      <c r="CJ5" s="593"/>
      <c r="CK5" s="593"/>
      <c r="CL5" s="593"/>
      <c r="CM5" s="593"/>
      <c r="CN5" s="593"/>
      <c r="CO5" s="593"/>
      <c r="CP5" s="593"/>
      <c r="CQ5" s="594"/>
      <c r="CR5" s="592" t="s">
        <v>218</v>
      </c>
      <c r="CS5" s="593"/>
      <c r="CT5" s="593"/>
      <c r="CU5" s="593"/>
      <c r="CV5" s="593"/>
      <c r="CW5" s="593"/>
      <c r="CX5" s="593"/>
      <c r="CY5" s="594"/>
      <c r="CZ5" s="592" t="s">
        <v>210</v>
      </c>
      <c r="DA5" s="593"/>
      <c r="DB5" s="593"/>
      <c r="DC5" s="594"/>
      <c r="DD5" s="592" t="s">
        <v>219</v>
      </c>
      <c r="DE5" s="593"/>
      <c r="DF5" s="593"/>
      <c r="DG5" s="593"/>
      <c r="DH5" s="593"/>
      <c r="DI5" s="593"/>
      <c r="DJ5" s="593"/>
      <c r="DK5" s="593"/>
      <c r="DL5" s="593"/>
      <c r="DM5" s="593"/>
      <c r="DN5" s="593"/>
      <c r="DO5" s="593"/>
      <c r="DP5" s="594"/>
      <c r="DQ5" s="592" t="s">
        <v>220</v>
      </c>
      <c r="DR5" s="593"/>
      <c r="DS5" s="593"/>
      <c r="DT5" s="593"/>
      <c r="DU5" s="593"/>
      <c r="DV5" s="593"/>
      <c r="DW5" s="593"/>
      <c r="DX5" s="593"/>
      <c r="DY5" s="593"/>
      <c r="DZ5" s="593"/>
      <c r="EA5" s="593"/>
      <c r="EB5" s="593"/>
      <c r="EC5" s="594"/>
    </row>
    <row r="6" spans="2:143" ht="11.25" customHeight="1" x14ac:dyDescent="0.15">
      <c r="B6" s="607" t="s">
        <v>221</v>
      </c>
      <c r="C6" s="608"/>
      <c r="D6" s="608"/>
      <c r="E6" s="608"/>
      <c r="F6" s="608"/>
      <c r="G6" s="608"/>
      <c r="H6" s="608"/>
      <c r="I6" s="608"/>
      <c r="J6" s="608"/>
      <c r="K6" s="608"/>
      <c r="L6" s="608"/>
      <c r="M6" s="608"/>
      <c r="N6" s="608"/>
      <c r="O6" s="608"/>
      <c r="P6" s="608"/>
      <c r="Q6" s="609"/>
      <c r="R6" s="610">
        <v>168594</v>
      </c>
      <c r="S6" s="611"/>
      <c r="T6" s="611"/>
      <c r="U6" s="611"/>
      <c r="V6" s="611"/>
      <c r="W6" s="611"/>
      <c r="X6" s="611"/>
      <c r="Y6" s="612"/>
      <c r="Z6" s="613">
        <v>0.6</v>
      </c>
      <c r="AA6" s="613"/>
      <c r="AB6" s="613"/>
      <c r="AC6" s="613"/>
      <c r="AD6" s="614">
        <v>168594</v>
      </c>
      <c r="AE6" s="614"/>
      <c r="AF6" s="614"/>
      <c r="AG6" s="614"/>
      <c r="AH6" s="614"/>
      <c r="AI6" s="614"/>
      <c r="AJ6" s="614"/>
      <c r="AK6" s="614"/>
      <c r="AL6" s="615">
        <v>1.3</v>
      </c>
      <c r="AM6" s="616"/>
      <c r="AN6" s="616"/>
      <c r="AO6" s="617"/>
      <c r="AP6" s="607" t="s">
        <v>222</v>
      </c>
      <c r="AQ6" s="608"/>
      <c r="AR6" s="608"/>
      <c r="AS6" s="608"/>
      <c r="AT6" s="608"/>
      <c r="AU6" s="608"/>
      <c r="AV6" s="608"/>
      <c r="AW6" s="608"/>
      <c r="AX6" s="608"/>
      <c r="AY6" s="608"/>
      <c r="AZ6" s="608"/>
      <c r="BA6" s="608"/>
      <c r="BB6" s="608"/>
      <c r="BC6" s="608"/>
      <c r="BD6" s="608"/>
      <c r="BE6" s="608"/>
      <c r="BF6" s="609"/>
      <c r="BG6" s="610">
        <v>6725822</v>
      </c>
      <c r="BH6" s="611"/>
      <c r="BI6" s="611"/>
      <c r="BJ6" s="611"/>
      <c r="BK6" s="611"/>
      <c r="BL6" s="611"/>
      <c r="BM6" s="611"/>
      <c r="BN6" s="612"/>
      <c r="BO6" s="613">
        <v>100</v>
      </c>
      <c r="BP6" s="613"/>
      <c r="BQ6" s="613"/>
      <c r="BR6" s="613"/>
      <c r="BS6" s="614">
        <v>121678</v>
      </c>
      <c r="BT6" s="614"/>
      <c r="BU6" s="614"/>
      <c r="BV6" s="614"/>
      <c r="BW6" s="614"/>
      <c r="BX6" s="614"/>
      <c r="BY6" s="614"/>
      <c r="BZ6" s="614"/>
      <c r="CA6" s="614"/>
      <c r="CB6" s="618"/>
      <c r="CD6" s="596" t="s">
        <v>223</v>
      </c>
      <c r="CE6" s="597"/>
      <c r="CF6" s="597"/>
      <c r="CG6" s="597"/>
      <c r="CH6" s="597"/>
      <c r="CI6" s="597"/>
      <c r="CJ6" s="597"/>
      <c r="CK6" s="597"/>
      <c r="CL6" s="597"/>
      <c r="CM6" s="597"/>
      <c r="CN6" s="597"/>
      <c r="CO6" s="597"/>
      <c r="CP6" s="597"/>
      <c r="CQ6" s="598"/>
      <c r="CR6" s="610">
        <v>169621</v>
      </c>
      <c r="CS6" s="611"/>
      <c r="CT6" s="611"/>
      <c r="CU6" s="611"/>
      <c r="CV6" s="611"/>
      <c r="CW6" s="611"/>
      <c r="CX6" s="611"/>
      <c r="CY6" s="612"/>
      <c r="CZ6" s="604">
        <v>0.6</v>
      </c>
      <c r="DA6" s="605"/>
      <c r="DB6" s="605"/>
      <c r="DC6" s="621"/>
      <c r="DD6" s="619" t="s">
        <v>123</v>
      </c>
      <c r="DE6" s="611"/>
      <c r="DF6" s="611"/>
      <c r="DG6" s="611"/>
      <c r="DH6" s="611"/>
      <c r="DI6" s="611"/>
      <c r="DJ6" s="611"/>
      <c r="DK6" s="611"/>
      <c r="DL6" s="611"/>
      <c r="DM6" s="611"/>
      <c r="DN6" s="611"/>
      <c r="DO6" s="611"/>
      <c r="DP6" s="612"/>
      <c r="DQ6" s="619">
        <v>169621</v>
      </c>
      <c r="DR6" s="611"/>
      <c r="DS6" s="611"/>
      <c r="DT6" s="611"/>
      <c r="DU6" s="611"/>
      <c r="DV6" s="611"/>
      <c r="DW6" s="611"/>
      <c r="DX6" s="611"/>
      <c r="DY6" s="611"/>
      <c r="DZ6" s="611"/>
      <c r="EA6" s="611"/>
      <c r="EB6" s="611"/>
      <c r="EC6" s="620"/>
    </row>
    <row r="7" spans="2:143" ht="11.25" customHeight="1" x14ac:dyDescent="0.15">
      <c r="B7" s="607" t="s">
        <v>224</v>
      </c>
      <c r="C7" s="608"/>
      <c r="D7" s="608"/>
      <c r="E7" s="608"/>
      <c r="F7" s="608"/>
      <c r="G7" s="608"/>
      <c r="H7" s="608"/>
      <c r="I7" s="608"/>
      <c r="J7" s="608"/>
      <c r="K7" s="608"/>
      <c r="L7" s="608"/>
      <c r="M7" s="608"/>
      <c r="N7" s="608"/>
      <c r="O7" s="608"/>
      <c r="P7" s="608"/>
      <c r="Q7" s="609"/>
      <c r="R7" s="610">
        <v>4134</v>
      </c>
      <c r="S7" s="611"/>
      <c r="T7" s="611"/>
      <c r="U7" s="611"/>
      <c r="V7" s="611"/>
      <c r="W7" s="611"/>
      <c r="X7" s="611"/>
      <c r="Y7" s="612"/>
      <c r="Z7" s="613">
        <v>0</v>
      </c>
      <c r="AA7" s="613"/>
      <c r="AB7" s="613"/>
      <c r="AC7" s="613"/>
      <c r="AD7" s="614">
        <v>4134</v>
      </c>
      <c r="AE7" s="614"/>
      <c r="AF7" s="614"/>
      <c r="AG7" s="614"/>
      <c r="AH7" s="614"/>
      <c r="AI7" s="614"/>
      <c r="AJ7" s="614"/>
      <c r="AK7" s="614"/>
      <c r="AL7" s="615">
        <v>0</v>
      </c>
      <c r="AM7" s="616"/>
      <c r="AN7" s="616"/>
      <c r="AO7" s="617"/>
      <c r="AP7" s="607" t="s">
        <v>225</v>
      </c>
      <c r="AQ7" s="608"/>
      <c r="AR7" s="608"/>
      <c r="AS7" s="608"/>
      <c r="AT7" s="608"/>
      <c r="AU7" s="608"/>
      <c r="AV7" s="608"/>
      <c r="AW7" s="608"/>
      <c r="AX7" s="608"/>
      <c r="AY7" s="608"/>
      <c r="AZ7" s="608"/>
      <c r="BA7" s="608"/>
      <c r="BB7" s="608"/>
      <c r="BC7" s="608"/>
      <c r="BD7" s="608"/>
      <c r="BE7" s="608"/>
      <c r="BF7" s="609"/>
      <c r="BG7" s="610">
        <v>2549944</v>
      </c>
      <c r="BH7" s="611"/>
      <c r="BI7" s="611"/>
      <c r="BJ7" s="611"/>
      <c r="BK7" s="611"/>
      <c r="BL7" s="611"/>
      <c r="BM7" s="611"/>
      <c r="BN7" s="612"/>
      <c r="BO7" s="613">
        <v>37.9</v>
      </c>
      <c r="BP7" s="613"/>
      <c r="BQ7" s="613"/>
      <c r="BR7" s="613"/>
      <c r="BS7" s="614">
        <v>121678</v>
      </c>
      <c r="BT7" s="614"/>
      <c r="BU7" s="614"/>
      <c r="BV7" s="614"/>
      <c r="BW7" s="614"/>
      <c r="BX7" s="614"/>
      <c r="BY7" s="614"/>
      <c r="BZ7" s="614"/>
      <c r="CA7" s="614"/>
      <c r="CB7" s="618"/>
      <c r="CD7" s="607" t="s">
        <v>226</v>
      </c>
      <c r="CE7" s="608"/>
      <c r="CF7" s="608"/>
      <c r="CG7" s="608"/>
      <c r="CH7" s="608"/>
      <c r="CI7" s="608"/>
      <c r="CJ7" s="608"/>
      <c r="CK7" s="608"/>
      <c r="CL7" s="608"/>
      <c r="CM7" s="608"/>
      <c r="CN7" s="608"/>
      <c r="CO7" s="608"/>
      <c r="CP7" s="608"/>
      <c r="CQ7" s="609"/>
      <c r="CR7" s="610">
        <v>6580221</v>
      </c>
      <c r="CS7" s="611"/>
      <c r="CT7" s="611"/>
      <c r="CU7" s="611"/>
      <c r="CV7" s="611"/>
      <c r="CW7" s="611"/>
      <c r="CX7" s="611"/>
      <c r="CY7" s="612"/>
      <c r="CZ7" s="613">
        <v>25</v>
      </c>
      <c r="DA7" s="613"/>
      <c r="DB7" s="613"/>
      <c r="DC7" s="613"/>
      <c r="DD7" s="619">
        <v>395428</v>
      </c>
      <c r="DE7" s="611"/>
      <c r="DF7" s="611"/>
      <c r="DG7" s="611"/>
      <c r="DH7" s="611"/>
      <c r="DI7" s="611"/>
      <c r="DJ7" s="611"/>
      <c r="DK7" s="611"/>
      <c r="DL7" s="611"/>
      <c r="DM7" s="611"/>
      <c r="DN7" s="611"/>
      <c r="DO7" s="611"/>
      <c r="DP7" s="612"/>
      <c r="DQ7" s="619">
        <v>4947724</v>
      </c>
      <c r="DR7" s="611"/>
      <c r="DS7" s="611"/>
      <c r="DT7" s="611"/>
      <c r="DU7" s="611"/>
      <c r="DV7" s="611"/>
      <c r="DW7" s="611"/>
      <c r="DX7" s="611"/>
      <c r="DY7" s="611"/>
      <c r="DZ7" s="611"/>
      <c r="EA7" s="611"/>
      <c r="EB7" s="611"/>
      <c r="EC7" s="620"/>
    </row>
    <row r="8" spans="2:143" ht="11.25" customHeight="1" x14ac:dyDescent="0.15">
      <c r="B8" s="607" t="s">
        <v>227</v>
      </c>
      <c r="C8" s="608"/>
      <c r="D8" s="608"/>
      <c r="E8" s="608"/>
      <c r="F8" s="608"/>
      <c r="G8" s="608"/>
      <c r="H8" s="608"/>
      <c r="I8" s="608"/>
      <c r="J8" s="608"/>
      <c r="K8" s="608"/>
      <c r="L8" s="608"/>
      <c r="M8" s="608"/>
      <c r="N8" s="608"/>
      <c r="O8" s="608"/>
      <c r="P8" s="608"/>
      <c r="Q8" s="609"/>
      <c r="R8" s="610">
        <v>73689</v>
      </c>
      <c r="S8" s="611"/>
      <c r="T8" s="611"/>
      <c r="U8" s="611"/>
      <c r="V8" s="611"/>
      <c r="W8" s="611"/>
      <c r="X8" s="611"/>
      <c r="Y8" s="612"/>
      <c r="Z8" s="613">
        <v>0.3</v>
      </c>
      <c r="AA8" s="613"/>
      <c r="AB8" s="613"/>
      <c r="AC8" s="613"/>
      <c r="AD8" s="614">
        <v>73689</v>
      </c>
      <c r="AE8" s="614"/>
      <c r="AF8" s="614"/>
      <c r="AG8" s="614"/>
      <c r="AH8" s="614"/>
      <c r="AI8" s="614"/>
      <c r="AJ8" s="614"/>
      <c r="AK8" s="614"/>
      <c r="AL8" s="615">
        <v>0.6</v>
      </c>
      <c r="AM8" s="616"/>
      <c r="AN8" s="616"/>
      <c r="AO8" s="617"/>
      <c r="AP8" s="607" t="s">
        <v>228</v>
      </c>
      <c r="AQ8" s="608"/>
      <c r="AR8" s="608"/>
      <c r="AS8" s="608"/>
      <c r="AT8" s="608"/>
      <c r="AU8" s="608"/>
      <c r="AV8" s="608"/>
      <c r="AW8" s="608"/>
      <c r="AX8" s="608"/>
      <c r="AY8" s="608"/>
      <c r="AZ8" s="608"/>
      <c r="BA8" s="608"/>
      <c r="BB8" s="608"/>
      <c r="BC8" s="608"/>
      <c r="BD8" s="608"/>
      <c r="BE8" s="608"/>
      <c r="BF8" s="609"/>
      <c r="BG8" s="610">
        <v>68596</v>
      </c>
      <c r="BH8" s="611"/>
      <c r="BI8" s="611"/>
      <c r="BJ8" s="611"/>
      <c r="BK8" s="611"/>
      <c r="BL8" s="611"/>
      <c r="BM8" s="611"/>
      <c r="BN8" s="612"/>
      <c r="BO8" s="613">
        <v>1</v>
      </c>
      <c r="BP8" s="613"/>
      <c r="BQ8" s="613"/>
      <c r="BR8" s="613"/>
      <c r="BS8" s="614" t="s">
        <v>123</v>
      </c>
      <c r="BT8" s="614"/>
      <c r="BU8" s="614"/>
      <c r="BV8" s="614"/>
      <c r="BW8" s="614"/>
      <c r="BX8" s="614"/>
      <c r="BY8" s="614"/>
      <c r="BZ8" s="614"/>
      <c r="CA8" s="614"/>
      <c r="CB8" s="618"/>
      <c r="CD8" s="607" t="s">
        <v>229</v>
      </c>
      <c r="CE8" s="608"/>
      <c r="CF8" s="608"/>
      <c r="CG8" s="608"/>
      <c r="CH8" s="608"/>
      <c r="CI8" s="608"/>
      <c r="CJ8" s="608"/>
      <c r="CK8" s="608"/>
      <c r="CL8" s="608"/>
      <c r="CM8" s="608"/>
      <c r="CN8" s="608"/>
      <c r="CO8" s="608"/>
      <c r="CP8" s="608"/>
      <c r="CQ8" s="609"/>
      <c r="CR8" s="610">
        <v>7757686</v>
      </c>
      <c r="CS8" s="611"/>
      <c r="CT8" s="611"/>
      <c r="CU8" s="611"/>
      <c r="CV8" s="611"/>
      <c r="CW8" s="611"/>
      <c r="CX8" s="611"/>
      <c r="CY8" s="612"/>
      <c r="CZ8" s="613">
        <v>29.5</v>
      </c>
      <c r="DA8" s="613"/>
      <c r="DB8" s="613"/>
      <c r="DC8" s="613"/>
      <c r="DD8" s="619">
        <v>70569</v>
      </c>
      <c r="DE8" s="611"/>
      <c r="DF8" s="611"/>
      <c r="DG8" s="611"/>
      <c r="DH8" s="611"/>
      <c r="DI8" s="611"/>
      <c r="DJ8" s="611"/>
      <c r="DK8" s="611"/>
      <c r="DL8" s="611"/>
      <c r="DM8" s="611"/>
      <c r="DN8" s="611"/>
      <c r="DO8" s="611"/>
      <c r="DP8" s="612"/>
      <c r="DQ8" s="619">
        <v>4435398</v>
      </c>
      <c r="DR8" s="611"/>
      <c r="DS8" s="611"/>
      <c r="DT8" s="611"/>
      <c r="DU8" s="611"/>
      <c r="DV8" s="611"/>
      <c r="DW8" s="611"/>
      <c r="DX8" s="611"/>
      <c r="DY8" s="611"/>
      <c r="DZ8" s="611"/>
      <c r="EA8" s="611"/>
      <c r="EB8" s="611"/>
      <c r="EC8" s="620"/>
    </row>
    <row r="9" spans="2:143" ht="11.25" customHeight="1" x14ac:dyDescent="0.15">
      <c r="B9" s="607" t="s">
        <v>230</v>
      </c>
      <c r="C9" s="608"/>
      <c r="D9" s="608"/>
      <c r="E9" s="608"/>
      <c r="F9" s="608"/>
      <c r="G9" s="608"/>
      <c r="H9" s="608"/>
      <c r="I9" s="608"/>
      <c r="J9" s="608"/>
      <c r="K9" s="608"/>
      <c r="L9" s="608"/>
      <c r="M9" s="608"/>
      <c r="N9" s="608"/>
      <c r="O9" s="608"/>
      <c r="P9" s="608"/>
      <c r="Q9" s="609"/>
      <c r="R9" s="610">
        <v>97149</v>
      </c>
      <c r="S9" s="611"/>
      <c r="T9" s="611"/>
      <c r="U9" s="611"/>
      <c r="V9" s="611"/>
      <c r="W9" s="611"/>
      <c r="X9" s="611"/>
      <c r="Y9" s="612"/>
      <c r="Z9" s="613">
        <v>0.4</v>
      </c>
      <c r="AA9" s="613"/>
      <c r="AB9" s="613"/>
      <c r="AC9" s="613"/>
      <c r="AD9" s="614">
        <v>97149</v>
      </c>
      <c r="AE9" s="614"/>
      <c r="AF9" s="614"/>
      <c r="AG9" s="614"/>
      <c r="AH9" s="614"/>
      <c r="AI9" s="614"/>
      <c r="AJ9" s="614"/>
      <c r="AK9" s="614"/>
      <c r="AL9" s="615">
        <v>0.8</v>
      </c>
      <c r="AM9" s="616"/>
      <c r="AN9" s="616"/>
      <c r="AO9" s="617"/>
      <c r="AP9" s="607" t="s">
        <v>231</v>
      </c>
      <c r="AQ9" s="608"/>
      <c r="AR9" s="608"/>
      <c r="AS9" s="608"/>
      <c r="AT9" s="608"/>
      <c r="AU9" s="608"/>
      <c r="AV9" s="608"/>
      <c r="AW9" s="608"/>
      <c r="AX9" s="608"/>
      <c r="AY9" s="608"/>
      <c r="AZ9" s="608"/>
      <c r="BA9" s="608"/>
      <c r="BB9" s="608"/>
      <c r="BC9" s="608"/>
      <c r="BD9" s="608"/>
      <c r="BE9" s="608"/>
      <c r="BF9" s="609"/>
      <c r="BG9" s="610">
        <v>1894896</v>
      </c>
      <c r="BH9" s="611"/>
      <c r="BI9" s="611"/>
      <c r="BJ9" s="611"/>
      <c r="BK9" s="611"/>
      <c r="BL9" s="611"/>
      <c r="BM9" s="611"/>
      <c r="BN9" s="612"/>
      <c r="BO9" s="613">
        <v>28.2</v>
      </c>
      <c r="BP9" s="613"/>
      <c r="BQ9" s="613"/>
      <c r="BR9" s="613"/>
      <c r="BS9" s="614" t="s">
        <v>123</v>
      </c>
      <c r="BT9" s="614"/>
      <c r="BU9" s="614"/>
      <c r="BV9" s="614"/>
      <c r="BW9" s="614"/>
      <c r="BX9" s="614"/>
      <c r="BY9" s="614"/>
      <c r="BZ9" s="614"/>
      <c r="CA9" s="614"/>
      <c r="CB9" s="618"/>
      <c r="CD9" s="607" t="s">
        <v>232</v>
      </c>
      <c r="CE9" s="608"/>
      <c r="CF9" s="608"/>
      <c r="CG9" s="608"/>
      <c r="CH9" s="608"/>
      <c r="CI9" s="608"/>
      <c r="CJ9" s="608"/>
      <c r="CK9" s="608"/>
      <c r="CL9" s="608"/>
      <c r="CM9" s="608"/>
      <c r="CN9" s="608"/>
      <c r="CO9" s="608"/>
      <c r="CP9" s="608"/>
      <c r="CQ9" s="609"/>
      <c r="CR9" s="610">
        <v>2489346</v>
      </c>
      <c r="CS9" s="611"/>
      <c r="CT9" s="611"/>
      <c r="CU9" s="611"/>
      <c r="CV9" s="611"/>
      <c r="CW9" s="611"/>
      <c r="CX9" s="611"/>
      <c r="CY9" s="612"/>
      <c r="CZ9" s="613">
        <v>9.5</v>
      </c>
      <c r="DA9" s="613"/>
      <c r="DB9" s="613"/>
      <c r="DC9" s="613"/>
      <c r="DD9" s="619">
        <v>8295</v>
      </c>
      <c r="DE9" s="611"/>
      <c r="DF9" s="611"/>
      <c r="DG9" s="611"/>
      <c r="DH9" s="611"/>
      <c r="DI9" s="611"/>
      <c r="DJ9" s="611"/>
      <c r="DK9" s="611"/>
      <c r="DL9" s="611"/>
      <c r="DM9" s="611"/>
      <c r="DN9" s="611"/>
      <c r="DO9" s="611"/>
      <c r="DP9" s="612"/>
      <c r="DQ9" s="619">
        <v>2032706</v>
      </c>
      <c r="DR9" s="611"/>
      <c r="DS9" s="611"/>
      <c r="DT9" s="611"/>
      <c r="DU9" s="611"/>
      <c r="DV9" s="611"/>
      <c r="DW9" s="611"/>
      <c r="DX9" s="611"/>
      <c r="DY9" s="611"/>
      <c r="DZ9" s="611"/>
      <c r="EA9" s="611"/>
      <c r="EB9" s="611"/>
      <c r="EC9" s="620"/>
    </row>
    <row r="10" spans="2:143" ht="11.25" customHeight="1" x14ac:dyDescent="0.15">
      <c r="B10" s="607" t="s">
        <v>233</v>
      </c>
      <c r="C10" s="608"/>
      <c r="D10" s="608"/>
      <c r="E10" s="608"/>
      <c r="F10" s="608"/>
      <c r="G10" s="608"/>
      <c r="H10" s="608"/>
      <c r="I10" s="608"/>
      <c r="J10" s="608"/>
      <c r="K10" s="608"/>
      <c r="L10" s="608"/>
      <c r="M10" s="608"/>
      <c r="N10" s="608"/>
      <c r="O10" s="608"/>
      <c r="P10" s="608"/>
      <c r="Q10" s="609"/>
      <c r="R10" s="610" t="s">
        <v>123</v>
      </c>
      <c r="S10" s="611"/>
      <c r="T10" s="611"/>
      <c r="U10" s="611"/>
      <c r="V10" s="611"/>
      <c r="W10" s="611"/>
      <c r="X10" s="611"/>
      <c r="Y10" s="612"/>
      <c r="Z10" s="613" t="s">
        <v>123</v>
      </c>
      <c r="AA10" s="613"/>
      <c r="AB10" s="613"/>
      <c r="AC10" s="613"/>
      <c r="AD10" s="614" t="s">
        <v>123</v>
      </c>
      <c r="AE10" s="614"/>
      <c r="AF10" s="614"/>
      <c r="AG10" s="614"/>
      <c r="AH10" s="614"/>
      <c r="AI10" s="614"/>
      <c r="AJ10" s="614"/>
      <c r="AK10" s="614"/>
      <c r="AL10" s="615" t="s">
        <v>123</v>
      </c>
      <c r="AM10" s="616"/>
      <c r="AN10" s="616"/>
      <c r="AO10" s="617"/>
      <c r="AP10" s="607" t="s">
        <v>234</v>
      </c>
      <c r="AQ10" s="608"/>
      <c r="AR10" s="608"/>
      <c r="AS10" s="608"/>
      <c r="AT10" s="608"/>
      <c r="AU10" s="608"/>
      <c r="AV10" s="608"/>
      <c r="AW10" s="608"/>
      <c r="AX10" s="608"/>
      <c r="AY10" s="608"/>
      <c r="AZ10" s="608"/>
      <c r="BA10" s="608"/>
      <c r="BB10" s="608"/>
      <c r="BC10" s="608"/>
      <c r="BD10" s="608"/>
      <c r="BE10" s="608"/>
      <c r="BF10" s="609"/>
      <c r="BG10" s="610">
        <v>160537</v>
      </c>
      <c r="BH10" s="611"/>
      <c r="BI10" s="611"/>
      <c r="BJ10" s="611"/>
      <c r="BK10" s="611"/>
      <c r="BL10" s="611"/>
      <c r="BM10" s="611"/>
      <c r="BN10" s="612"/>
      <c r="BO10" s="613">
        <v>2.4</v>
      </c>
      <c r="BP10" s="613"/>
      <c r="BQ10" s="613"/>
      <c r="BR10" s="613"/>
      <c r="BS10" s="614" t="s">
        <v>123</v>
      </c>
      <c r="BT10" s="614"/>
      <c r="BU10" s="614"/>
      <c r="BV10" s="614"/>
      <c r="BW10" s="614"/>
      <c r="BX10" s="614"/>
      <c r="BY10" s="614"/>
      <c r="BZ10" s="614"/>
      <c r="CA10" s="614"/>
      <c r="CB10" s="618"/>
      <c r="CD10" s="607" t="s">
        <v>235</v>
      </c>
      <c r="CE10" s="608"/>
      <c r="CF10" s="608"/>
      <c r="CG10" s="608"/>
      <c r="CH10" s="608"/>
      <c r="CI10" s="608"/>
      <c r="CJ10" s="608"/>
      <c r="CK10" s="608"/>
      <c r="CL10" s="608"/>
      <c r="CM10" s="608"/>
      <c r="CN10" s="608"/>
      <c r="CO10" s="608"/>
      <c r="CP10" s="608"/>
      <c r="CQ10" s="609"/>
      <c r="CR10" s="610">
        <v>53574</v>
      </c>
      <c r="CS10" s="611"/>
      <c r="CT10" s="611"/>
      <c r="CU10" s="611"/>
      <c r="CV10" s="611"/>
      <c r="CW10" s="611"/>
      <c r="CX10" s="611"/>
      <c r="CY10" s="612"/>
      <c r="CZ10" s="613">
        <v>0.2</v>
      </c>
      <c r="DA10" s="613"/>
      <c r="DB10" s="613"/>
      <c r="DC10" s="613"/>
      <c r="DD10" s="619" t="s">
        <v>123</v>
      </c>
      <c r="DE10" s="611"/>
      <c r="DF10" s="611"/>
      <c r="DG10" s="611"/>
      <c r="DH10" s="611"/>
      <c r="DI10" s="611"/>
      <c r="DJ10" s="611"/>
      <c r="DK10" s="611"/>
      <c r="DL10" s="611"/>
      <c r="DM10" s="611"/>
      <c r="DN10" s="611"/>
      <c r="DO10" s="611"/>
      <c r="DP10" s="612"/>
      <c r="DQ10" s="619">
        <v>21474</v>
      </c>
      <c r="DR10" s="611"/>
      <c r="DS10" s="611"/>
      <c r="DT10" s="611"/>
      <c r="DU10" s="611"/>
      <c r="DV10" s="611"/>
      <c r="DW10" s="611"/>
      <c r="DX10" s="611"/>
      <c r="DY10" s="611"/>
      <c r="DZ10" s="611"/>
      <c r="EA10" s="611"/>
      <c r="EB10" s="611"/>
      <c r="EC10" s="620"/>
    </row>
    <row r="11" spans="2:143" ht="11.25" customHeight="1" x14ac:dyDescent="0.15">
      <c r="B11" s="607" t="s">
        <v>236</v>
      </c>
      <c r="C11" s="608"/>
      <c r="D11" s="608"/>
      <c r="E11" s="608"/>
      <c r="F11" s="608"/>
      <c r="G11" s="608"/>
      <c r="H11" s="608"/>
      <c r="I11" s="608"/>
      <c r="J11" s="608"/>
      <c r="K11" s="608"/>
      <c r="L11" s="608"/>
      <c r="M11" s="608"/>
      <c r="N11" s="608"/>
      <c r="O11" s="608"/>
      <c r="P11" s="608"/>
      <c r="Q11" s="609"/>
      <c r="R11" s="610">
        <v>1119912</v>
      </c>
      <c r="S11" s="611"/>
      <c r="T11" s="611"/>
      <c r="U11" s="611"/>
      <c r="V11" s="611"/>
      <c r="W11" s="611"/>
      <c r="X11" s="611"/>
      <c r="Y11" s="612"/>
      <c r="Z11" s="615">
        <v>4.2</v>
      </c>
      <c r="AA11" s="616"/>
      <c r="AB11" s="616"/>
      <c r="AC11" s="622"/>
      <c r="AD11" s="619">
        <v>1119912</v>
      </c>
      <c r="AE11" s="611"/>
      <c r="AF11" s="611"/>
      <c r="AG11" s="611"/>
      <c r="AH11" s="611"/>
      <c r="AI11" s="611"/>
      <c r="AJ11" s="611"/>
      <c r="AK11" s="612"/>
      <c r="AL11" s="615">
        <v>8.9</v>
      </c>
      <c r="AM11" s="616"/>
      <c r="AN11" s="616"/>
      <c r="AO11" s="617"/>
      <c r="AP11" s="607" t="s">
        <v>237</v>
      </c>
      <c r="AQ11" s="608"/>
      <c r="AR11" s="608"/>
      <c r="AS11" s="608"/>
      <c r="AT11" s="608"/>
      <c r="AU11" s="608"/>
      <c r="AV11" s="608"/>
      <c r="AW11" s="608"/>
      <c r="AX11" s="608"/>
      <c r="AY11" s="608"/>
      <c r="AZ11" s="608"/>
      <c r="BA11" s="608"/>
      <c r="BB11" s="608"/>
      <c r="BC11" s="608"/>
      <c r="BD11" s="608"/>
      <c r="BE11" s="608"/>
      <c r="BF11" s="609"/>
      <c r="BG11" s="610">
        <v>425915</v>
      </c>
      <c r="BH11" s="611"/>
      <c r="BI11" s="611"/>
      <c r="BJ11" s="611"/>
      <c r="BK11" s="611"/>
      <c r="BL11" s="611"/>
      <c r="BM11" s="611"/>
      <c r="BN11" s="612"/>
      <c r="BO11" s="613">
        <v>6.3</v>
      </c>
      <c r="BP11" s="613"/>
      <c r="BQ11" s="613"/>
      <c r="BR11" s="613"/>
      <c r="BS11" s="614">
        <v>121678</v>
      </c>
      <c r="BT11" s="614"/>
      <c r="BU11" s="614"/>
      <c r="BV11" s="614"/>
      <c r="BW11" s="614"/>
      <c r="BX11" s="614"/>
      <c r="BY11" s="614"/>
      <c r="BZ11" s="614"/>
      <c r="CA11" s="614"/>
      <c r="CB11" s="618"/>
      <c r="CD11" s="607" t="s">
        <v>238</v>
      </c>
      <c r="CE11" s="608"/>
      <c r="CF11" s="608"/>
      <c r="CG11" s="608"/>
      <c r="CH11" s="608"/>
      <c r="CI11" s="608"/>
      <c r="CJ11" s="608"/>
      <c r="CK11" s="608"/>
      <c r="CL11" s="608"/>
      <c r="CM11" s="608"/>
      <c r="CN11" s="608"/>
      <c r="CO11" s="608"/>
      <c r="CP11" s="608"/>
      <c r="CQ11" s="609"/>
      <c r="CR11" s="610">
        <v>1182968</v>
      </c>
      <c r="CS11" s="611"/>
      <c r="CT11" s="611"/>
      <c r="CU11" s="611"/>
      <c r="CV11" s="611"/>
      <c r="CW11" s="611"/>
      <c r="CX11" s="611"/>
      <c r="CY11" s="612"/>
      <c r="CZ11" s="613">
        <v>4.5</v>
      </c>
      <c r="DA11" s="613"/>
      <c r="DB11" s="613"/>
      <c r="DC11" s="613"/>
      <c r="DD11" s="619">
        <v>235220</v>
      </c>
      <c r="DE11" s="611"/>
      <c r="DF11" s="611"/>
      <c r="DG11" s="611"/>
      <c r="DH11" s="611"/>
      <c r="DI11" s="611"/>
      <c r="DJ11" s="611"/>
      <c r="DK11" s="611"/>
      <c r="DL11" s="611"/>
      <c r="DM11" s="611"/>
      <c r="DN11" s="611"/>
      <c r="DO11" s="611"/>
      <c r="DP11" s="612"/>
      <c r="DQ11" s="619">
        <v>704370</v>
      </c>
      <c r="DR11" s="611"/>
      <c r="DS11" s="611"/>
      <c r="DT11" s="611"/>
      <c r="DU11" s="611"/>
      <c r="DV11" s="611"/>
      <c r="DW11" s="611"/>
      <c r="DX11" s="611"/>
      <c r="DY11" s="611"/>
      <c r="DZ11" s="611"/>
      <c r="EA11" s="611"/>
      <c r="EB11" s="611"/>
      <c r="EC11" s="620"/>
    </row>
    <row r="12" spans="2:143" ht="11.25" customHeight="1" x14ac:dyDescent="0.15">
      <c r="B12" s="607" t="s">
        <v>239</v>
      </c>
      <c r="C12" s="608"/>
      <c r="D12" s="608"/>
      <c r="E12" s="608"/>
      <c r="F12" s="608"/>
      <c r="G12" s="608"/>
      <c r="H12" s="608"/>
      <c r="I12" s="608"/>
      <c r="J12" s="608"/>
      <c r="K12" s="608"/>
      <c r="L12" s="608"/>
      <c r="M12" s="608"/>
      <c r="N12" s="608"/>
      <c r="O12" s="608"/>
      <c r="P12" s="608"/>
      <c r="Q12" s="609"/>
      <c r="R12" s="610">
        <v>70534</v>
      </c>
      <c r="S12" s="611"/>
      <c r="T12" s="611"/>
      <c r="U12" s="611"/>
      <c r="V12" s="611"/>
      <c r="W12" s="611"/>
      <c r="X12" s="611"/>
      <c r="Y12" s="612"/>
      <c r="Z12" s="613">
        <v>0.3</v>
      </c>
      <c r="AA12" s="613"/>
      <c r="AB12" s="613"/>
      <c r="AC12" s="613"/>
      <c r="AD12" s="614">
        <v>70534</v>
      </c>
      <c r="AE12" s="614"/>
      <c r="AF12" s="614"/>
      <c r="AG12" s="614"/>
      <c r="AH12" s="614"/>
      <c r="AI12" s="614"/>
      <c r="AJ12" s="614"/>
      <c r="AK12" s="614"/>
      <c r="AL12" s="615">
        <v>0.6</v>
      </c>
      <c r="AM12" s="616"/>
      <c r="AN12" s="616"/>
      <c r="AO12" s="617"/>
      <c r="AP12" s="607" t="s">
        <v>240</v>
      </c>
      <c r="AQ12" s="608"/>
      <c r="AR12" s="608"/>
      <c r="AS12" s="608"/>
      <c r="AT12" s="608"/>
      <c r="AU12" s="608"/>
      <c r="AV12" s="608"/>
      <c r="AW12" s="608"/>
      <c r="AX12" s="608"/>
      <c r="AY12" s="608"/>
      <c r="AZ12" s="608"/>
      <c r="BA12" s="608"/>
      <c r="BB12" s="608"/>
      <c r="BC12" s="608"/>
      <c r="BD12" s="608"/>
      <c r="BE12" s="608"/>
      <c r="BF12" s="609"/>
      <c r="BG12" s="610">
        <v>3716733</v>
      </c>
      <c r="BH12" s="611"/>
      <c r="BI12" s="611"/>
      <c r="BJ12" s="611"/>
      <c r="BK12" s="611"/>
      <c r="BL12" s="611"/>
      <c r="BM12" s="611"/>
      <c r="BN12" s="612"/>
      <c r="BO12" s="613">
        <v>55.2</v>
      </c>
      <c r="BP12" s="613"/>
      <c r="BQ12" s="613"/>
      <c r="BR12" s="613"/>
      <c r="BS12" s="614" t="s">
        <v>123</v>
      </c>
      <c r="BT12" s="614"/>
      <c r="BU12" s="614"/>
      <c r="BV12" s="614"/>
      <c r="BW12" s="614"/>
      <c r="BX12" s="614"/>
      <c r="BY12" s="614"/>
      <c r="BZ12" s="614"/>
      <c r="CA12" s="614"/>
      <c r="CB12" s="618"/>
      <c r="CD12" s="607" t="s">
        <v>241</v>
      </c>
      <c r="CE12" s="608"/>
      <c r="CF12" s="608"/>
      <c r="CG12" s="608"/>
      <c r="CH12" s="608"/>
      <c r="CI12" s="608"/>
      <c r="CJ12" s="608"/>
      <c r="CK12" s="608"/>
      <c r="CL12" s="608"/>
      <c r="CM12" s="608"/>
      <c r="CN12" s="608"/>
      <c r="CO12" s="608"/>
      <c r="CP12" s="608"/>
      <c r="CQ12" s="609"/>
      <c r="CR12" s="610">
        <v>636386</v>
      </c>
      <c r="CS12" s="611"/>
      <c r="CT12" s="611"/>
      <c r="CU12" s="611"/>
      <c r="CV12" s="611"/>
      <c r="CW12" s="611"/>
      <c r="CX12" s="611"/>
      <c r="CY12" s="612"/>
      <c r="CZ12" s="613">
        <v>2.4</v>
      </c>
      <c r="DA12" s="613"/>
      <c r="DB12" s="613"/>
      <c r="DC12" s="613"/>
      <c r="DD12" s="619">
        <v>12407</v>
      </c>
      <c r="DE12" s="611"/>
      <c r="DF12" s="611"/>
      <c r="DG12" s="611"/>
      <c r="DH12" s="611"/>
      <c r="DI12" s="611"/>
      <c r="DJ12" s="611"/>
      <c r="DK12" s="611"/>
      <c r="DL12" s="611"/>
      <c r="DM12" s="611"/>
      <c r="DN12" s="611"/>
      <c r="DO12" s="611"/>
      <c r="DP12" s="612"/>
      <c r="DQ12" s="619">
        <v>474073</v>
      </c>
      <c r="DR12" s="611"/>
      <c r="DS12" s="611"/>
      <c r="DT12" s="611"/>
      <c r="DU12" s="611"/>
      <c r="DV12" s="611"/>
      <c r="DW12" s="611"/>
      <c r="DX12" s="611"/>
      <c r="DY12" s="611"/>
      <c r="DZ12" s="611"/>
      <c r="EA12" s="611"/>
      <c r="EB12" s="611"/>
      <c r="EC12" s="620"/>
    </row>
    <row r="13" spans="2:143" ht="11.25" customHeight="1" x14ac:dyDescent="0.15">
      <c r="B13" s="607" t="s">
        <v>242</v>
      </c>
      <c r="C13" s="608"/>
      <c r="D13" s="608"/>
      <c r="E13" s="608"/>
      <c r="F13" s="608"/>
      <c r="G13" s="608"/>
      <c r="H13" s="608"/>
      <c r="I13" s="608"/>
      <c r="J13" s="608"/>
      <c r="K13" s="608"/>
      <c r="L13" s="608"/>
      <c r="M13" s="608"/>
      <c r="N13" s="608"/>
      <c r="O13" s="608"/>
      <c r="P13" s="608"/>
      <c r="Q13" s="609"/>
      <c r="R13" s="610" t="s">
        <v>123</v>
      </c>
      <c r="S13" s="611"/>
      <c r="T13" s="611"/>
      <c r="U13" s="611"/>
      <c r="V13" s="611"/>
      <c r="W13" s="611"/>
      <c r="X13" s="611"/>
      <c r="Y13" s="612"/>
      <c r="Z13" s="613" t="s">
        <v>123</v>
      </c>
      <c r="AA13" s="613"/>
      <c r="AB13" s="613"/>
      <c r="AC13" s="613"/>
      <c r="AD13" s="614" t="s">
        <v>123</v>
      </c>
      <c r="AE13" s="614"/>
      <c r="AF13" s="614"/>
      <c r="AG13" s="614"/>
      <c r="AH13" s="614"/>
      <c r="AI13" s="614"/>
      <c r="AJ13" s="614"/>
      <c r="AK13" s="614"/>
      <c r="AL13" s="615" t="s">
        <v>123</v>
      </c>
      <c r="AM13" s="616"/>
      <c r="AN13" s="616"/>
      <c r="AO13" s="617"/>
      <c r="AP13" s="607" t="s">
        <v>243</v>
      </c>
      <c r="AQ13" s="608"/>
      <c r="AR13" s="608"/>
      <c r="AS13" s="608"/>
      <c r="AT13" s="608"/>
      <c r="AU13" s="608"/>
      <c r="AV13" s="608"/>
      <c r="AW13" s="608"/>
      <c r="AX13" s="608"/>
      <c r="AY13" s="608"/>
      <c r="AZ13" s="608"/>
      <c r="BA13" s="608"/>
      <c r="BB13" s="608"/>
      <c r="BC13" s="608"/>
      <c r="BD13" s="608"/>
      <c r="BE13" s="608"/>
      <c r="BF13" s="609"/>
      <c r="BG13" s="610">
        <v>3706906</v>
      </c>
      <c r="BH13" s="611"/>
      <c r="BI13" s="611"/>
      <c r="BJ13" s="611"/>
      <c r="BK13" s="611"/>
      <c r="BL13" s="611"/>
      <c r="BM13" s="611"/>
      <c r="BN13" s="612"/>
      <c r="BO13" s="613">
        <v>55.1</v>
      </c>
      <c r="BP13" s="613"/>
      <c r="BQ13" s="613"/>
      <c r="BR13" s="613"/>
      <c r="BS13" s="614" t="s">
        <v>123</v>
      </c>
      <c r="BT13" s="614"/>
      <c r="BU13" s="614"/>
      <c r="BV13" s="614"/>
      <c r="BW13" s="614"/>
      <c r="BX13" s="614"/>
      <c r="BY13" s="614"/>
      <c r="BZ13" s="614"/>
      <c r="CA13" s="614"/>
      <c r="CB13" s="618"/>
      <c r="CD13" s="607" t="s">
        <v>244</v>
      </c>
      <c r="CE13" s="608"/>
      <c r="CF13" s="608"/>
      <c r="CG13" s="608"/>
      <c r="CH13" s="608"/>
      <c r="CI13" s="608"/>
      <c r="CJ13" s="608"/>
      <c r="CK13" s="608"/>
      <c r="CL13" s="608"/>
      <c r="CM13" s="608"/>
      <c r="CN13" s="608"/>
      <c r="CO13" s="608"/>
      <c r="CP13" s="608"/>
      <c r="CQ13" s="609"/>
      <c r="CR13" s="610">
        <v>1753953</v>
      </c>
      <c r="CS13" s="611"/>
      <c r="CT13" s="611"/>
      <c r="CU13" s="611"/>
      <c r="CV13" s="611"/>
      <c r="CW13" s="611"/>
      <c r="CX13" s="611"/>
      <c r="CY13" s="612"/>
      <c r="CZ13" s="613">
        <v>6.7</v>
      </c>
      <c r="DA13" s="613"/>
      <c r="DB13" s="613"/>
      <c r="DC13" s="613"/>
      <c r="DD13" s="619">
        <v>642886</v>
      </c>
      <c r="DE13" s="611"/>
      <c r="DF13" s="611"/>
      <c r="DG13" s="611"/>
      <c r="DH13" s="611"/>
      <c r="DI13" s="611"/>
      <c r="DJ13" s="611"/>
      <c r="DK13" s="611"/>
      <c r="DL13" s="611"/>
      <c r="DM13" s="611"/>
      <c r="DN13" s="611"/>
      <c r="DO13" s="611"/>
      <c r="DP13" s="612"/>
      <c r="DQ13" s="619">
        <v>1096504</v>
      </c>
      <c r="DR13" s="611"/>
      <c r="DS13" s="611"/>
      <c r="DT13" s="611"/>
      <c r="DU13" s="611"/>
      <c r="DV13" s="611"/>
      <c r="DW13" s="611"/>
      <c r="DX13" s="611"/>
      <c r="DY13" s="611"/>
      <c r="DZ13" s="611"/>
      <c r="EA13" s="611"/>
      <c r="EB13" s="611"/>
      <c r="EC13" s="620"/>
    </row>
    <row r="14" spans="2:143" ht="11.25" customHeight="1" x14ac:dyDescent="0.15">
      <c r="B14" s="607" t="s">
        <v>245</v>
      </c>
      <c r="C14" s="608"/>
      <c r="D14" s="608"/>
      <c r="E14" s="608"/>
      <c r="F14" s="608"/>
      <c r="G14" s="608"/>
      <c r="H14" s="608"/>
      <c r="I14" s="608"/>
      <c r="J14" s="608"/>
      <c r="K14" s="608"/>
      <c r="L14" s="608"/>
      <c r="M14" s="608"/>
      <c r="N14" s="608"/>
      <c r="O14" s="608"/>
      <c r="P14" s="608"/>
      <c r="Q14" s="609"/>
      <c r="R14" s="610" t="s">
        <v>123</v>
      </c>
      <c r="S14" s="611"/>
      <c r="T14" s="611"/>
      <c r="U14" s="611"/>
      <c r="V14" s="611"/>
      <c r="W14" s="611"/>
      <c r="X14" s="611"/>
      <c r="Y14" s="612"/>
      <c r="Z14" s="613" t="s">
        <v>123</v>
      </c>
      <c r="AA14" s="613"/>
      <c r="AB14" s="613"/>
      <c r="AC14" s="613"/>
      <c r="AD14" s="614" t="s">
        <v>123</v>
      </c>
      <c r="AE14" s="614"/>
      <c r="AF14" s="614"/>
      <c r="AG14" s="614"/>
      <c r="AH14" s="614"/>
      <c r="AI14" s="614"/>
      <c r="AJ14" s="614"/>
      <c r="AK14" s="614"/>
      <c r="AL14" s="615" t="s">
        <v>123</v>
      </c>
      <c r="AM14" s="616"/>
      <c r="AN14" s="616"/>
      <c r="AO14" s="617"/>
      <c r="AP14" s="607" t="s">
        <v>246</v>
      </c>
      <c r="AQ14" s="608"/>
      <c r="AR14" s="608"/>
      <c r="AS14" s="608"/>
      <c r="AT14" s="608"/>
      <c r="AU14" s="608"/>
      <c r="AV14" s="608"/>
      <c r="AW14" s="608"/>
      <c r="AX14" s="608"/>
      <c r="AY14" s="608"/>
      <c r="AZ14" s="608"/>
      <c r="BA14" s="608"/>
      <c r="BB14" s="608"/>
      <c r="BC14" s="608"/>
      <c r="BD14" s="608"/>
      <c r="BE14" s="608"/>
      <c r="BF14" s="609"/>
      <c r="BG14" s="610">
        <v>183751</v>
      </c>
      <c r="BH14" s="611"/>
      <c r="BI14" s="611"/>
      <c r="BJ14" s="611"/>
      <c r="BK14" s="611"/>
      <c r="BL14" s="611"/>
      <c r="BM14" s="611"/>
      <c r="BN14" s="612"/>
      <c r="BO14" s="613">
        <v>2.7</v>
      </c>
      <c r="BP14" s="613"/>
      <c r="BQ14" s="613"/>
      <c r="BR14" s="613"/>
      <c r="BS14" s="614" t="s">
        <v>123</v>
      </c>
      <c r="BT14" s="614"/>
      <c r="BU14" s="614"/>
      <c r="BV14" s="614"/>
      <c r="BW14" s="614"/>
      <c r="BX14" s="614"/>
      <c r="BY14" s="614"/>
      <c r="BZ14" s="614"/>
      <c r="CA14" s="614"/>
      <c r="CB14" s="618"/>
      <c r="CD14" s="607" t="s">
        <v>247</v>
      </c>
      <c r="CE14" s="608"/>
      <c r="CF14" s="608"/>
      <c r="CG14" s="608"/>
      <c r="CH14" s="608"/>
      <c r="CI14" s="608"/>
      <c r="CJ14" s="608"/>
      <c r="CK14" s="608"/>
      <c r="CL14" s="608"/>
      <c r="CM14" s="608"/>
      <c r="CN14" s="608"/>
      <c r="CO14" s="608"/>
      <c r="CP14" s="608"/>
      <c r="CQ14" s="609"/>
      <c r="CR14" s="610">
        <v>797954</v>
      </c>
      <c r="CS14" s="611"/>
      <c r="CT14" s="611"/>
      <c r="CU14" s="611"/>
      <c r="CV14" s="611"/>
      <c r="CW14" s="611"/>
      <c r="CX14" s="611"/>
      <c r="CY14" s="612"/>
      <c r="CZ14" s="613">
        <v>3</v>
      </c>
      <c r="DA14" s="613"/>
      <c r="DB14" s="613"/>
      <c r="DC14" s="613"/>
      <c r="DD14" s="619">
        <v>20673</v>
      </c>
      <c r="DE14" s="611"/>
      <c r="DF14" s="611"/>
      <c r="DG14" s="611"/>
      <c r="DH14" s="611"/>
      <c r="DI14" s="611"/>
      <c r="DJ14" s="611"/>
      <c r="DK14" s="611"/>
      <c r="DL14" s="611"/>
      <c r="DM14" s="611"/>
      <c r="DN14" s="611"/>
      <c r="DO14" s="611"/>
      <c r="DP14" s="612"/>
      <c r="DQ14" s="619">
        <v>748288</v>
      </c>
      <c r="DR14" s="611"/>
      <c r="DS14" s="611"/>
      <c r="DT14" s="611"/>
      <c r="DU14" s="611"/>
      <c r="DV14" s="611"/>
      <c r="DW14" s="611"/>
      <c r="DX14" s="611"/>
      <c r="DY14" s="611"/>
      <c r="DZ14" s="611"/>
      <c r="EA14" s="611"/>
      <c r="EB14" s="611"/>
      <c r="EC14" s="620"/>
    </row>
    <row r="15" spans="2:143" ht="11.25" customHeight="1" x14ac:dyDescent="0.15">
      <c r="B15" s="607" t="s">
        <v>248</v>
      </c>
      <c r="C15" s="608"/>
      <c r="D15" s="608"/>
      <c r="E15" s="608"/>
      <c r="F15" s="608"/>
      <c r="G15" s="608"/>
      <c r="H15" s="608"/>
      <c r="I15" s="608"/>
      <c r="J15" s="608"/>
      <c r="K15" s="608"/>
      <c r="L15" s="608"/>
      <c r="M15" s="608"/>
      <c r="N15" s="608"/>
      <c r="O15" s="608"/>
      <c r="P15" s="608"/>
      <c r="Q15" s="609"/>
      <c r="R15" s="610">
        <v>36542</v>
      </c>
      <c r="S15" s="611"/>
      <c r="T15" s="611"/>
      <c r="U15" s="611"/>
      <c r="V15" s="611"/>
      <c r="W15" s="611"/>
      <c r="X15" s="611"/>
      <c r="Y15" s="612"/>
      <c r="Z15" s="613">
        <v>0.1</v>
      </c>
      <c r="AA15" s="613"/>
      <c r="AB15" s="613"/>
      <c r="AC15" s="613"/>
      <c r="AD15" s="614">
        <v>36542</v>
      </c>
      <c r="AE15" s="614"/>
      <c r="AF15" s="614"/>
      <c r="AG15" s="614"/>
      <c r="AH15" s="614"/>
      <c r="AI15" s="614"/>
      <c r="AJ15" s="614"/>
      <c r="AK15" s="614"/>
      <c r="AL15" s="615">
        <v>0.3</v>
      </c>
      <c r="AM15" s="616"/>
      <c r="AN15" s="616"/>
      <c r="AO15" s="617"/>
      <c r="AP15" s="607" t="s">
        <v>249</v>
      </c>
      <c r="AQ15" s="608"/>
      <c r="AR15" s="608"/>
      <c r="AS15" s="608"/>
      <c r="AT15" s="608"/>
      <c r="AU15" s="608"/>
      <c r="AV15" s="608"/>
      <c r="AW15" s="608"/>
      <c r="AX15" s="608"/>
      <c r="AY15" s="608"/>
      <c r="AZ15" s="608"/>
      <c r="BA15" s="608"/>
      <c r="BB15" s="608"/>
      <c r="BC15" s="608"/>
      <c r="BD15" s="608"/>
      <c r="BE15" s="608"/>
      <c r="BF15" s="609"/>
      <c r="BG15" s="610">
        <v>275394</v>
      </c>
      <c r="BH15" s="611"/>
      <c r="BI15" s="611"/>
      <c r="BJ15" s="611"/>
      <c r="BK15" s="611"/>
      <c r="BL15" s="611"/>
      <c r="BM15" s="611"/>
      <c r="BN15" s="612"/>
      <c r="BO15" s="613">
        <v>4.0999999999999996</v>
      </c>
      <c r="BP15" s="613"/>
      <c r="BQ15" s="613"/>
      <c r="BR15" s="613"/>
      <c r="BS15" s="614" t="s">
        <v>123</v>
      </c>
      <c r="BT15" s="614"/>
      <c r="BU15" s="614"/>
      <c r="BV15" s="614"/>
      <c r="BW15" s="614"/>
      <c r="BX15" s="614"/>
      <c r="BY15" s="614"/>
      <c r="BZ15" s="614"/>
      <c r="CA15" s="614"/>
      <c r="CB15" s="618"/>
      <c r="CD15" s="607" t="s">
        <v>250</v>
      </c>
      <c r="CE15" s="608"/>
      <c r="CF15" s="608"/>
      <c r="CG15" s="608"/>
      <c r="CH15" s="608"/>
      <c r="CI15" s="608"/>
      <c r="CJ15" s="608"/>
      <c r="CK15" s="608"/>
      <c r="CL15" s="608"/>
      <c r="CM15" s="608"/>
      <c r="CN15" s="608"/>
      <c r="CO15" s="608"/>
      <c r="CP15" s="608"/>
      <c r="CQ15" s="609"/>
      <c r="CR15" s="610">
        <v>3130123</v>
      </c>
      <c r="CS15" s="611"/>
      <c r="CT15" s="611"/>
      <c r="CU15" s="611"/>
      <c r="CV15" s="611"/>
      <c r="CW15" s="611"/>
      <c r="CX15" s="611"/>
      <c r="CY15" s="612"/>
      <c r="CZ15" s="613">
        <v>11.9</v>
      </c>
      <c r="DA15" s="613"/>
      <c r="DB15" s="613"/>
      <c r="DC15" s="613"/>
      <c r="DD15" s="619">
        <v>315678</v>
      </c>
      <c r="DE15" s="611"/>
      <c r="DF15" s="611"/>
      <c r="DG15" s="611"/>
      <c r="DH15" s="611"/>
      <c r="DI15" s="611"/>
      <c r="DJ15" s="611"/>
      <c r="DK15" s="611"/>
      <c r="DL15" s="611"/>
      <c r="DM15" s="611"/>
      <c r="DN15" s="611"/>
      <c r="DO15" s="611"/>
      <c r="DP15" s="612"/>
      <c r="DQ15" s="619">
        <v>2798299</v>
      </c>
      <c r="DR15" s="611"/>
      <c r="DS15" s="611"/>
      <c r="DT15" s="611"/>
      <c r="DU15" s="611"/>
      <c r="DV15" s="611"/>
      <c r="DW15" s="611"/>
      <c r="DX15" s="611"/>
      <c r="DY15" s="611"/>
      <c r="DZ15" s="611"/>
      <c r="EA15" s="611"/>
      <c r="EB15" s="611"/>
      <c r="EC15" s="620"/>
    </row>
    <row r="16" spans="2:143" ht="11.25" customHeight="1" x14ac:dyDescent="0.15">
      <c r="B16" s="607" t="s">
        <v>251</v>
      </c>
      <c r="C16" s="608"/>
      <c r="D16" s="608"/>
      <c r="E16" s="608"/>
      <c r="F16" s="608"/>
      <c r="G16" s="608"/>
      <c r="H16" s="608"/>
      <c r="I16" s="608"/>
      <c r="J16" s="608"/>
      <c r="K16" s="608"/>
      <c r="L16" s="608"/>
      <c r="M16" s="608"/>
      <c r="N16" s="608"/>
      <c r="O16" s="608"/>
      <c r="P16" s="608"/>
      <c r="Q16" s="609"/>
      <c r="R16" s="610">
        <v>128090</v>
      </c>
      <c r="S16" s="611"/>
      <c r="T16" s="611"/>
      <c r="U16" s="611"/>
      <c r="V16" s="611"/>
      <c r="W16" s="611"/>
      <c r="X16" s="611"/>
      <c r="Y16" s="612"/>
      <c r="Z16" s="613">
        <v>0.5</v>
      </c>
      <c r="AA16" s="613"/>
      <c r="AB16" s="613"/>
      <c r="AC16" s="613"/>
      <c r="AD16" s="614">
        <v>128090</v>
      </c>
      <c r="AE16" s="614"/>
      <c r="AF16" s="614"/>
      <c r="AG16" s="614"/>
      <c r="AH16" s="614"/>
      <c r="AI16" s="614"/>
      <c r="AJ16" s="614"/>
      <c r="AK16" s="614"/>
      <c r="AL16" s="615">
        <v>1</v>
      </c>
      <c r="AM16" s="616"/>
      <c r="AN16" s="616"/>
      <c r="AO16" s="617"/>
      <c r="AP16" s="607" t="s">
        <v>252</v>
      </c>
      <c r="AQ16" s="608"/>
      <c r="AR16" s="608"/>
      <c r="AS16" s="608"/>
      <c r="AT16" s="608"/>
      <c r="AU16" s="608"/>
      <c r="AV16" s="608"/>
      <c r="AW16" s="608"/>
      <c r="AX16" s="608"/>
      <c r="AY16" s="608"/>
      <c r="AZ16" s="608"/>
      <c r="BA16" s="608"/>
      <c r="BB16" s="608"/>
      <c r="BC16" s="608"/>
      <c r="BD16" s="608"/>
      <c r="BE16" s="608"/>
      <c r="BF16" s="609"/>
      <c r="BG16" s="610" t="s">
        <v>123</v>
      </c>
      <c r="BH16" s="611"/>
      <c r="BI16" s="611"/>
      <c r="BJ16" s="611"/>
      <c r="BK16" s="611"/>
      <c r="BL16" s="611"/>
      <c r="BM16" s="611"/>
      <c r="BN16" s="612"/>
      <c r="BO16" s="613" t="s">
        <v>123</v>
      </c>
      <c r="BP16" s="613"/>
      <c r="BQ16" s="613"/>
      <c r="BR16" s="613"/>
      <c r="BS16" s="614" t="s">
        <v>123</v>
      </c>
      <c r="BT16" s="614"/>
      <c r="BU16" s="614"/>
      <c r="BV16" s="614"/>
      <c r="BW16" s="614"/>
      <c r="BX16" s="614"/>
      <c r="BY16" s="614"/>
      <c r="BZ16" s="614"/>
      <c r="CA16" s="614"/>
      <c r="CB16" s="618"/>
      <c r="CD16" s="607" t="s">
        <v>253</v>
      </c>
      <c r="CE16" s="608"/>
      <c r="CF16" s="608"/>
      <c r="CG16" s="608"/>
      <c r="CH16" s="608"/>
      <c r="CI16" s="608"/>
      <c r="CJ16" s="608"/>
      <c r="CK16" s="608"/>
      <c r="CL16" s="608"/>
      <c r="CM16" s="608"/>
      <c r="CN16" s="608"/>
      <c r="CO16" s="608"/>
      <c r="CP16" s="608"/>
      <c r="CQ16" s="609"/>
      <c r="CR16" s="610">
        <v>716</v>
      </c>
      <c r="CS16" s="611"/>
      <c r="CT16" s="611"/>
      <c r="CU16" s="611"/>
      <c r="CV16" s="611"/>
      <c r="CW16" s="611"/>
      <c r="CX16" s="611"/>
      <c r="CY16" s="612"/>
      <c r="CZ16" s="613">
        <v>0</v>
      </c>
      <c r="DA16" s="613"/>
      <c r="DB16" s="613"/>
      <c r="DC16" s="613"/>
      <c r="DD16" s="619" t="s">
        <v>123</v>
      </c>
      <c r="DE16" s="611"/>
      <c r="DF16" s="611"/>
      <c r="DG16" s="611"/>
      <c r="DH16" s="611"/>
      <c r="DI16" s="611"/>
      <c r="DJ16" s="611"/>
      <c r="DK16" s="611"/>
      <c r="DL16" s="611"/>
      <c r="DM16" s="611"/>
      <c r="DN16" s="611"/>
      <c r="DO16" s="611"/>
      <c r="DP16" s="612"/>
      <c r="DQ16" s="619">
        <v>716</v>
      </c>
      <c r="DR16" s="611"/>
      <c r="DS16" s="611"/>
      <c r="DT16" s="611"/>
      <c r="DU16" s="611"/>
      <c r="DV16" s="611"/>
      <c r="DW16" s="611"/>
      <c r="DX16" s="611"/>
      <c r="DY16" s="611"/>
      <c r="DZ16" s="611"/>
      <c r="EA16" s="611"/>
      <c r="EB16" s="611"/>
      <c r="EC16" s="620"/>
    </row>
    <row r="17" spans="2:133" ht="11.25" customHeight="1" x14ac:dyDescent="0.15">
      <c r="B17" s="607" t="s">
        <v>254</v>
      </c>
      <c r="C17" s="608"/>
      <c r="D17" s="608"/>
      <c r="E17" s="608"/>
      <c r="F17" s="608"/>
      <c r="G17" s="608"/>
      <c r="H17" s="608"/>
      <c r="I17" s="608"/>
      <c r="J17" s="608"/>
      <c r="K17" s="608"/>
      <c r="L17" s="608"/>
      <c r="M17" s="608"/>
      <c r="N17" s="608"/>
      <c r="O17" s="608"/>
      <c r="P17" s="608"/>
      <c r="Q17" s="609"/>
      <c r="R17" s="610">
        <v>267388</v>
      </c>
      <c r="S17" s="611"/>
      <c r="T17" s="611"/>
      <c r="U17" s="611"/>
      <c r="V17" s="611"/>
      <c r="W17" s="611"/>
      <c r="X17" s="611"/>
      <c r="Y17" s="612"/>
      <c r="Z17" s="613">
        <v>1</v>
      </c>
      <c r="AA17" s="613"/>
      <c r="AB17" s="613"/>
      <c r="AC17" s="613"/>
      <c r="AD17" s="614">
        <v>267388</v>
      </c>
      <c r="AE17" s="614"/>
      <c r="AF17" s="614"/>
      <c r="AG17" s="614"/>
      <c r="AH17" s="614"/>
      <c r="AI17" s="614"/>
      <c r="AJ17" s="614"/>
      <c r="AK17" s="614"/>
      <c r="AL17" s="615">
        <v>2.1</v>
      </c>
      <c r="AM17" s="616"/>
      <c r="AN17" s="616"/>
      <c r="AO17" s="617"/>
      <c r="AP17" s="607" t="s">
        <v>255</v>
      </c>
      <c r="AQ17" s="608"/>
      <c r="AR17" s="608"/>
      <c r="AS17" s="608"/>
      <c r="AT17" s="608"/>
      <c r="AU17" s="608"/>
      <c r="AV17" s="608"/>
      <c r="AW17" s="608"/>
      <c r="AX17" s="608"/>
      <c r="AY17" s="608"/>
      <c r="AZ17" s="608"/>
      <c r="BA17" s="608"/>
      <c r="BB17" s="608"/>
      <c r="BC17" s="608"/>
      <c r="BD17" s="608"/>
      <c r="BE17" s="608"/>
      <c r="BF17" s="609"/>
      <c r="BG17" s="610" t="s">
        <v>123</v>
      </c>
      <c r="BH17" s="611"/>
      <c r="BI17" s="611"/>
      <c r="BJ17" s="611"/>
      <c r="BK17" s="611"/>
      <c r="BL17" s="611"/>
      <c r="BM17" s="611"/>
      <c r="BN17" s="612"/>
      <c r="BO17" s="613" t="s">
        <v>123</v>
      </c>
      <c r="BP17" s="613"/>
      <c r="BQ17" s="613"/>
      <c r="BR17" s="613"/>
      <c r="BS17" s="614" t="s">
        <v>123</v>
      </c>
      <c r="BT17" s="614"/>
      <c r="BU17" s="614"/>
      <c r="BV17" s="614"/>
      <c r="BW17" s="614"/>
      <c r="BX17" s="614"/>
      <c r="BY17" s="614"/>
      <c r="BZ17" s="614"/>
      <c r="CA17" s="614"/>
      <c r="CB17" s="618"/>
      <c r="CD17" s="607" t="s">
        <v>256</v>
      </c>
      <c r="CE17" s="608"/>
      <c r="CF17" s="608"/>
      <c r="CG17" s="608"/>
      <c r="CH17" s="608"/>
      <c r="CI17" s="608"/>
      <c r="CJ17" s="608"/>
      <c r="CK17" s="608"/>
      <c r="CL17" s="608"/>
      <c r="CM17" s="608"/>
      <c r="CN17" s="608"/>
      <c r="CO17" s="608"/>
      <c r="CP17" s="608"/>
      <c r="CQ17" s="609"/>
      <c r="CR17" s="610">
        <v>1720686</v>
      </c>
      <c r="CS17" s="611"/>
      <c r="CT17" s="611"/>
      <c r="CU17" s="611"/>
      <c r="CV17" s="611"/>
      <c r="CW17" s="611"/>
      <c r="CX17" s="611"/>
      <c r="CY17" s="612"/>
      <c r="CZ17" s="613">
        <v>6.5</v>
      </c>
      <c r="DA17" s="613"/>
      <c r="DB17" s="613"/>
      <c r="DC17" s="613"/>
      <c r="DD17" s="619" t="s">
        <v>123</v>
      </c>
      <c r="DE17" s="611"/>
      <c r="DF17" s="611"/>
      <c r="DG17" s="611"/>
      <c r="DH17" s="611"/>
      <c r="DI17" s="611"/>
      <c r="DJ17" s="611"/>
      <c r="DK17" s="611"/>
      <c r="DL17" s="611"/>
      <c r="DM17" s="611"/>
      <c r="DN17" s="611"/>
      <c r="DO17" s="611"/>
      <c r="DP17" s="612"/>
      <c r="DQ17" s="619">
        <v>1694795</v>
      </c>
      <c r="DR17" s="611"/>
      <c r="DS17" s="611"/>
      <c r="DT17" s="611"/>
      <c r="DU17" s="611"/>
      <c r="DV17" s="611"/>
      <c r="DW17" s="611"/>
      <c r="DX17" s="611"/>
      <c r="DY17" s="611"/>
      <c r="DZ17" s="611"/>
      <c r="EA17" s="611"/>
      <c r="EB17" s="611"/>
      <c r="EC17" s="620"/>
    </row>
    <row r="18" spans="2:133" ht="11.25" customHeight="1" x14ac:dyDescent="0.15">
      <c r="B18" s="607" t="s">
        <v>257</v>
      </c>
      <c r="C18" s="608"/>
      <c r="D18" s="608"/>
      <c r="E18" s="608"/>
      <c r="F18" s="608"/>
      <c r="G18" s="608"/>
      <c r="H18" s="608"/>
      <c r="I18" s="608"/>
      <c r="J18" s="608"/>
      <c r="K18" s="608"/>
      <c r="L18" s="608"/>
      <c r="M18" s="608"/>
      <c r="N18" s="608"/>
      <c r="O18" s="608"/>
      <c r="P18" s="608"/>
      <c r="Q18" s="609"/>
      <c r="R18" s="610">
        <v>32900</v>
      </c>
      <c r="S18" s="611"/>
      <c r="T18" s="611"/>
      <c r="U18" s="611"/>
      <c r="V18" s="611"/>
      <c r="W18" s="611"/>
      <c r="X18" s="611"/>
      <c r="Y18" s="612"/>
      <c r="Z18" s="613">
        <v>0.1</v>
      </c>
      <c r="AA18" s="613"/>
      <c r="AB18" s="613"/>
      <c r="AC18" s="613"/>
      <c r="AD18" s="614">
        <v>32900</v>
      </c>
      <c r="AE18" s="614"/>
      <c r="AF18" s="614"/>
      <c r="AG18" s="614"/>
      <c r="AH18" s="614"/>
      <c r="AI18" s="614"/>
      <c r="AJ18" s="614"/>
      <c r="AK18" s="614"/>
      <c r="AL18" s="615">
        <v>0.3</v>
      </c>
      <c r="AM18" s="616"/>
      <c r="AN18" s="616"/>
      <c r="AO18" s="617"/>
      <c r="AP18" s="607" t="s">
        <v>258</v>
      </c>
      <c r="AQ18" s="608"/>
      <c r="AR18" s="608"/>
      <c r="AS18" s="608"/>
      <c r="AT18" s="608"/>
      <c r="AU18" s="608"/>
      <c r="AV18" s="608"/>
      <c r="AW18" s="608"/>
      <c r="AX18" s="608"/>
      <c r="AY18" s="608"/>
      <c r="AZ18" s="608"/>
      <c r="BA18" s="608"/>
      <c r="BB18" s="608"/>
      <c r="BC18" s="608"/>
      <c r="BD18" s="608"/>
      <c r="BE18" s="608"/>
      <c r="BF18" s="609"/>
      <c r="BG18" s="610" t="s">
        <v>123</v>
      </c>
      <c r="BH18" s="611"/>
      <c r="BI18" s="611"/>
      <c r="BJ18" s="611"/>
      <c r="BK18" s="611"/>
      <c r="BL18" s="611"/>
      <c r="BM18" s="611"/>
      <c r="BN18" s="612"/>
      <c r="BO18" s="613" t="s">
        <v>123</v>
      </c>
      <c r="BP18" s="613"/>
      <c r="BQ18" s="613"/>
      <c r="BR18" s="613"/>
      <c r="BS18" s="614" t="s">
        <v>123</v>
      </c>
      <c r="BT18" s="614"/>
      <c r="BU18" s="614"/>
      <c r="BV18" s="614"/>
      <c r="BW18" s="614"/>
      <c r="BX18" s="614"/>
      <c r="BY18" s="614"/>
      <c r="BZ18" s="614"/>
      <c r="CA18" s="614"/>
      <c r="CB18" s="618"/>
      <c r="CD18" s="607" t="s">
        <v>259</v>
      </c>
      <c r="CE18" s="608"/>
      <c r="CF18" s="608"/>
      <c r="CG18" s="608"/>
      <c r="CH18" s="608"/>
      <c r="CI18" s="608"/>
      <c r="CJ18" s="608"/>
      <c r="CK18" s="608"/>
      <c r="CL18" s="608"/>
      <c r="CM18" s="608"/>
      <c r="CN18" s="608"/>
      <c r="CO18" s="608"/>
      <c r="CP18" s="608"/>
      <c r="CQ18" s="609"/>
      <c r="CR18" s="610" t="s">
        <v>123</v>
      </c>
      <c r="CS18" s="611"/>
      <c r="CT18" s="611"/>
      <c r="CU18" s="611"/>
      <c r="CV18" s="611"/>
      <c r="CW18" s="611"/>
      <c r="CX18" s="611"/>
      <c r="CY18" s="612"/>
      <c r="CZ18" s="613" t="s">
        <v>123</v>
      </c>
      <c r="DA18" s="613"/>
      <c r="DB18" s="613"/>
      <c r="DC18" s="613"/>
      <c r="DD18" s="619" t="s">
        <v>123</v>
      </c>
      <c r="DE18" s="611"/>
      <c r="DF18" s="611"/>
      <c r="DG18" s="611"/>
      <c r="DH18" s="611"/>
      <c r="DI18" s="611"/>
      <c r="DJ18" s="611"/>
      <c r="DK18" s="611"/>
      <c r="DL18" s="611"/>
      <c r="DM18" s="611"/>
      <c r="DN18" s="611"/>
      <c r="DO18" s="611"/>
      <c r="DP18" s="612"/>
      <c r="DQ18" s="619" t="s">
        <v>123</v>
      </c>
      <c r="DR18" s="611"/>
      <c r="DS18" s="611"/>
      <c r="DT18" s="611"/>
      <c r="DU18" s="611"/>
      <c r="DV18" s="611"/>
      <c r="DW18" s="611"/>
      <c r="DX18" s="611"/>
      <c r="DY18" s="611"/>
      <c r="DZ18" s="611"/>
      <c r="EA18" s="611"/>
      <c r="EB18" s="611"/>
      <c r="EC18" s="620"/>
    </row>
    <row r="19" spans="2:133" ht="11.25" customHeight="1" x14ac:dyDescent="0.15">
      <c r="B19" s="607" t="s">
        <v>260</v>
      </c>
      <c r="C19" s="608"/>
      <c r="D19" s="608"/>
      <c r="E19" s="608"/>
      <c r="F19" s="608"/>
      <c r="G19" s="608"/>
      <c r="H19" s="608"/>
      <c r="I19" s="608"/>
      <c r="J19" s="608"/>
      <c r="K19" s="608"/>
      <c r="L19" s="608"/>
      <c r="M19" s="608"/>
      <c r="N19" s="608"/>
      <c r="O19" s="608"/>
      <c r="P19" s="608"/>
      <c r="Q19" s="609"/>
      <c r="R19" s="610">
        <v>188098</v>
      </c>
      <c r="S19" s="611"/>
      <c r="T19" s="611"/>
      <c r="U19" s="611"/>
      <c r="V19" s="611"/>
      <c r="W19" s="611"/>
      <c r="X19" s="611"/>
      <c r="Y19" s="612"/>
      <c r="Z19" s="613">
        <v>0.7</v>
      </c>
      <c r="AA19" s="613"/>
      <c r="AB19" s="613"/>
      <c r="AC19" s="613"/>
      <c r="AD19" s="614">
        <v>188098</v>
      </c>
      <c r="AE19" s="614"/>
      <c r="AF19" s="614"/>
      <c r="AG19" s="614"/>
      <c r="AH19" s="614"/>
      <c r="AI19" s="614"/>
      <c r="AJ19" s="614"/>
      <c r="AK19" s="614"/>
      <c r="AL19" s="615">
        <v>1.5</v>
      </c>
      <c r="AM19" s="616"/>
      <c r="AN19" s="616"/>
      <c r="AO19" s="617"/>
      <c r="AP19" s="607" t="s">
        <v>261</v>
      </c>
      <c r="AQ19" s="608"/>
      <c r="AR19" s="608"/>
      <c r="AS19" s="608"/>
      <c r="AT19" s="608"/>
      <c r="AU19" s="608"/>
      <c r="AV19" s="608"/>
      <c r="AW19" s="608"/>
      <c r="AX19" s="608"/>
      <c r="AY19" s="608"/>
      <c r="AZ19" s="608"/>
      <c r="BA19" s="608"/>
      <c r="BB19" s="608"/>
      <c r="BC19" s="608"/>
      <c r="BD19" s="608"/>
      <c r="BE19" s="608"/>
      <c r="BF19" s="609"/>
      <c r="BG19" s="610">
        <v>1579</v>
      </c>
      <c r="BH19" s="611"/>
      <c r="BI19" s="611"/>
      <c r="BJ19" s="611"/>
      <c r="BK19" s="611"/>
      <c r="BL19" s="611"/>
      <c r="BM19" s="611"/>
      <c r="BN19" s="612"/>
      <c r="BO19" s="613">
        <v>0</v>
      </c>
      <c r="BP19" s="613"/>
      <c r="BQ19" s="613"/>
      <c r="BR19" s="613"/>
      <c r="BS19" s="614" t="s">
        <v>123</v>
      </c>
      <c r="BT19" s="614"/>
      <c r="BU19" s="614"/>
      <c r="BV19" s="614"/>
      <c r="BW19" s="614"/>
      <c r="BX19" s="614"/>
      <c r="BY19" s="614"/>
      <c r="BZ19" s="614"/>
      <c r="CA19" s="614"/>
      <c r="CB19" s="618"/>
      <c r="CD19" s="607" t="s">
        <v>262</v>
      </c>
      <c r="CE19" s="608"/>
      <c r="CF19" s="608"/>
      <c r="CG19" s="608"/>
      <c r="CH19" s="608"/>
      <c r="CI19" s="608"/>
      <c r="CJ19" s="608"/>
      <c r="CK19" s="608"/>
      <c r="CL19" s="608"/>
      <c r="CM19" s="608"/>
      <c r="CN19" s="608"/>
      <c r="CO19" s="608"/>
      <c r="CP19" s="608"/>
      <c r="CQ19" s="609"/>
      <c r="CR19" s="610" t="s">
        <v>123</v>
      </c>
      <c r="CS19" s="611"/>
      <c r="CT19" s="611"/>
      <c r="CU19" s="611"/>
      <c r="CV19" s="611"/>
      <c r="CW19" s="611"/>
      <c r="CX19" s="611"/>
      <c r="CY19" s="612"/>
      <c r="CZ19" s="613" t="s">
        <v>123</v>
      </c>
      <c r="DA19" s="613"/>
      <c r="DB19" s="613"/>
      <c r="DC19" s="613"/>
      <c r="DD19" s="619" t="s">
        <v>123</v>
      </c>
      <c r="DE19" s="611"/>
      <c r="DF19" s="611"/>
      <c r="DG19" s="611"/>
      <c r="DH19" s="611"/>
      <c r="DI19" s="611"/>
      <c r="DJ19" s="611"/>
      <c r="DK19" s="611"/>
      <c r="DL19" s="611"/>
      <c r="DM19" s="611"/>
      <c r="DN19" s="611"/>
      <c r="DO19" s="611"/>
      <c r="DP19" s="612"/>
      <c r="DQ19" s="619" t="s">
        <v>123</v>
      </c>
      <c r="DR19" s="611"/>
      <c r="DS19" s="611"/>
      <c r="DT19" s="611"/>
      <c r="DU19" s="611"/>
      <c r="DV19" s="611"/>
      <c r="DW19" s="611"/>
      <c r="DX19" s="611"/>
      <c r="DY19" s="611"/>
      <c r="DZ19" s="611"/>
      <c r="EA19" s="611"/>
      <c r="EB19" s="611"/>
      <c r="EC19" s="620"/>
    </row>
    <row r="20" spans="2:133" ht="11.25" customHeight="1" x14ac:dyDescent="0.15">
      <c r="B20" s="623" t="s">
        <v>263</v>
      </c>
      <c r="C20" s="624"/>
      <c r="D20" s="624"/>
      <c r="E20" s="624"/>
      <c r="F20" s="624"/>
      <c r="G20" s="624"/>
      <c r="H20" s="624"/>
      <c r="I20" s="624"/>
      <c r="J20" s="624"/>
      <c r="K20" s="624"/>
      <c r="L20" s="624"/>
      <c r="M20" s="624"/>
      <c r="N20" s="624"/>
      <c r="O20" s="624"/>
      <c r="P20" s="624"/>
      <c r="Q20" s="625"/>
      <c r="R20" s="610">
        <v>46390</v>
      </c>
      <c r="S20" s="611"/>
      <c r="T20" s="611"/>
      <c r="U20" s="611"/>
      <c r="V20" s="611"/>
      <c r="W20" s="611"/>
      <c r="X20" s="611"/>
      <c r="Y20" s="612"/>
      <c r="Z20" s="613">
        <v>0.2</v>
      </c>
      <c r="AA20" s="613"/>
      <c r="AB20" s="613"/>
      <c r="AC20" s="613"/>
      <c r="AD20" s="614">
        <v>46390</v>
      </c>
      <c r="AE20" s="614"/>
      <c r="AF20" s="614"/>
      <c r="AG20" s="614"/>
      <c r="AH20" s="614"/>
      <c r="AI20" s="614"/>
      <c r="AJ20" s="614"/>
      <c r="AK20" s="614"/>
      <c r="AL20" s="615">
        <v>0.4</v>
      </c>
      <c r="AM20" s="616"/>
      <c r="AN20" s="616"/>
      <c r="AO20" s="617"/>
      <c r="AP20" s="607" t="s">
        <v>264</v>
      </c>
      <c r="AQ20" s="608"/>
      <c r="AR20" s="608"/>
      <c r="AS20" s="608"/>
      <c r="AT20" s="608"/>
      <c r="AU20" s="608"/>
      <c r="AV20" s="608"/>
      <c r="AW20" s="608"/>
      <c r="AX20" s="608"/>
      <c r="AY20" s="608"/>
      <c r="AZ20" s="608"/>
      <c r="BA20" s="608"/>
      <c r="BB20" s="608"/>
      <c r="BC20" s="608"/>
      <c r="BD20" s="608"/>
      <c r="BE20" s="608"/>
      <c r="BF20" s="609"/>
      <c r="BG20" s="610">
        <v>1579</v>
      </c>
      <c r="BH20" s="611"/>
      <c r="BI20" s="611"/>
      <c r="BJ20" s="611"/>
      <c r="BK20" s="611"/>
      <c r="BL20" s="611"/>
      <c r="BM20" s="611"/>
      <c r="BN20" s="612"/>
      <c r="BO20" s="613">
        <v>0</v>
      </c>
      <c r="BP20" s="613"/>
      <c r="BQ20" s="613"/>
      <c r="BR20" s="613"/>
      <c r="BS20" s="614" t="s">
        <v>123</v>
      </c>
      <c r="BT20" s="614"/>
      <c r="BU20" s="614"/>
      <c r="BV20" s="614"/>
      <c r="BW20" s="614"/>
      <c r="BX20" s="614"/>
      <c r="BY20" s="614"/>
      <c r="BZ20" s="614"/>
      <c r="CA20" s="614"/>
      <c r="CB20" s="618"/>
      <c r="CD20" s="607" t="s">
        <v>265</v>
      </c>
      <c r="CE20" s="608"/>
      <c r="CF20" s="608"/>
      <c r="CG20" s="608"/>
      <c r="CH20" s="608"/>
      <c r="CI20" s="608"/>
      <c r="CJ20" s="608"/>
      <c r="CK20" s="608"/>
      <c r="CL20" s="608"/>
      <c r="CM20" s="608"/>
      <c r="CN20" s="608"/>
      <c r="CO20" s="608"/>
      <c r="CP20" s="608"/>
      <c r="CQ20" s="609"/>
      <c r="CR20" s="610">
        <v>26273234</v>
      </c>
      <c r="CS20" s="611"/>
      <c r="CT20" s="611"/>
      <c r="CU20" s="611"/>
      <c r="CV20" s="611"/>
      <c r="CW20" s="611"/>
      <c r="CX20" s="611"/>
      <c r="CY20" s="612"/>
      <c r="CZ20" s="613">
        <v>100</v>
      </c>
      <c r="DA20" s="613"/>
      <c r="DB20" s="613"/>
      <c r="DC20" s="613"/>
      <c r="DD20" s="619">
        <v>1701156</v>
      </c>
      <c r="DE20" s="611"/>
      <c r="DF20" s="611"/>
      <c r="DG20" s="611"/>
      <c r="DH20" s="611"/>
      <c r="DI20" s="611"/>
      <c r="DJ20" s="611"/>
      <c r="DK20" s="611"/>
      <c r="DL20" s="611"/>
      <c r="DM20" s="611"/>
      <c r="DN20" s="611"/>
      <c r="DO20" s="611"/>
      <c r="DP20" s="612"/>
      <c r="DQ20" s="619">
        <v>19123968</v>
      </c>
      <c r="DR20" s="611"/>
      <c r="DS20" s="611"/>
      <c r="DT20" s="611"/>
      <c r="DU20" s="611"/>
      <c r="DV20" s="611"/>
      <c r="DW20" s="611"/>
      <c r="DX20" s="611"/>
      <c r="DY20" s="611"/>
      <c r="DZ20" s="611"/>
      <c r="EA20" s="611"/>
      <c r="EB20" s="611"/>
      <c r="EC20" s="620"/>
    </row>
    <row r="21" spans="2:133" ht="11.25" customHeight="1" x14ac:dyDescent="0.15">
      <c r="B21" s="607" t="s">
        <v>266</v>
      </c>
      <c r="C21" s="608"/>
      <c r="D21" s="608"/>
      <c r="E21" s="608"/>
      <c r="F21" s="608"/>
      <c r="G21" s="608"/>
      <c r="H21" s="608"/>
      <c r="I21" s="608"/>
      <c r="J21" s="608"/>
      <c r="K21" s="608"/>
      <c r="L21" s="608"/>
      <c r="M21" s="608"/>
      <c r="N21" s="608"/>
      <c r="O21" s="608"/>
      <c r="P21" s="608"/>
      <c r="Q21" s="609"/>
      <c r="R21" s="610">
        <v>4378626</v>
      </c>
      <c r="S21" s="611"/>
      <c r="T21" s="611"/>
      <c r="U21" s="611"/>
      <c r="V21" s="611"/>
      <c r="W21" s="611"/>
      <c r="X21" s="611"/>
      <c r="Y21" s="612"/>
      <c r="Z21" s="613">
        <v>16.5</v>
      </c>
      <c r="AA21" s="613"/>
      <c r="AB21" s="613"/>
      <c r="AC21" s="613"/>
      <c r="AD21" s="614">
        <v>3838127</v>
      </c>
      <c r="AE21" s="614"/>
      <c r="AF21" s="614"/>
      <c r="AG21" s="614"/>
      <c r="AH21" s="614"/>
      <c r="AI21" s="614"/>
      <c r="AJ21" s="614"/>
      <c r="AK21" s="614"/>
      <c r="AL21" s="615">
        <v>30.4</v>
      </c>
      <c r="AM21" s="616"/>
      <c r="AN21" s="616"/>
      <c r="AO21" s="617"/>
      <c r="AP21" s="607" t="s">
        <v>267</v>
      </c>
      <c r="AQ21" s="626"/>
      <c r="AR21" s="626"/>
      <c r="AS21" s="626"/>
      <c r="AT21" s="626"/>
      <c r="AU21" s="626"/>
      <c r="AV21" s="626"/>
      <c r="AW21" s="626"/>
      <c r="AX21" s="626"/>
      <c r="AY21" s="626"/>
      <c r="AZ21" s="626"/>
      <c r="BA21" s="626"/>
      <c r="BB21" s="626"/>
      <c r="BC21" s="626"/>
      <c r="BD21" s="626"/>
      <c r="BE21" s="626"/>
      <c r="BF21" s="627"/>
      <c r="BG21" s="610" t="s">
        <v>123</v>
      </c>
      <c r="BH21" s="611"/>
      <c r="BI21" s="611"/>
      <c r="BJ21" s="611"/>
      <c r="BK21" s="611"/>
      <c r="BL21" s="611"/>
      <c r="BM21" s="611"/>
      <c r="BN21" s="612"/>
      <c r="BO21" s="613" t="s">
        <v>123</v>
      </c>
      <c r="BP21" s="613"/>
      <c r="BQ21" s="613"/>
      <c r="BR21" s="613"/>
      <c r="BS21" s="614" t="s">
        <v>123</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15">
      <c r="B22" s="607" t="s">
        <v>268</v>
      </c>
      <c r="C22" s="608"/>
      <c r="D22" s="608"/>
      <c r="E22" s="608"/>
      <c r="F22" s="608"/>
      <c r="G22" s="608"/>
      <c r="H22" s="608"/>
      <c r="I22" s="608"/>
      <c r="J22" s="608"/>
      <c r="K22" s="608"/>
      <c r="L22" s="608"/>
      <c r="M22" s="608"/>
      <c r="N22" s="608"/>
      <c r="O22" s="608"/>
      <c r="P22" s="608"/>
      <c r="Q22" s="609"/>
      <c r="R22" s="610">
        <v>3838127</v>
      </c>
      <c r="S22" s="611"/>
      <c r="T22" s="611"/>
      <c r="U22" s="611"/>
      <c r="V22" s="611"/>
      <c r="W22" s="611"/>
      <c r="X22" s="611"/>
      <c r="Y22" s="612"/>
      <c r="Z22" s="613">
        <v>14.5</v>
      </c>
      <c r="AA22" s="613"/>
      <c r="AB22" s="613"/>
      <c r="AC22" s="613"/>
      <c r="AD22" s="614">
        <v>3838127</v>
      </c>
      <c r="AE22" s="614"/>
      <c r="AF22" s="614"/>
      <c r="AG22" s="614"/>
      <c r="AH22" s="614"/>
      <c r="AI22" s="614"/>
      <c r="AJ22" s="614"/>
      <c r="AK22" s="614"/>
      <c r="AL22" s="615">
        <v>30.4</v>
      </c>
      <c r="AM22" s="616"/>
      <c r="AN22" s="616"/>
      <c r="AO22" s="617"/>
      <c r="AP22" s="607" t="s">
        <v>269</v>
      </c>
      <c r="AQ22" s="626"/>
      <c r="AR22" s="626"/>
      <c r="AS22" s="626"/>
      <c r="AT22" s="626"/>
      <c r="AU22" s="626"/>
      <c r="AV22" s="626"/>
      <c r="AW22" s="626"/>
      <c r="AX22" s="626"/>
      <c r="AY22" s="626"/>
      <c r="AZ22" s="626"/>
      <c r="BA22" s="626"/>
      <c r="BB22" s="626"/>
      <c r="BC22" s="626"/>
      <c r="BD22" s="626"/>
      <c r="BE22" s="626"/>
      <c r="BF22" s="627"/>
      <c r="BG22" s="610" t="s">
        <v>123</v>
      </c>
      <c r="BH22" s="611"/>
      <c r="BI22" s="611"/>
      <c r="BJ22" s="611"/>
      <c r="BK22" s="611"/>
      <c r="BL22" s="611"/>
      <c r="BM22" s="611"/>
      <c r="BN22" s="612"/>
      <c r="BO22" s="613" t="s">
        <v>123</v>
      </c>
      <c r="BP22" s="613"/>
      <c r="BQ22" s="613"/>
      <c r="BR22" s="613"/>
      <c r="BS22" s="614" t="s">
        <v>123</v>
      </c>
      <c r="BT22" s="614"/>
      <c r="BU22" s="614"/>
      <c r="BV22" s="614"/>
      <c r="BW22" s="614"/>
      <c r="BX22" s="614"/>
      <c r="BY22" s="614"/>
      <c r="BZ22" s="614"/>
      <c r="CA22" s="614"/>
      <c r="CB22" s="618"/>
      <c r="CD22" s="592" t="s">
        <v>270</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271</v>
      </c>
      <c r="C23" s="608"/>
      <c r="D23" s="608"/>
      <c r="E23" s="608"/>
      <c r="F23" s="608"/>
      <c r="G23" s="608"/>
      <c r="H23" s="608"/>
      <c r="I23" s="608"/>
      <c r="J23" s="608"/>
      <c r="K23" s="608"/>
      <c r="L23" s="608"/>
      <c r="M23" s="608"/>
      <c r="N23" s="608"/>
      <c r="O23" s="608"/>
      <c r="P23" s="608"/>
      <c r="Q23" s="609"/>
      <c r="R23" s="610">
        <v>540499</v>
      </c>
      <c r="S23" s="611"/>
      <c r="T23" s="611"/>
      <c r="U23" s="611"/>
      <c r="V23" s="611"/>
      <c r="W23" s="611"/>
      <c r="X23" s="611"/>
      <c r="Y23" s="612"/>
      <c r="Z23" s="613">
        <v>2</v>
      </c>
      <c r="AA23" s="613"/>
      <c r="AB23" s="613"/>
      <c r="AC23" s="613"/>
      <c r="AD23" s="614" t="s">
        <v>123</v>
      </c>
      <c r="AE23" s="614"/>
      <c r="AF23" s="614"/>
      <c r="AG23" s="614"/>
      <c r="AH23" s="614"/>
      <c r="AI23" s="614"/>
      <c r="AJ23" s="614"/>
      <c r="AK23" s="614"/>
      <c r="AL23" s="615" t="s">
        <v>123</v>
      </c>
      <c r="AM23" s="616"/>
      <c r="AN23" s="616"/>
      <c r="AO23" s="617"/>
      <c r="AP23" s="607" t="s">
        <v>272</v>
      </c>
      <c r="AQ23" s="626"/>
      <c r="AR23" s="626"/>
      <c r="AS23" s="626"/>
      <c r="AT23" s="626"/>
      <c r="AU23" s="626"/>
      <c r="AV23" s="626"/>
      <c r="AW23" s="626"/>
      <c r="AX23" s="626"/>
      <c r="AY23" s="626"/>
      <c r="AZ23" s="626"/>
      <c r="BA23" s="626"/>
      <c r="BB23" s="626"/>
      <c r="BC23" s="626"/>
      <c r="BD23" s="626"/>
      <c r="BE23" s="626"/>
      <c r="BF23" s="627"/>
      <c r="BG23" s="610">
        <v>1579</v>
      </c>
      <c r="BH23" s="611"/>
      <c r="BI23" s="611"/>
      <c r="BJ23" s="611"/>
      <c r="BK23" s="611"/>
      <c r="BL23" s="611"/>
      <c r="BM23" s="611"/>
      <c r="BN23" s="612"/>
      <c r="BO23" s="613">
        <v>0</v>
      </c>
      <c r="BP23" s="613"/>
      <c r="BQ23" s="613"/>
      <c r="BR23" s="613"/>
      <c r="BS23" s="614" t="s">
        <v>123</v>
      </c>
      <c r="BT23" s="614"/>
      <c r="BU23" s="614"/>
      <c r="BV23" s="614"/>
      <c r="BW23" s="614"/>
      <c r="BX23" s="614"/>
      <c r="BY23" s="614"/>
      <c r="BZ23" s="614"/>
      <c r="CA23" s="614"/>
      <c r="CB23" s="618"/>
      <c r="CD23" s="592" t="s">
        <v>212</v>
      </c>
      <c r="CE23" s="593"/>
      <c r="CF23" s="593"/>
      <c r="CG23" s="593"/>
      <c r="CH23" s="593"/>
      <c r="CI23" s="593"/>
      <c r="CJ23" s="593"/>
      <c r="CK23" s="593"/>
      <c r="CL23" s="593"/>
      <c r="CM23" s="593"/>
      <c r="CN23" s="593"/>
      <c r="CO23" s="593"/>
      <c r="CP23" s="593"/>
      <c r="CQ23" s="594"/>
      <c r="CR23" s="592" t="s">
        <v>273</v>
      </c>
      <c r="CS23" s="593"/>
      <c r="CT23" s="593"/>
      <c r="CU23" s="593"/>
      <c r="CV23" s="593"/>
      <c r="CW23" s="593"/>
      <c r="CX23" s="593"/>
      <c r="CY23" s="594"/>
      <c r="CZ23" s="592" t="s">
        <v>274</v>
      </c>
      <c r="DA23" s="593"/>
      <c r="DB23" s="593"/>
      <c r="DC23" s="594"/>
      <c r="DD23" s="592" t="s">
        <v>275</v>
      </c>
      <c r="DE23" s="593"/>
      <c r="DF23" s="593"/>
      <c r="DG23" s="593"/>
      <c r="DH23" s="593"/>
      <c r="DI23" s="593"/>
      <c r="DJ23" s="593"/>
      <c r="DK23" s="594"/>
      <c r="DL23" s="637" t="s">
        <v>276</v>
      </c>
      <c r="DM23" s="638"/>
      <c r="DN23" s="638"/>
      <c r="DO23" s="638"/>
      <c r="DP23" s="638"/>
      <c r="DQ23" s="638"/>
      <c r="DR23" s="638"/>
      <c r="DS23" s="638"/>
      <c r="DT23" s="638"/>
      <c r="DU23" s="638"/>
      <c r="DV23" s="639"/>
      <c r="DW23" s="592" t="s">
        <v>277</v>
      </c>
      <c r="DX23" s="593"/>
      <c r="DY23" s="593"/>
      <c r="DZ23" s="593"/>
      <c r="EA23" s="593"/>
      <c r="EB23" s="593"/>
      <c r="EC23" s="594"/>
    </row>
    <row r="24" spans="2:133" ht="11.25" customHeight="1" x14ac:dyDescent="0.15">
      <c r="B24" s="607" t="s">
        <v>278</v>
      </c>
      <c r="C24" s="608"/>
      <c r="D24" s="608"/>
      <c r="E24" s="608"/>
      <c r="F24" s="608"/>
      <c r="G24" s="608"/>
      <c r="H24" s="608"/>
      <c r="I24" s="608"/>
      <c r="J24" s="608"/>
      <c r="K24" s="608"/>
      <c r="L24" s="608"/>
      <c r="M24" s="608"/>
      <c r="N24" s="608"/>
      <c r="O24" s="608"/>
      <c r="P24" s="608"/>
      <c r="Q24" s="609"/>
      <c r="R24" s="610" t="s">
        <v>123</v>
      </c>
      <c r="S24" s="611"/>
      <c r="T24" s="611"/>
      <c r="U24" s="611"/>
      <c r="V24" s="611"/>
      <c r="W24" s="611"/>
      <c r="X24" s="611"/>
      <c r="Y24" s="612"/>
      <c r="Z24" s="613" t="s">
        <v>123</v>
      </c>
      <c r="AA24" s="613"/>
      <c r="AB24" s="613"/>
      <c r="AC24" s="613"/>
      <c r="AD24" s="614" t="s">
        <v>123</v>
      </c>
      <c r="AE24" s="614"/>
      <c r="AF24" s="614"/>
      <c r="AG24" s="614"/>
      <c r="AH24" s="614"/>
      <c r="AI24" s="614"/>
      <c r="AJ24" s="614"/>
      <c r="AK24" s="614"/>
      <c r="AL24" s="615" t="s">
        <v>123</v>
      </c>
      <c r="AM24" s="616"/>
      <c r="AN24" s="616"/>
      <c r="AO24" s="617"/>
      <c r="AP24" s="607" t="s">
        <v>279</v>
      </c>
      <c r="AQ24" s="626"/>
      <c r="AR24" s="626"/>
      <c r="AS24" s="626"/>
      <c r="AT24" s="626"/>
      <c r="AU24" s="626"/>
      <c r="AV24" s="626"/>
      <c r="AW24" s="626"/>
      <c r="AX24" s="626"/>
      <c r="AY24" s="626"/>
      <c r="AZ24" s="626"/>
      <c r="BA24" s="626"/>
      <c r="BB24" s="626"/>
      <c r="BC24" s="626"/>
      <c r="BD24" s="626"/>
      <c r="BE24" s="626"/>
      <c r="BF24" s="627"/>
      <c r="BG24" s="610" t="s">
        <v>123</v>
      </c>
      <c r="BH24" s="611"/>
      <c r="BI24" s="611"/>
      <c r="BJ24" s="611"/>
      <c r="BK24" s="611"/>
      <c r="BL24" s="611"/>
      <c r="BM24" s="611"/>
      <c r="BN24" s="612"/>
      <c r="BO24" s="613" t="s">
        <v>123</v>
      </c>
      <c r="BP24" s="613"/>
      <c r="BQ24" s="613"/>
      <c r="BR24" s="613"/>
      <c r="BS24" s="614" t="s">
        <v>123</v>
      </c>
      <c r="BT24" s="614"/>
      <c r="BU24" s="614"/>
      <c r="BV24" s="614"/>
      <c r="BW24" s="614"/>
      <c r="BX24" s="614"/>
      <c r="BY24" s="614"/>
      <c r="BZ24" s="614"/>
      <c r="CA24" s="614"/>
      <c r="CB24" s="618"/>
      <c r="CD24" s="596" t="s">
        <v>280</v>
      </c>
      <c r="CE24" s="597"/>
      <c r="CF24" s="597"/>
      <c r="CG24" s="597"/>
      <c r="CH24" s="597"/>
      <c r="CI24" s="597"/>
      <c r="CJ24" s="597"/>
      <c r="CK24" s="597"/>
      <c r="CL24" s="597"/>
      <c r="CM24" s="597"/>
      <c r="CN24" s="597"/>
      <c r="CO24" s="597"/>
      <c r="CP24" s="597"/>
      <c r="CQ24" s="598"/>
      <c r="CR24" s="599">
        <v>10569718</v>
      </c>
      <c r="CS24" s="600"/>
      <c r="CT24" s="600"/>
      <c r="CU24" s="600"/>
      <c r="CV24" s="600"/>
      <c r="CW24" s="600"/>
      <c r="CX24" s="600"/>
      <c r="CY24" s="601"/>
      <c r="CZ24" s="604">
        <v>40.200000000000003</v>
      </c>
      <c r="DA24" s="605"/>
      <c r="DB24" s="605"/>
      <c r="DC24" s="621"/>
      <c r="DD24" s="644">
        <v>7368527</v>
      </c>
      <c r="DE24" s="600"/>
      <c r="DF24" s="600"/>
      <c r="DG24" s="600"/>
      <c r="DH24" s="600"/>
      <c r="DI24" s="600"/>
      <c r="DJ24" s="600"/>
      <c r="DK24" s="601"/>
      <c r="DL24" s="644">
        <v>6544903</v>
      </c>
      <c r="DM24" s="600"/>
      <c r="DN24" s="600"/>
      <c r="DO24" s="600"/>
      <c r="DP24" s="600"/>
      <c r="DQ24" s="600"/>
      <c r="DR24" s="600"/>
      <c r="DS24" s="600"/>
      <c r="DT24" s="600"/>
      <c r="DU24" s="600"/>
      <c r="DV24" s="601"/>
      <c r="DW24" s="604">
        <v>51.6</v>
      </c>
      <c r="DX24" s="605"/>
      <c r="DY24" s="605"/>
      <c r="DZ24" s="605"/>
      <c r="EA24" s="605"/>
      <c r="EB24" s="605"/>
      <c r="EC24" s="606"/>
    </row>
    <row r="25" spans="2:133" ht="11.25" customHeight="1" x14ac:dyDescent="0.15">
      <c r="B25" s="607" t="s">
        <v>281</v>
      </c>
      <c r="C25" s="608"/>
      <c r="D25" s="608"/>
      <c r="E25" s="608"/>
      <c r="F25" s="608"/>
      <c r="G25" s="608"/>
      <c r="H25" s="608"/>
      <c r="I25" s="608"/>
      <c r="J25" s="608"/>
      <c r="K25" s="608"/>
      <c r="L25" s="608"/>
      <c r="M25" s="608"/>
      <c r="N25" s="608"/>
      <c r="O25" s="608"/>
      <c r="P25" s="608"/>
      <c r="Q25" s="609"/>
      <c r="R25" s="610">
        <v>13072059</v>
      </c>
      <c r="S25" s="611"/>
      <c r="T25" s="611"/>
      <c r="U25" s="611"/>
      <c r="V25" s="611"/>
      <c r="W25" s="611"/>
      <c r="X25" s="611"/>
      <c r="Y25" s="612"/>
      <c r="Z25" s="613">
        <v>49.2</v>
      </c>
      <c r="AA25" s="613"/>
      <c r="AB25" s="613"/>
      <c r="AC25" s="613"/>
      <c r="AD25" s="614">
        <v>12529981</v>
      </c>
      <c r="AE25" s="614"/>
      <c r="AF25" s="614"/>
      <c r="AG25" s="614"/>
      <c r="AH25" s="614"/>
      <c r="AI25" s="614"/>
      <c r="AJ25" s="614"/>
      <c r="AK25" s="614"/>
      <c r="AL25" s="615">
        <v>99.1</v>
      </c>
      <c r="AM25" s="616"/>
      <c r="AN25" s="616"/>
      <c r="AO25" s="617"/>
      <c r="AP25" s="607" t="s">
        <v>282</v>
      </c>
      <c r="AQ25" s="626"/>
      <c r="AR25" s="626"/>
      <c r="AS25" s="626"/>
      <c r="AT25" s="626"/>
      <c r="AU25" s="626"/>
      <c r="AV25" s="626"/>
      <c r="AW25" s="626"/>
      <c r="AX25" s="626"/>
      <c r="AY25" s="626"/>
      <c r="AZ25" s="626"/>
      <c r="BA25" s="626"/>
      <c r="BB25" s="626"/>
      <c r="BC25" s="626"/>
      <c r="BD25" s="626"/>
      <c r="BE25" s="626"/>
      <c r="BF25" s="627"/>
      <c r="BG25" s="610" t="s">
        <v>123</v>
      </c>
      <c r="BH25" s="611"/>
      <c r="BI25" s="611"/>
      <c r="BJ25" s="611"/>
      <c r="BK25" s="611"/>
      <c r="BL25" s="611"/>
      <c r="BM25" s="611"/>
      <c r="BN25" s="612"/>
      <c r="BO25" s="613" t="s">
        <v>123</v>
      </c>
      <c r="BP25" s="613"/>
      <c r="BQ25" s="613"/>
      <c r="BR25" s="613"/>
      <c r="BS25" s="614" t="s">
        <v>123</v>
      </c>
      <c r="BT25" s="614"/>
      <c r="BU25" s="614"/>
      <c r="BV25" s="614"/>
      <c r="BW25" s="614"/>
      <c r="BX25" s="614"/>
      <c r="BY25" s="614"/>
      <c r="BZ25" s="614"/>
      <c r="CA25" s="614"/>
      <c r="CB25" s="618"/>
      <c r="CD25" s="607" t="s">
        <v>283</v>
      </c>
      <c r="CE25" s="608"/>
      <c r="CF25" s="608"/>
      <c r="CG25" s="608"/>
      <c r="CH25" s="608"/>
      <c r="CI25" s="608"/>
      <c r="CJ25" s="608"/>
      <c r="CK25" s="608"/>
      <c r="CL25" s="608"/>
      <c r="CM25" s="608"/>
      <c r="CN25" s="608"/>
      <c r="CO25" s="608"/>
      <c r="CP25" s="608"/>
      <c r="CQ25" s="609"/>
      <c r="CR25" s="610">
        <v>4178380</v>
      </c>
      <c r="CS25" s="640"/>
      <c r="CT25" s="640"/>
      <c r="CU25" s="640"/>
      <c r="CV25" s="640"/>
      <c r="CW25" s="640"/>
      <c r="CX25" s="640"/>
      <c r="CY25" s="641"/>
      <c r="CZ25" s="615">
        <v>15.9</v>
      </c>
      <c r="DA25" s="642"/>
      <c r="DB25" s="642"/>
      <c r="DC25" s="645"/>
      <c r="DD25" s="619">
        <v>3822706</v>
      </c>
      <c r="DE25" s="640"/>
      <c r="DF25" s="640"/>
      <c r="DG25" s="640"/>
      <c r="DH25" s="640"/>
      <c r="DI25" s="640"/>
      <c r="DJ25" s="640"/>
      <c r="DK25" s="641"/>
      <c r="DL25" s="619">
        <v>3780439</v>
      </c>
      <c r="DM25" s="640"/>
      <c r="DN25" s="640"/>
      <c r="DO25" s="640"/>
      <c r="DP25" s="640"/>
      <c r="DQ25" s="640"/>
      <c r="DR25" s="640"/>
      <c r="DS25" s="640"/>
      <c r="DT25" s="640"/>
      <c r="DU25" s="640"/>
      <c r="DV25" s="641"/>
      <c r="DW25" s="615">
        <v>29.8</v>
      </c>
      <c r="DX25" s="642"/>
      <c r="DY25" s="642"/>
      <c r="DZ25" s="642"/>
      <c r="EA25" s="642"/>
      <c r="EB25" s="642"/>
      <c r="EC25" s="643"/>
    </row>
    <row r="26" spans="2:133" ht="11.25" customHeight="1" x14ac:dyDescent="0.15">
      <c r="B26" s="607" t="s">
        <v>284</v>
      </c>
      <c r="C26" s="608"/>
      <c r="D26" s="608"/>
      <c r="E26" s="608"/>
      <c r="F26" s="608"/>
      <c r="G26" s="608"/>
      <c r="H26" s="608"/>
      <c r="I26" s="608"/>
      <c r="J26" s="608"/>
      <c r="K26" s="608"/>
      <c r="L26" s="608"/>
      <c r="M26" s="608"/>
      <c r="N26" s="608"/>
      <c r="O26" s="608"/>
      <c r="P26" s="608"/>
      <c r="Q26" s="609"/>
      <c r="R26" s="610">
        <v>4160</v>
      </c>
      <c r="S26" s="611"/>
      <c r="T26" s="611"/>
      <c r="U26" s="611"/>
      <c r="V26" s="611"/>
      <c r="W26" s="611"/>
      <c r="X26" s="611"/>
      <c r="Y26" s="612"/>
      <c r="Z26" s="613">
        <v>0</v>
      </c>
      <c r="AA26" s="613"/>
      <c r="AB26" s="613"/>
      <c r="AC26" s="613"/>
      <c r="AD26" s="614">
        <v>4160</v>
      </c>
      <c r="AE26" s="614"/>
      <c r="AF26" s="614"/>
      <c r="AG26" s="614"/>
      <c r="AH26" s="614"/>
      <c r="AI26" s="614"/>
      <c r="AJ26" s="614"/>
      <c r="AK26" s="614"/>
      <c r="AL26" s="615">
        <v>0</v>
      </c>
      <c r="AM26" s="616"/>
      <c r="AN26" s="616"/>
      <c r="AO26" s="617"/>
      <c r="AP26" s="607" t="s">
        <v>285</v>
      </c>
      <c r="AQ26" s="626"/>
      <c r="AR26" s="626"/>
      <c r="AS26" s="626"/>
      <c r="AT26" s="626"/>
      <c r="AU26" s="626"/>
      <c r="AV26" s="626"/>
      <c r="AW26" s="626"/>
      <c r="AX26" s="626"/>
      <c r="AY26" s="626"/>
      <c r="AZ26" s="626"/>
      <c r="BA26" s="626"/>
      <c r="BB26" s="626"/>
      <c r="BC26" s="626"/>
      <c r="BD26" s="626"/>
      <c r="BE26" s="626"/>
      <c r="BF26" s="627"/>
      <c r="BG26" s="610" t="s">
        <v>123</v>
      </c>
      <c r="BH26" s="611"/>
      <c r="BI26" s="611"/>
      <c r="BJ26" s="611"/>
      <c r="BK26" s="611"/>
      <c r="BL26" s="611"/>
      <c r="BM26" s="611"/>
      <c r="BN26" s="612"/>
      <c r="BO26" s="613" t="s">
        <v>123</v>
      </c>
      <c r="BP26" s="613"/>
      <c r="BQ26" s="613"/>
      <c r="BR26" s="613"/>
      <c r="BS26" s="614" t="s">
        <v>123</v>
      </c>
      <c r="BT26" s="614"/>
      <c r="BU26" s="614"/>
      <c r="BV26" s="614"/>
      <c r="BW26" s="614"/>
      <c r="BX26" s="614"/>
      <c r="BY26" s="614"/>
      <c r="BZ26" s="614"/>
      <c r="CA26" s="614"/>
      <c r="CB26" s="618"/>
      <c r="CD26" s="607" t="s">
        <v>286</v>
      </c>
      <c r="CE26" s="608"/>
      <c r="CF26" s="608"/>
      <c r="CG26" s="608"/>
      <c r="CH26" s="608"/>
      <c r="CI26" s="608"/>
      <c r="CJ26" s="608"/>
      <c r="CK26" s="608"/>
      <c r="CL26" s="608"/>
      <c r="CM26" s="608"/>
      <c r="CN26" s="608"/>
      <c r="CO26" s="608"/>
      <c r="CP26" s="608"/>
      <c r="CQ26" s="609"/>
      <c r="CR26" s="610">
        <v>2038796</v>
      </c>
      <c r="CS26" s="611"/>
      <c r="CT26" s="611"/>
      <c r="CU26" s="611"/>
      <c r="CV26" s="611"/>
      <c r="CW26" s="611"/>
      <c r="CX26" s="611"/>
      <c r="CY26" s="612"/>
      <c r="CZ26" s="615">
        <v>7.8</v>
      </c>
      <c r="DA26" s="642"/>
      <c r="DB26" s="642"/>
      <c r="DC26" s="645"/>
      <c r="DD26" s="619">
        <v>1927432</v>
      </c>
      <c r="DE26" s="611"/>
      <c r="DF26" s="611"/>
      <c r="DG26" s="611"/>
      <c r="DH26" s="611"/>
      <c r="DI26" s="611"/>
      <c r="DJ26" s="611"/>
      <c r="DK26" s="612"/>
      <c r="DL26" s="619" t="s">
        <v>123</v>
      </c>
      <c r="DM26" s="611"/>
      <c r="DN26" s="611"/>
      <c r="DO26" s="611"/>
      <c r="DP26" s="611"/>
      <c r="DQ26" s="611"/>
      <c r="DR26" s="611"/>
      <c r="DS26" s="611"/>
      <c r="DT26" s="611"/>
      <c r="DU26" s="611"/>
      <c r="DV26" s="612"/>
      <c r="DW26" s="615" t="s">
        <v>123</v>
      </c>
      <c r="DX26" s="642"/>
      <c r="DY26" s="642"/>
      <c r="DZ26" s="642"/>
      <c r="EA26" s="642"/>
      <c r="EB26" s="642"/>
      <c r="EC26" s="643"/>
    </row>
    <row r="27" spans="2:133" ht="11.25" customHeight="1" x14ac:dyDescent="0.15">
      <c r="B27" s="607" t="s">
        <v>287</v>
      </c>
      <c r="C27" s="608"/>
      <c r="D27" s="608"/>
      <c r="E27" s="608"/>
      <c r="F27" s="608"/>
      <c r="G27" s="608"/>
      <c r="H27" s="608"/>
      <c r="I27" s="608"/>
      <c r="J27" s="608"/>
      <c r="K27" s="608"/>
      <c r="L27" s="608"/>
      <c r="M27" s="608"/>
      <c r="N27" s="608"/>
      <c r="O27" s="608"/>
      <c r="P27" s="608"/>
      <c r="Q27" s="609"/>
      <c r="R27" s="610">
        <v>68677</v>
      </c>
      <c r="S27" s="611"/>
      <c r="T27" s="611"/>
      <c r="U27" s="611"/>
      <c r="V27" s="611"/>
      <c r="W27" s="611"/>
      <c r="X27" s="611"/>
      <c r="Y27" s="612"/>
      <c r="Z27" s="613">
        <v>0.3</v>
      </c>
      <c r="AA27" s="613"/>
      <c r="AB27" s="613"/>
      <c r="AC27" s="613"/>
      <c r="AD27" s="614" t="s">
        <v>123</v>
      </c>
      <c r="AE27" s="614"/>
      <c r="AF27" s="614"/>
      <c r="AG27" s="614"/>
      <c r="AH27" s="614"/>
      <c r="AI27" s="614"/>
      <c r="AJ27" s="614"/>
      <c r="AK27" s="614"/>
      <c r="AL27" s="615" t="s">
        <v>123</v>
      </c>
      <c r="AM27" s="616"/>
      <c r="AN27" s="616"/>
      <c r="AO27" s="617"/>
      <c r="AP27" s="607" t="s">
        <v>288</v>
      </c>
      <c r="AQ27" s="608"/>
      <c r="AR27" s="608"/>
      <c r="AS27" s="608"/>
      <c r="AT27" s="608"/>
      <c r="AU27" s="608"/>
      <c r="AV27" s="608"/>
      <c r="AW27" s="608"/>
      <c r="AX27" s="608"/>
      <c r="AY27" s="608"/>
      <c r="AZ27" s="608"/>
      <c r="BA27" s="608"/>
      <c r="BB27" s="608"/>
      <c r="BC27" s="608"/>
      <c r="BD27" s="608"/>
      <c r="BE27" s="608"/>
      <c r="BF27" s="609"/>
      <c r="BG27" s="610">
        <v>6727401</v>
      </c>
      <c r="BH27" s="611"/>
      <c r="BI27" s="611"/>
      <c r="BJ27" s="611"/>
      <c r="BK27" s="611"/>
      <c r="BL27" s="611"/>
      <c r="BM27" s="611"/>
      <c r="BN27" s="612"/>
      <c r="BO27" s="613">
        <v>100</v>
      </c>
      <c r="BP27" s="613"/>
      <c r="BQ27" s="613"/>
      <c r="BR27" s="613"/>
      <c r="BS27" s="614">
        <v>121678</v>
      </c>
      <c r="BT27" s="614"/>
      <c r="BU27" s="614"/>
      <c r="BV27" s="614"/>
      <c r="BW27" s="614"/>
      <c r="BX27" s="614"/>
      <c r="BY27" s="614"/>
      <c r="BZ27" s="614"/>
      <c r="CA27" s="614"/>
      <c r="CB27" s="618"/>
      <c r="CD27" s="607" t="s">
        <v>289</v>
      </c>
      <c r="CE27" s="608"/>
      <c r="CF27" s="608"/>
      <c r="CG27" s="608"/>
      <c r="CH27" s="608"/>
      <c r="CI27" s="608"/>
      <c r="CJ27" s="608"/>
      <c r="CK27" s="608"/>
      <c r="CL27" s="608"/>
      <c r="CM27" s="608"/>
      <c r="CN27" s="608"/>
      <c r="CO27" s="608"/>
      <c r="CP27" s="608"/>
      <c r="CQ27" s="609"/>
      <c r="CR27" s="610">
        <v>4670652</v>
      </c>
      <c r="CS27" s="640"/>
      <c r="CT27" s="640"/>
      <c r="CU27" s="640"/>
      <c r="CV27" s="640"/>
      <c r="CW27" s="640"/>
      <c r="CX27" s="640"/>
      <c r="CY27" s="641"/>
      <c r="CZ27" s="615">
        <v>17.8</v>
      </c>
      <c r="DA27" s="642"/>
      <c r="DB27" s="642"/>
      <c r="DC27" s="645"/>
      <c r="DD27" s="619">
        <v>1851026</v>
      </c>
      <c r="DE27" s="640"/>
      <c r="DF27" s="640"/>
      <c r="DG27" s="640"/>
      <c r="DH27" s="640"/>
      <c r="DI27" s="640"/>
      <c r="DJ27" s="640"/>
      <c r="DK27" s="641"/>
      <c r="DL27" s="619">
        <v>1069669</v>
      </c>
      <c r="DM27" s="640"/>
      <c r="DN27" s="640"/>
      <c r="DO27" s="640"/>
      <c r="DP27" s="640"/>
      <c r="DQ27" s="640"/>
      <c r="DR27" s="640"/>
      <c r="DS27" s="640"/>
      <c r="DT27" s="640"/>
      <c r="DU27" s="640"/>
      <c r="DV27" s="641"/>
      <c r="DW27" s="615">
        <v>8.4</v>
      </c>
      <c r="DX27" s="642"/>
      <c r="DY27" s="642"/>
      <c r="DZ27" s="642"/>
      <c r="EA27" s="642"/>
      <c r="EB27" s="642"/>
      <c r="EC27" s="643"/>
    </row>
    <row r="28" spans="2:133" ht="11.25" customHeight="1" x14ac:dyDescent="0.15">
      <c r="B28" s="607" t="s">
        <v>290</v>
      </c>
      <c r="C28" s="608"/>
      <c r="D28" s="608"/>
      <c r="E28" s="608"/>
      <c r="F28" s="608"/>
      <c r="G28" s="608"/>
      <c r="H28" s="608"/>
      <c r="I28" s="608"/>
      <c r="J28" s="608"/>
      <c r="K28" s="608"/>
      <c r="L28" s="608"/>
      <c r="M28" s="608"/>
      <c r="N28" s="608"/>
      <c r="O28" s="608"/>
      <c r="P28" s="608"/>
      <c r="Q28" s="609"/>
      <c r="R28" s="610">
        <v>171098</v>
      </c>
      <c r="S28" s="611"/>
      <c r="T28" s="611"/>
      <c r="U28" s="611"/>
      <c r="V28" s="611"/>
      <c r="W28" s="611"/>
      <c r="X28" s="611"/>
      <c r="Y28" s="612"/>
      <c r="Z28" s="613">
        <v>0.6</v>
      </c>
      <c r="AA28" s="613"/>
      <c r="AB28" s="613"/>
      <c r="AC28" s="613"/>
      <c r="AD28" s="614">
        <v>35023</v>
      </c>
      <c r="AE28" s="614"/>
      <c r="AF28" s="614"/>
      <c r="AG28" s="614"/>
      <c r="AH28" s="614"/>
      <c r="AI28" s="614"/>
      <c r="AJ28" s="614"/>
      <c r="AK28" s="614"/>
      <c r="AL28" s="615">
        <v>0.3</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291</v>
      </c>
      <c r="CE28" s="608"/>
      <c r="CF28" s="608"/>
      <c r="CG28" s="608"/>
      <c r="CH28" s="608"/>
      <c r="CI28" s="608"/>
      <c r="CJ28" s="608"/>
      <c r="CK28" s="608"/>
      <c r="CL28" s="608"/>
      <c r="CM28" s="608"/>
      <c r="CN28" s="608"/>
      <c r="CO28" s="608"/>
      <c r="CP28" s="608"/>
      <c r="CQ28" s="609"/>
      <c r="CR28" s="610">
        <v>1720686</v>
      </c>
      <c r="CS28" s="611"/>
      <c r="CT28" s="611"/>
      <c r="CU28" s="611"/>
      <c r="CV28" s="611"/>
      <c r="CW28" s="611"/>
      <c r="CX28" s="611"/>
      <c r="CY28" s="612"/>
      <c r="CZ28" s="615">
        <v>6.5</v>
      </c>
      <c r="DA28" s="642"/>
      <c r="DB28" s="642"/>
      <c r="DC28" s="645"/>
      <c r="DD28" s="619">
        <v>1694795</v>
      </c>
      <c r="DE28" s="611"/>
      <c r="DF28" s="611"/>
      <c r="DG28" s="611"/>
      <c r="DH28" s="611"/>
      <c r="DI28" s="611"/>
      <c r="DJ28" s="611"/>
      <c r="DK28" s="612"/>
      <c r="DL28" s="619">
        <v>1694795</v>
      </c>
      <c r="DM28" s="611"/>
      <c r="DN28" s="611"/>
      <c r="DO28" s="611"/>
      <c r="DP28" s="611"/>
      <c r="DQ28" s="611"/>
      <c r="DR28" s="611"/>
      <c r="DS28" s="611"/>
      <c r="DT28" s="611"/>
      <c r="DU28" s="611"/>
      <c r="DV28" s="612"/>
      <c r="DW28" s="615">
        <v>13.4</v>
      </c>
      <c r="DX28" s="642"/>
      <c r="DY28" s="642"/>
      <c r="DZ28" s="642"/>
      <c r="EA28" s="642"/>
      <c r="EB28" s="642"/>
      <c r="EC28" s="643"/>
    </row>
    <row r="29" spans="2:133" ht="11.25" customHeight="1" x14ac:dyDescent="0.15">
      <c r="B29" s="607" t="s">
        <v>292</v>
      </c>
      <c r="C29" s="608"/>
      <c r="D29" s="608"/>
      <c r="E29" s="608"/>
      <c r="F29" s="608"/>
      <c r="G29" s="608"/>
      <c r="H29" s="608"/>
      <c r="I29" s="608"/>
      <c r="J29" s="608"/>
      <c r="K29" s="608"/>
      <c r="L29" s="608"/>
      <c r="M29" s="608"/>
      <c r="N29" s="608"/>
      <c r="O29" s="608"/>
      <c r="P29" s="608"/>
      <c r="Q29" s="609"/>
      <c r="R29" s="610">
        <v>105874</v>
      </c>
      <c r="S29" s="611"/>
      <c r="T29" s="611"/>
      <c r="U29" s="611"/>
      <c r="V29" s="611"/>
      <c r="W29" s="611"/>
      <c r="X29" s="611"/>
      <c r="Y29" s="612"/>
      <c r="Z29" s="613">
        <v>0.4</v>
      </c>
      <c r="AA29" s="613"/>
      <c r="AB29" s="613"/>
      <c r="AC29" s="613"/>
      <c r="AD29" s="614" t="s">
        <v>123</v>
      </c>
      <c r="AE29" s="614"/>
      <c r="AF29" s="614"/>
      <c r="AG29" s="614"/>
      <c r="AH29" s="614"/>
      <c r="AI29" s="614"/>
      <c r="AJ29" s="614"/>
      <c r="AK29" s="614"/>
      <c r="AL29" s="615" t="s">
        <v>123</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293</v>
      </c>
      <c r="CE29" s="649"/>
      <c r="CF29" s="607" t="s">
        <v>67</v>
      </c>
      <c r="CG29" s="608"/>
      <c r="CH29" s="608"/>
      <c r="CI29" s="608"/>
      <c r="CJ29" s="608"/>
      <c r="CK29" s="608"/>
      <c r="CL29" s="608"/>
      <c r="CM29" s="608"/>
      <c r="CN29" s="608"/>
      <c r="CO29" s="608"/>
      <c r="CP29" s="608"/>
      <c r="CQ29" s="609"/>
      <c r="CR29" s="610">
        <v>1710110</v>
      </c>
      <c r="CS29" s="640"/>
      <c r="CT29" s="640"/>
      <c r="CU29" s="640"/>
      <c r="CV29" s="640"/>
      <c r="CW29" s="640"/>
      <c r="CX29" s="640"/>
      <c r="CY29" s="641"/>
      <c r="CZ29" s="615">
        <v>6.5</v>
      </c>
      <c r="DA29" s="642"/>
      <c r="DB29" s="642"/>
      <c r="DC29" s="645"/>
      <c r="DD29" s="619">
        <v>1684219</v>
      </c>
      <c r="DE29" s="640"/>
      <c r="DF29" s="640"/>
      <c r="DG29" s="640"/>
      <c r="DH29" s="640"/>
      <c r="DI29" s="640"/>
      <c r="DJ29" s="640"/>
      <c r="DK29" s="641"/>
      <c r="DL29" s="619">
        <v>1684219</v>
      </c>
      <c r="DM29" s="640"/>
      <c r="DN29" s="640"/>
      <c r="DO29" s="640"/>
      <c r="DP29" s="640"/>
      <c r="DQ29" s="640"/>
      <c r="DR29" s="640"/>
      <c r="DS29" s="640"/>
      <c r="DT29" s="640"/>
      <c r="DU29" s="640"/>
      <c r="DV29" s="641"/>
      <c r="DW29" s="615">
        <v>13.3</v>
      </c>
      <c r="DX29" s="642"/>
      <c r="DY29" s="642"/>
      <c r="DZ29" s="642"/>
      <c r="EA29" s="642"/>
      <c r="EB29" s="642"/>
      <c r="EC29" s="643"/>
    </row>
    <row r="30" spans="2:133" ht="11.25" customHeight="1" x14ac:dyDescent="0.15">
      <c r="B30" s="607" t="s">
        <v>294</v>
      </c>
      <c r="C30" s="608"/>
      <c r="D30" s="608"/>
      <c r="E30" s="608"/>
      <c r="F30" s="608"/>
      <c r="G30" s="608"/>
      <c r="H30" s="608"/>
      <c r="I30" s="608"/>
      <c r="J30" s="608"/>
      <c r="K30" s="608"/>
      <c r="L30" s="608"/>
      <c r="M30" s="608"/>
      <c r="N30" s="608"/>
      <c r="O30" s="608"/>
      <c r="P30" s="608"/>
      <c r="Q30" s="609"/>
      <c r="R30" s="610">
        <v>3275575</v>
      </c>
      <c r="S30" s="611"/>
      <c r="T30" s="611"/>
      <c r="U30" s="611"/>
      <c r="V30" s="611"/>
      <c r="W30" s="611"/>
      <c r="X30" s="611"/>
      <c r="Y30" s="612"/>
      <c r="Z30" s="613">
        <v>12.3</v>
      </c>
      <c r="AA30" s="613"/>
      <c r="AB30" s="613"/>
      <c r="AC30" s="613"/>
      <c r="AD30" s="614" t="s">
        <v>123</v>
      </c>
      <c r="AE30" s="614"/>
      <c r="AF30" s="614"/>
      <c r="AG30" s="614"/>
      <c r="AH30" s="614"/>
      <c r="AI30" s="614"/>
      <c r="AJ30" s="614"/>
      <c r="AK30" s="614"/>
      <c r="AL30" s="615" t="s">
        <v>123</v>
      </c>
      <c r="AM30" s="616"/>
      <c r="AN30" s="616"/>
      <c r="AO30" s="617"/>
      <c r="AP30" s="592" t="s">
        <v>212</v>
      </c>
      <c r="AQ30" s="593"/>
      <c r="AR30" s="593"/>
      <c r="AS30" s="593"/>
      <c r="AT30" s="593"/>
      <c r="AU30" s="593"/>
      <c r="AV30" s="593"/>
      <c r="AW30" s="593"/>
      <c r="AX30" s="593"/>
      <c r="AY30" s="593"/>
      <c r="AZ30" s="593"/>
      <c r="BA30" s="593"/>
      <c r="BB30" s="593"/>
      <c r="BC30" s="593"/>
      <c r="BD30" s="593"/>
      <c r="BE30" s="593"/>
      <c r="BF30" s="594"/>
      <c r="BG30" s="592" t="s">
        <v>295</v>
      </c>
      <c r="BH30" s="646"/>
      <c r="BI30" s="646"/>
      <c r="BJ30" s="646"/>
      <c r="BK30" s="646"/>
      <c r="BL30" s="646"/>
      <c r="BM30" s="646"/>
      <c r="BN30" s="646"/>
      <c r="BO30" s="646"/>
      <c r="BP30" s="646"/>
      <c r="BQ30" s="647"/>
      <c r="BR30" s="592" t="s">
        <v>296</v>
      </c>
      <c r="BS30" s="646"/>
      <c r="BT30" s="646"/>
      <c r="BU30" s="646"/>
      <c r="BV30" s="646"/>
      <c r="BW30" s="646"/>
      <c r="BX30" s="646"/>
      <c r="BY30" s="646"/>
      <c r="BZ30" s="646"/>
      <c r="CA30" s="646"/>
      <c r="CB30" s="647"/>
      <c r="CD30" s="650"/>
      <c r="CE30" s="651"/>
      <c r="CF30" s="607" t="s">
        <v>297</v>
      </c>
      <c r="CG30" s="608"/>
      <c r="CH30" s="608"/>
      <c r="CI30" s="608"/>
      <c r="CJ30" s="608"/>
      <c r="CK30" s="608"/>
      <c r="CL30" s="608"/>
      <c r="CM30" s="608"/>
      <c r="CN30" s="608"/>
      <c r="CO30" s="608"/>
      <c r="CP30" s="608"/>
      <c r="CQ30" s="609"/>
      <c r="CR30" s="610">
        <v>1647433</v>
      </c>
      <c r="CS30" s="611"/>
      <c r="CT30" s="611"/>
      <c r="CU30" s="611"/>
      <c r="CV30" s="611"/>
      <c r="CW30" s="611"/>
      <c r="CX30" s="611"/>
      <c r="CY30" s="612"/>
      <c r="CZ30" s="615">
        <v>6.3</v>
      </c>
      <c r="DA30" s="642"/>
      <c r="DB30" s="642"/>
      <c r="DC30" s="645"/>
      <c r="DD30" s="619">
        <v>1623043</v>
      </c>
      <c r="DE30" s="611"/>
      <c r="DF30" s="611"/>
      <c r="DG30" s="611"/>
      <c r="DH30" s="611"/>
      <c r="DI30" s="611"/>
      <c r="DJ30" s="611"/>
      <c r="DK30" s="612"/>
      <c r="DL30" s="619">
        <v>1623043</v>
      </c>
      <c r="DM30" s="611"/>
      <c r="DN30" s="611"/>
      <c r="DO30" s="611"/>
      <c r="DP30" s="611"/>
      <c r="DQ30" s="611"/>
      <c r="DR30" s="611"/>
      <c r="DS30" s="611"/>
      <c r="DT30" s="611"/>
      <c r="DU30" s="611"/>
      <c r="DV30" s="612"/>
      <c r="DW30" s="615">
        <v>12.8</v>
      </c>
      <c r="DX30" s="642"/>
      <c r="DY30" s="642"/>
      <c r="DZ30" s="642"/>
      <c r="EA30" s="642"/>
      <c r="EB30" s="642"/>
      <c r="EC30" s="643"/>
    </row>
    <row r="31" spans="2:133" ht="11.25" customHeight="1" x14ac:dyDescent="0.15">
      <c r="B31" s="623" t="s">
        <v>298</v>
      </c>
      <c r="C31" s="624"/>
      <c r="D31" s="624"/>
      <c r="E31" s="624"/>
      <c r="F31" s="624"/>
      <c r="G31" s="624"/>
      <c r="H31" s="624"/>
      <c r="I31" s="624"/>
      <c r="J31" s="624"/>
      <c r="K31" s="624"/>
      <c r="L31" s="624"/>
      <c r="M31" s="624"/>
      <c r="N31" s="624"/>
      <c r="O31" s="624"/>
      <c r="P31" s="624"/>
      <c r="Q31" s="625"/>
      <c r="R31" s="610">
        <v>34257</v>
      </c>
      <c r="S31" s="611"/>
      <c r="T31" s="611"/>
      <c r="U31" s="611"/>
      <c r="V31" s="611"/>
      <c r="W31" s="611"/>
      <c r="X31" s="611"/>
      <c r="Y31" s="612"/>
      <c r="Z31" s="613">
        <v>0.1</v>
      </c>
      <c r="AA31" s="613"/>
      <c r="AB31" s="613"/>
      <c r="AC31" s="613"/>
      <c r="AD31" s="614">
        <v>34257</v>
      </c>
      <c r="AE31" s="614"/>
      <c r="AF31" s="614"/>
      <c r="AG31" s="614"/>
      <c r="AH31" s="614"/>
      <c r="AI31" s="614"/>
      <c r="AJ31" s="614"/>
      <c r="AK31" s="614"/>
      <c r="AL31" s="615">
        <v>0.3</v>
      </c>
      <c r="AM31" s="616"/>
      <c r="AN31" s="616"/>
      <c r="AO31" s="617"/>
      <c r="AP31" s="658" t="s">
        <v>299</v>
      </c>
      <c r="AQ31" s="659"/>
      <c r="AR31" s="659"/>
      <c r="AS31" s="659"/>
      <c r="AT31" s="664" t="s">
        <v>300</v>
      </c>
      <c r="AU31" s="200"/>
      <c r="AV31" s="200"/>
      <c r="AW31" s="200"/>
      <c r="AX31" s="596" t="s">
        <v>178</v>
      </c>
      <c r="AY31" s="597"/>
      <c r="AZ31" s="597"/>
      <c r="BA31" s="597"/>
      <c r="BB31" s="597"/>
      <c r="BC31" s="597"/>
      <c r="BD31" s="597"/>
      <c r="BE31" s="597"/>
      <c r="BF31" s="598"/>
      <c r="BG31" s="657">
        <v>99.4</v>
      </c>
      <c r="BH31" s="654"/>
      <c r="BI31" s="654"/>
      <c r="BJ31" s="654"/>
      <c r="BK31" s="654"/>
      <c r="BL31" s="654"/>
      <c r="BM31" s="605">
        <v>97.8</v>
      </c>
      <c r="BN31" s="654"/>
      <c r="BO31" s="654"/>
      <c r="BP31" s="654"/>
      <c r="BQ31" s="655"/>
      <c r="BR31" s="657">
        <v>99.4</v>
      </c>
      <c r="BS31" s="654"/>
      <c r="BT31" s="654"/>
      <c r="BU31" s="654"/>
      <c r="BV31" s="654"/>
      <c r="BW31" s="654"/>
      <c r="BX31" s="605">
        <v>97.7</v>
      </c>
      <c r="BY31" s="654"/>
      <c r="BZ31" s="654"/>
      <c r="CA31" s="654"/>
      <c r="CB31" s="655"/>
      <c r="CD31" s="650"/>
      <c r="CE31" s="651"/>
      <c r="CF31" s="607" t="s">
        <v>301</v>
      </c>
      <c r="CG31" s="608"/>
      <c r="CH31" s="608"/>
      <c r="CI31" s="608"/>
      <c r="CJ31" s="608"/>
      <c r="CK31" s="608"/>
      <c r="CL31" s="608"/>
      <c r="CM31" s="608"/>
      <c r="CN31" s="608"/>
      <c r="CO31" s="608"/>
      <c r="CP31" s="608"/>
      <c r="CQ31" s="609"/>
      <c r="CR31" s="610">
        <v>62677</v>
      </c>
      <c r="CS31" s="640"/>
      <c r="CT31" s="640"/>
      <c r="CU31" s="640"/>
      <c r="CV31" s="640"/>
      <c r="CW31" s="640"/>
      <c r="CX31" s="640"/>
      <c r="CY31" s="641"/>
      <c r="CZ31" s="615">
        <v>0.2</v>
      </c>
      <c r="DA31" s="642"/>
      <c r="DB31" s="642"/>
      <c r="DC31" s="645"/>
      <c r="DD31" s="619">
        <v>61176</v>
      </c>
      <c r="DE31" s="640"/>
      <c r="DF31" s="640"/>
      <c r="DG31" s="640"/>
      <c r="DH31" s="640"/>
      <c r="DI31" s="640"/>
      <c r="DJ31" s="640"/>
      <c r="DK31" s="641"/>
      <c r="DL31" s="619">
        <v>61176</v>
      </c>
      <c r="DM31" s="640"/>
      <c r="DN31" s="640"/>
      <c r="DO31" s="640"/>
      <c r="DP31" s="640"/>
      <c r="DQ31" s="640"/>
      <c r="DR31" s="640"/>
      <c r="DS31" s="640"/>
      <c r="DT31" s="640"/>
      <c r="DU31" s="640"/>
      <c r="DV31" s="641"/>
      <c r="DW31" s="615">
        <v>0.5</v>
      </c>
      <c r="DX31" s="642"/>
      <c r="DY31" s="642"/>
      <c r="DZ31" s="642"/>
      <c r="EA31" s="642"/>
      <c r="EB31" s="642"/>
      <c r="EC31" s="643"/>
    </row>
    <row r="32" spans="2:133" ht="11.25" customHeight="1" x14ac:dyDescent="0.15">
      <c r="B32" s="607" t="s">
        <v>302</v>
      </c>
      <c r="C32" s="608"/>
      <c r="D32" s="608"/>
      <c r="E32" s="608"/>
      <c r="F32" s="608"/>
      <c r="G32" s="608"/>
      <c r="H32" s="608"/>
      <c r="I32" s="608"/>
      <c r="J32" s="608"/>
      <c r="K32" s="608"/>
      <c r="L32" s="608"/>
      <c r="M32" s="608"/>
      <c r="N32" s="608"/>
      <c r="O32" s="608"/>
      <c r="P32" s="608"/>
      <c r="Q32" s="609"/>
      <c r="R32" s="610">
        <v>1725729</v>
      </c>
      <c r="S32" s="611"/>
      <c r="T32" s="611"/>
      <c r="U32" s="611"/>
      <c r="V32" s="611"/>
      <c r="W32" s="611"/>
      <c r="X32" s="611"/>
      <c r="Y32" s="612"/>
      <c r="Z32" s="613">
        <v>6.5</v>
      </c>
      <c r="AA32" s="613"/>
      <c r="AB32" s="613"/>
      <c r="AC32" s="613"/>
      <c r="AD32" s="614" t="s">
        <v>123</v>
      </c>
      <c r="AE32" s="614"/>
      <c r="AF32" s="614"/>
      <c r="AG32" s="614"/>
      <c r="AH32" s="614"/>
      <c r="AI32" s="614"/>
      <c r="AJ32" s="614"/>
      <c r="AK32" s="614"/>
      <c r="AL32" s="615" t="s">
        <v>123</v>
      </c>
      <c r="AM32" s="616"/>
      <c r="AN32" s="616"/>
      <c r="AO32" s="617"/>
      <c r="AP32" s="660"/>
      <c r="AQ32" s="661"/>
      <c r="AR32" s="661"/>
      <c r="AS32" s="661"/>
      <c r="AT32" s="665"/>
      <c r="AU32" s="196" t="s">
        <v>303</v>
      </c>
      <c r="AX32" s="607" t="s">
        <v>304</v>
      </c>
      <c r="AY32" s="608"/>
      <c r="AZ32" s="608"/>
      <c r="BA32" s="608"/>
      <c r="BB32" s="608"/>
      <c r="BC32" s="608"/>
      <c r="BD32" s="608"/>
      <c r="BE32" s="608"/>
      <c r="BF32" s="609"/>
      <c r="BG32" s="667">
        <v>99.4</v>
      </c>
      <c r="BH32" s="640"/>
      <c r="BI32" s="640"/>
      <c r="BJ32" s="640"/>
      <c r="BK32" s="640"/>
      <c r="BL32" s="640"/>
      <c r="BM32" s="616">
        <v>97.9</v>
      </c>
      <c r="BN32" s="640"/>
      <c r="BO32" s="640"/>
      <c r="BP32" s="640"/>
      <c r="BQ32" s="656"/>
      <c r="BR32" s="667">
        <v>99.3</v>
      </c>
      <c r="BS32" s="640"/>
      <c r="BT32" s="640"/>
      <c r="BU32" s="640"/>
      <c r="BV32" s="640"/>
      <c r="BW32" s="640"/>
      <c r="BX32" s="616">
        <v>97.9</v>
      </c>
      <c r="BY32" s="640"/>
      <c r="BZ32" s="640"/>
      <c r="CA32" s="640"/>
      <c r="CB32" s="656"/>
      <c r="CD32" s="652"/>
      <c r="CE32" s="653"/>
      <c r="CF32" s="607" t="s">
        <v>305</v>
      </c>
      <c r="CG32" s="608"/>
      <c r="CH32" s="608"/>
      <c r="CI32" s="608"/>
      <c r="CJ32" s="608"/>
      <c r="CK32" s="608"/>
      <c r="CL32" s="608"/>
      <c r="CM32" s="608"/>
      <c r="CN32" s="608"/>
      <c r="CO32" s="608"/>
      <c r="CP32" s="608"/>
      <c r="CQ32" s="609"/>
      <c r="CR32" s="610">
        <v>10576</v>
      </c>
      <c r="CS32" s="611"/>
      <c r="CT32" s="611"/>
      <c r="CU32" s="611"/>
      <c r="CV32" s="611"/>
      <c r="CW32" s="611"/>
      <c r="CX32" s="611"/>
      <c r="CY32" s="612"/>
      <c r="CZ32" s="615">
        <v>0</v>
      </c>
      <c r="DA32" s="642"/>
      <c r="DB32" s="642"/>
      <c r="DC32" s="645"/>
      <c r="DD32" s="619">
        <v>10576</v>
      </c>
      <c r="DE32" s="611"/>
      <c r="DF32" s="611"/>
      <c r="DG32" s="611"/>
      <c r="DH32" s="611"/>
      <c r="DI32" s="611"/>
      <c r="DJ32" s="611"/>
      <c r="DK32" s="612"/>
      <c r="DL32" s="619">
        <v>10576</v>
      </c>
      <c r="DM32" s="611"/>
      <c r="DN32" s="611"/>
      <c r="DO32" s="611"/>
      <c r="DP32" s="611"/>
      <c r="DQ32" s="611"/>
      <c r="DR32" s="611"/>
      <c r="DS32" s="611"/>
      <c r="DT32" s="611"/>
      <c r="DU32" s="611"/>
      <c r="DV32" s="612"/>
      <c r="DW32" s="615">
        <v>0.1</v>
      </c>
      <c r="DX32" s="642"/>
      <c r="DY32" s="642"/>
      <c r="DZ32" s="642"/>
      <c r="EA32" s="642"/>
      <c r="EB32" s="642"/>
      <c r="EC32" s="643"/>
    </row>
    <row r="33" spans="2:133" ht="11.25" customHeight="1" x14ac:dyDescent="0.15">
      <c r="B33" s="607" t="s">
        <v>306</v>
      </c>
      <c r="C33" s="608"/>
      <c r="D33" s="608"/>
      <c r="E33" s="608"/>
      <c r="F33" s="608"/>
      <c r="G33" s="608"/>
      <c r="H33" s="608"/>
      <c r="I33" s="608"/>
      <c r="J33" s="608"/>
      <c r="K33" s="608"/>
      <c r="L33" s="608"/>
      <c r="M33" s="608"/>
      <c r="N33" s="608"/>
      <c r="O33" s="608"/>
      <c r="P33" s="608"/>
      <c r="Q33" s="609"/>
      <c r="R33" s="610">
        <v>40544</v>
      </c>
      <c r="S33" s="611"/>
      <c r="T33" s="611"/>
      <c r="U33" s="611"/>
      <c r="V33" s="611"/>
      <c r="W33" s="611"/>
      <c r="X33" s="611"/>
      <c r="Y33" s="612"/>
      <c r="Z33" s="613">
        <v>0.2</v>
      </c>
      <c r="AA33" s="613"/>
      <c r="AB33" s="613"/>
      <c r="AC33" s="613"/>
      <c r="AD33" s="614">
        <v>3474</v>
      </c>
      <c r="AE33" s="614"/>
      <c r="AF33" s="614"/>
      <c r="AG33" s="614"/>
      <c r="AH33" s="614"/>
      <c r="AI33" s="614"/>
      <c r="AJ33" s="614"/>
      <c r="AK33" s="614"/>
      <c r="AL33" s="615">
        <v>0</v>
      </c>
      <c r="AM33" s="616"/>
      <c r="AN33" s="616"/>
      <c r="AO33" s="617"/>
      <c r="AP33" s="662"/>
      <c r="AQ33" s="663"/>
      <c r="AR33" s="663"/>
      <c r="AS33" s="663"/>
      <c r="AT33" s="666"/>
      <c r="AU33" s="201"/>
      <c r="AV33" s="201"/>
      <c r="AW33" s="201"/>
      <c r="AX33" s="631" t="s">
        <v>307</v>
      </c>
      <c r="AY33" s="632"/>
      <c r="AZ33" s="632"/>
      <c r="BA33" s="632"/>
      <c r="BB33" s="632"/>
      <c r="BC33" s="632"/>
      <c r="BD33" s="632"/>
      <c r="BE33" s="632"/>
      <c r="BF33" s="633"/>
      <c r="BG33" s="668">
        <v>99.4</v>
      </c>
      <c r="BH33" s="669"/>
      <c r="BI33" s="669"/>
      <c r="BJ33" s="669"/>
      <c r="BK33" s="669"/>
      <c r="BL33" s="669"/>
      <c r="BM33" s="670">
        <v>97.8</v>
      </c>
      <c r="BN33" s="669"/>
      <c r="BO33" s="669"/>
      <c r="BP33" s="669"/>
      <c r="BQ33" s="671"/>
      <c r="BR33" s="668">
        <v>99.4</v>
      </c>
      <c r="BS33" s="669"/>
      <c r="BT33" s="669"/>
      <c r="BU33" s="669"/>
      <c r="BV33" s="669"/>
      <c r="BW33" s="669"/>
      <c r="BX33" s="670">
        <v>97.5</v>
      </c>
      <c r="BY33" s="669"/>
      <c r="BZ33" s="669"/>
      <c r="CA33" s="669"/>
      <c r="CB33" s="671"/>
      <c r="CD33" s="607" t="s">
        <v>308</v>
      </c>
      <c r="CE33" s="608"/>
      <c r="CF33" s="608"/>
      <c r="CG33" s="608"/>
      <c r="CH33" s="608"/>
      <c r="CI33" s="608"/>
      <c r="CJ33" s="608"/>
      <c r="CK33" s="608"/>
      <c r="CL33" s="608"/>
      <c r="CM33" s="608"/>
      <c r="CN33" s="608"/>
      <c r="CO33" s="608"/>
      <c r="CP33" s="608"/>
      <c r="CQ33" s="609"/>
      <c r="CR33" s="610">
        <v>14001644</v>
      </c>
      <c r="CS33" s="640"/>
      <c r="CT33" s="640"/>
      <c r="CU33" s="640"/>
      <c r="CV33" s="640"/>
      <c r="CW33" s="640"/>
      <c r="CX33" s="640"/>
      <c r="CY33" s="641"/>
      <c r="CZ33" s="615">
        <v>53.3</v>
      </c>
      <c r="DA33" s="642"/>
      <c r="DB33" s="642"/>
      <c r="DC33" s="645"/>
      <c r="DD33" s="619">
        <v>11425913</v>
      </c>
      <c r="DE33" s="640"/>
      <c r="DF33" s="640"/>
      <c r="DG33" s="640"/>
      <c r="DH33" s="640"/>
      <c r="DI33" s="640"/>
      <c r="DJ33" s="640"/>
      <c r="DK33" s="641"/>
      <c r="DL33" s="619">
        <v>5603105</v>
      </c>
      <c r="DM33" s="640"/>
      <c r="DN33" s="640"/>
      <c r="DO33" s="640"/>
      <c r="DP33" s="640"/>
      <c r="DQ33" s="640"/>
      <c r="DR33" s="640"/>
      <c r="DS33" s="640"/>
      <c r="DT33" s="640"/>
      <c r="DU33" s="640"/>
      <c r="DV33" s="641"/>
      <c r="DW33" s="615">
        <v>44.1</v>
      </c>
      <c r="DX33" s="642"/>
      <c r="DY33" s="642"/>
      <c r="DZ33" s="642"/>
      <c r="EA33" s="642"/>
      <c r="EB33" s="642"/>
      <c r="EC33" s="643"/>
    </row>
    <row r="34" spans="2:133" ht="11.25" customHeight="1" x14ac:dyDescent="0.15">
      <c r="B34" s="607" t="s">
        <v>309</v>
      </c>
      <c r="C34" s="608"/>
      <c r="D34" s="608"/>
      <c r="E34" s="608"/>
      <c r="F34" s="608"/>
      <c r="G34" s="608"/>
      <c r="H34" s="608"/>
      <c r="I34" s="608"/>
      <c r="J34" s="608"/>
      <c r="K34" s="608"/>
      <c r="L34" s="608"/>
      <c r="M34" s="608"/>
      <c r="N34" s="608"/>
      <c r="O34" s="608"/>
      <c r="P34" s="608"/>
      <c r="Q34" s="609"/>
      <c r="R34" s="610">
        <v>5499278</v>
      </c>
      <c r="S34" s="611"/>
      <c r="T34" s="611"/>
      <c r="U34" s="611"/>
      <c r="V34" s="611"/>
      <c r="W34" s="611"/>
      <c r="X34" s="611"/>
      <c r="Y34" s="612"/>
      <c r="Z34" s="613">
        <v>20.7</v>
      </c>
      <c r="AA34" s="613"/>
      <c r="AB34" s="613"/>
      <c r="AC34" s="613"/>
      <c r="AD34" s="614" t="s">
        <v>123</v>
      </c>
      <c r="AE34" s="614"/>
      <c r="AF34" s="614"/>
      <c r="AG34" s="614"/>
      <c r="AH34" s="614"/>
      <c r="AI34" s="614"/>
      <c r="AJ34" s="614"/>
      <c r="AK34" s="614"/>
      <c r="AL34" s="615" t="s">
        <v>123</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310</v>
      </c>
      <c r="CE34" s="608"/>
      <c r="CF34" s="608"/>
      <c r="CG34" s="608"/>
      <c r="CH34" s="608"/>
      <c r="CI34" s="608"/>
      <c r="CJ34" s="608"/>
      <c r="CK34" s="608"/>
      <c r="CL34" s="608"/>
      <c r="CM34" s="608"/>
      <c r="CN34" s="608"/>
      <c r="CO34" s="608"/>
      <c r="CP34" s="608"/>
      <c r="CQ34" s="609"/>
      <c r="CR34" s="610">
        <v>3827816</v>
      </c>
      <c r="CS34" s="611"/>
      <c r="CT34" s="611"/>
      <c r="CU34" s="611"/>
      <c r="CV34" s="611"/>
      <c r="CW34" s="611"/>
      <c r="CX34" s="611"/>
      <c r="CY34" s="612"/>
      <c r="CZ34" s="615">
        <v>14.6</v>
      </c>
      <c r="DA34" s="642"/>
      <c r="DB34" s="642"/>
      <c r="DC34" s="645"/>
      <c r="DD34" s="619">
        <v>3253389</v>
      </c>
      <c r="DE34" s="611"/>
      <c r="DF34" s="611"/>
      <c r="DG34" s="611"/>
      <c r="DH34" s="611"/>
      <c r="DI34" s="611"/>
      <c r="DJ34" s="611"/>
      <c r="DK34" s="612"/>
      <c r="DL34" s="619">
        <v>1435795</v>
      </c>
      <c r="DM34" s="611"/>
      <c r="DN34" s="611"/>
      <c r="DO34" s="611"/>
      <c r="DP34" s="611"/>
      <c r="DQ34" s="611"/>
      <c r="DR34" s="611"/>
      <c r="DS34" s="611"/>
      <c r="DT34" s="611"/>
      <c r="DU34" s="611"/>
      <c r="DV34" s="612"/>
      <c r="DW34" s="615">
        <v>11.3</v>
      </c>
      <c r="DX34" s="642"/>
      <c r="DY34" s="642"/>
      <c r="DZ34" s="642"/>
      <c r="EA34" s="642"/>
      <c r="EB34" s="642"/>
      <c r="EC34" s="643"/>
    </row>
    <row r="35" spans="2:133" ht="11.25" customHeight="1" x14ac:dyDescent="0.15">
      <c r="B35" s="607" t="s">
        <v>311</v>
      </c>
      <c r="C35" s="608"/>
      <c r="D35" s="608"/>
      <c r="E35" s="608"/>
      <c r="F35" s="608"/>
      <c r="G35" s="608"/>
      <c r="H35" s="608"/>
      <c r="I35" s="608"/>
      <c r="J35" s="608"/>
      <c r="K35" s="608"/>
      <c r="L35" s="608"/>
      <c r="M35" s="608"/>
      <c r="N35" s="608"/>
      <c r="O35" s="608"/>
      <c r="P35" s="608"/>
      <c r="Q35" s="609"/>
      <c r="R35" s="610">
        <v>684009</v>
      </c>
      <c r="S35" s="611"/>
      <c r="T35" s="611"/>
      <c r="U35" s="611"/>
      <c r="V35" s="611"/>
      <c r="W35" s="611"/>
      <c r="X35" s="611"/>
      <c r="Y35" s="612"/>
      <c r="Z35" s="613">
        <v>2.6</v>
      </c>
      <c r="AA35" s="613"/>
      <c r="AB35" s="613"/>
      <c r="AC35" s="613"/>
      <c r="AD35" s="614" t="s">
        <v>123</v>
      </c>
      <c r="AE35" s="614"/>
      <c r="AF35" s="614"/>
      <c r="AG35" s="614"/>
      <c r="AH35" s="614"/>
      <c r="AI35" s="614"/>
      <c r="AJ35" s="614"/>
      <c r="AK35" s="614"/>
      <c r="AL35" s="615" t="s">
        <v>123</v>
      </c>
      <c r="AM35" s="616"/>
      <c r="AN35" s="616"/>
      <c r="AO35" s="617"/>
      <c r="AP35" s="206"/>
      <c r="AQ35" s="592" t="s">
        <v>312</v>
      </c>
      <c r="AR35" s="593"/>
      <c r="AS35" s="593"/>
      <c r="AT35" s="593"/>
      <c r="AU35" s="593"/>
      <c r="AV35" s="593"/>
      <c r="AW35" s="593"/>
      <c r="AX35" s="593"/>
      <c r="AY35" s="593"/>
      <c r="AZ35" s="593"/>
      <c r="BA35" s="593"/>
      <c r="BB35" s="593"/>
      <c r="BC35" s="593"/>
      <c r="BD35" s="593"/>
      <c r="BE35" s="593"/>
      <c r="BF35" s="594"/>
      <c r="BG35" s="592" t="s">
        <v>313</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314</v>
      </c>
      <c r="CE35" s="608"/>
      <c r="CF35" s="608"/>
      <c r="CG35" s="608"/>
      <c r="CH35" s="608"/>
      <c r="CI35" s="608"/>
      <c r="CJ35" s="608"/>
      <c r="CK35" s="608"/>
      <c r="CL35" s="608"/>
      <c r="CM35" s="608"/>
      <c r="CN35" s="608"/>
      <c r="CO35" s="608"/>
      <c r="CP35" s="608"/>
      <c r="CQ35" s="609"/>
      <c r="CR35" s="610">
        <v>427533</v>
      </c>
      <c r="CS35" s="640"/>
      <c r="CT35" s="640"/>
      <c r="CU35" s="640"/>
      <c r="CV35" s="640"/>
      <c r="CW35" s="640"/>
      <c r="CX35" s="640"/>
      <c r="CY35" s="641"/>
      <c r="CZ35" s="615">
        <v>1.6</v>
      </c>
      <c r="DA35" s="642"/>
      <c r="DB35" s="642"/>
      <c r="DC35" s="645"/>
      <c r="DD35" s="619">
        <v>412381</v>
      </c>
      <c r="DE35" s="640"/>
      <c r="DF35" s="640"/>
      <c r="DG35" s="640"/>
      <c r="DH35" s="640"/>
      <c r="DI35" s="640"/>
      <c r="DJ35" s="640"/>
      <c r="DK35" s="641"/>
      <c r="DL35" s="619">
        <v>248246</v>
      </c>
      <c r="DM35" s="640"/>
      <c r="DN35" s="640"/>
      <c r="DO35" s="640"/>
      <c r="DP35" s="640"/>
      <c r="DQ35" s="640"/>
      <c r="DR35" s="640"/>
      <c r="DS35" s="640"/>
      <c r="DT35" s="640"/>
      <c r="DU35" s="640"/>
      <c r="DV35" s="641"/>
      <c r="DW35" s="615">
        <v>2</v>
      </c>
      <c r="DX35" s="642"/>
      <c r="DY35" s="642"/>
      <c r="DZ35" s="642"/>
      <c r="EA35" s="642"/>
      <c r="EB35" s="642"/>
      <c r="EC35" s="643"/>
    </row>
    <row r="36" spans="2:133" ht="11.25" customHeight="1" x14ac:dyDescent="0.15">
      <c r="B36" s="607" t="s">
        <v>315</v>
      </c>
      <c r="C36" s="608"/>
      <c r="D36" s="608"/>
      <c r="E36" s="608"/>
      <c r="F36" s="608"/>
      <c r="G36" s="608"/>
      <c r="H36" s="608"/>
      <c r="I36" s="608"/>
      <c r="J36" s="608"/>
      <c r="K36" s="608"/>
      <c r="L36" s="608"/>
      <c r="M36" s="608"/>
      <c r="N36" s="608"/>
      <c r="O36" s="608"/>
      <c r="P36" s="608"/>
      <c r="Q36" s="609"/>
      <c r="R36" s="610">
        <v>185400</v>
      </c>
      <c r="S36" s="611"/>
      <c r="T36" s="611"/>
      <c r="U36" s="611"/>
      <c r="V36" s="611"/>
      <c r="W36" s="611"/>
      <c r="X36" s="611"/>
      <c r="Y36" s="612"/>
      <c r="Z36" s="613">
        <v>0.7</v>
      </c>
      <c r="AA36" s="613"/>
      <c r="AB36" s="613"/>
      <c r="AC36" s="613"/>
      <c r="AD36" s="614" t="s">
        <v>123</v>
      </c>
      <c r="AE36" s="614"/>
      <c r="AF36" s="614"/>
      <c r="AG36" s="614"/>
      <c r="AH36" s="614"/>
      <c r="AI36" s="614"/>
      <c r="AJ36" s="614"/>
      <c r="AK36" s="614"/>
      <c r="AL36" s="615" t="s">
        <v>123</v>
      </c>
      <c r="AM36" s="616"/>
      <c r="AN36" s="616"/>
      <c r="AO36" s="617"/>
      <c r="AP36" s="206"/>
      <c r="AQ36" s="672" t="s">
        <v>316</v>
      </c>
      <c r="AR36" s="673"/>
      <c r="AS36" s="673"/>
      <c r="AT36" s="673"/>
      <c r="AU36" s="673"/>
      <c r="AV36" s="673"/>
      <c r="AW36" s="673"/>
      <c r="AX36" s="673"/>
      <c r="AY36" s="674"/>
      <c r="AZ36" s="599">
        <v>3531127</v>
      </c>
      <c r="BA36" s="600"/>
      <c r="BB36" s="600"/>
      <c r="BC36" s="600"/>
      <c r="BD36" s="600"/>
      <c r="BE36" s="600"/>
      <c r="BF36" s="675"/>
      <c r="BG36" s="596" t="s">
        <v>317</v>
      </c>
      <c r="BH36" s="597"/>
      <c r="BI36" s="597"/>
      <c r="BJ36" s="597"/>
      <c r="BK36" s="597"/>
      <c r="BL36" s="597"/>
      <c r="BM36" s="597"/>
      <c r="BN36" s="597"/>
      <c r="BO36" s="597"/>
      <c r="BP36" s="597"/>
      <c r="BQ36" s="597"/>
      <c r="BR36" s="597"/>
      <c r="BS36" s="597"/>
      <c r="BT36" s="597"/>
      <c r="BU36" s="598"/>
      <c r="BV36" s="599">
        <v>982</v>
      </c>
      <c r="BW36" s="600"/>
      <c r="BX36" s="600"/>
      <c r="BY36" s="600"/>
      <c r="BZ36" s="600"/>
      <c r="CA36" s="600"/>
      <c r="CB36" s="675"/>
      <c r="CD36" s="607" t="s">
        <v>318</v>
      </c>
      <c r="CE36" s="608"/>
      <c r="CF36" s="608"/>
      <c r="CG36" s="608"/>
      <c r="CH36" s="608"/>
      <c r="CI36" s="608"/>
      <c r="CJ36" s="608"/>
      <c r="CK36" s="608"/>
      <c r="CL36" s="608"/>
      <c r="CM36" s="608"/>
      <c r="CN36" s="608"/>
      <c r="CO36" s="608"/>
      <c r="CP36" s="608"/>
      <c r="CQ36" s="609"/>
      <c r="CR36" s="610">
        <v>5762035</v>
      </c>
      <c r="CS36" s="611"/>
      <c r="CT36" s="611"/>
      <c r="CU36" s="611"/>
      <c r="CV36" s="611"/>
      <c r="CW36" s="611"/>
      <c r="CX36" s="611"/>
      <c r="CY36" s="612"/>
      <c r="CZ36" s="615">
        <v>21.9</v>
      </c>
      <c r="DA36" s="642"/>
      <c r="DB36" s="642"/>
      <c r="DC36" s="645"/>
      <c r="DD36" s="619">
        <v>5356386</v>
      </c>
      <c r="DE36" s="611"/>
      <c r="DF36" s="611"/>
      <c r="DG36" s="611"/>
      <c r="DH36" s="611"/>
      <c r="DI36" s="611"/>
      <c r="DJ36" s="611"/>
      <c r="DK36" s="612"/>
      <c r="DL36" s="619">
        <v>2592009</v>
      </c>
      <c r="DM36" s="611"/>
      <c r="DN36" s="611"/>
      <c r="DO36" s="611"/>
      <c r="DP36" s="611"/>
      <c r="DQ36" s="611"/>
      <c r="DR36" s="611"/>
      <c r="DS36" s="611"/>
      <c r="DT36" s="611"/>
      <c r="DU36" s="611"/>
      <c r="DV36" s="612"/>
      <c r="DW36" s="615">
        <v>20.399999999999999</v>
      </c>
      <c r="DX36" s="642"/>
      <c r="DY36" s="642"/>
      <c r="DZ36" s="642"/>
      <c r="EA36" s="642"/>
      <c r="EB36" s="642"/>
      <c r="EC36" s="643"/>
    </row>
    <row r="37" spans="2:133" ht="11.25" customHeight="1" x14ac:dyDescent="0.15">
      <c r="B37" s="607" t="s">
        <v>319</v>
      </c>
      <c r="C37" s="608"/>
      <c r="D37" s="608"/>
      <c r="E37" s="608"/>
      <c r="F37" s="608"/>
      <c r="G37" s="608"/>
      <c r="H37" s="608"/>
      <c r="I37" s="608"/>
      <c r="J37" s="608"/>
      <c r="K37" s="608"/>
      <c r="L37" s="608"/>
      <c r="M37" s="608"/>
      <c r="N37" s="608"/>
      <c r="O37" s="608"/>
      <c r="P37" s="608"/>
      <c r="Q37" s="609"/>
      <c r="R37" s="610">
        <v>555978</v>
      </c>
      <c r="S37" s="611"/>
      <c r="T37" s="611"/>
      <c r="U37" s="611"/>
      <c r="V37" s="611"/>
      <c r="W37" s="611"/>
      <c r="X37" s="611"/>
      <c r="Y37" s="612"/>
      <c r="Z37" s="613">
        <v>2.1</v>
      </c>
      <c r="AA37" s="613"/>
      <c r="AB37" s="613"/>
      <c r="AC37" s="613"/>
      <c r="AD37" s="614">
        <v>38181</v>
      </c>
      <c r="AE37" s="614"/>
      <c r="AF37" s="614"/>
      <c r="AG37" s="614"/>
      <c r="AH37" s="614"/>
      <c r="AI37" s="614"/>
      <c r="AJ37" s="614"/>
      <c r="AK37" s="614"/>
      <c r="AL37" s="615">
        <v>0.3</v>
      </c>
      <c r="AM37" s="616"/>
      <c r="AN37" s="616"/>
      <c r="AO37" s="617"/>
      <c r="AQ37" s="676" t="s">
        <v>320</v>
      </c>
      <c r="AR37" s="677"/>
      <c r="AS37" s="677"/>
      <c r="AT37" s="677"/>
      <c r="AU37" s="677"/>
      <c r="AV37" s="677"/>
      <c r="AW37" s="677"/>
      <c r="AX37" s="677"/>
      <c r="AY37" s="678"/>
      <c r="AZ37" s="610">
        <v>750000</v>
      </c>
      <c r="BA37" s="611"/>
      <c r="BB37" s="611"/>
      <c r="BC37" s="611"/>
      <c r="BD37" s="640"/>
      <c r="BE37" s="640"/>
      <c r="BF37" s="656"/>
      <c r="BG37" s="607" t="s">
        <v>321</v>
      </c>
      <c r="BH37" s="608"/>
      <c r="BI37" s="608"/>
      <c r="BJ37" s="608"/>
      <c r="BK37" s="608"/>
      <c r="BL37" s="608"/>
      <c r="BM37" s="608"/>
      <c r="BN37" s="608"/>
      <c r="BO37" s="608"/>
      <c r="BP37" s="608"/>
      <c r="BQ37" s="608"/>
      <c r="BR37" s="608"/>
      <c r="BS37" s="608"/>
      <c r="BT37" s="608"/>
      <c r="BU37" s="609"/>
      <c r="BV37" s="610">
        <v>-17971</v>
      </c>
      <c r="BW37" s="611"/>
      <c r="BX37" s="611"/>
      <c r="BY37" s="611"/>
      <c r="BZ37" s="611"/>
      <c r="CA37" s="611"/>
      <c r="CB37" s="620"/>
      <c r="CD37" s="607" t="s">
        <v>322</v>
      </c>
      <c r="CE37" s="608"/>
      <c r="CF37" s="608"/>
      <c r="CG37" s="608"/>
      <c r="CH37" s="608"/>
      <c r="CI37" s="608"/>
      <c r="CJ37" s="608"/>
      <c r="CK37" s="608"/>
      <c r="CL37" s="608"/>
      <c r="CM37" s="608"/>
      <c r="CN37" s="608"/>
      <c r="CO37" s="608"/>
      <c r="CP37" s="608"/>
      <c r="CQ37" s="609"/>
      <c r="CR37" s="610">
        <v>917623</v>
      </c>
      <c r="CS37" s="640"/>
      <c r="CT37" s="640"/>
      <c r="CU37" s="640"/>
      <c r="CV37" s="640"/>
      <c r="CW37" s="640"/>
      <c r="CX37" s="640"/>
      <c r="CY37" s="641"/>
      <c r="CZ37" s="615">
        <v>3.5</v>
      </c>
      <c r="DA37" s="642"/>
      <c r="DB37" s="642"/>
      <c r="DC37" s="645"/>
      <c r="DD37" s="619">
        <v>914564</v>
      </c>
      <c r="DE37" s="640"/>
      <c r="DF37" s="640"/>
      <c r="DG37" s="640"/>
      <c r="DH37" s="640"/>
      <c r="DI37" s="640"/>
      <c r="DJ37" s="640"/>
      <c r="DK37" s="641"/>
      <c r="DL37" s="619">
        <v>818776</v>
      </c>
      <c r="DM37" s="640"/>
      <c r="DN37" s="640"/>
      <c r="DO37" s="640"/>
      <c r="DP37" s="640"/>
      <c r="DQ37" s="640"/>
      <c r="DR37" s="640"/>
      <c r="DS37" s="640"/>
      <c r="DT37" s="640"/>
      <c r="DU37" s="640"/>
      <c r="DV37" s="641"/>
      <c r="DW37" s="615">
        <v>6.4</v>
      </c>
      <c r="DX37" s="642"/>
      <c r="DY37" s="642"/>
      <c r="DZ37" s="642"/>
      <c r="EA37" s="642"/>
      <c r="EB37" s="642"/>
      <c r="EC37" s="643"/>
    </row>
    <row r="38" spans="2:133" ht="11.25" customHeight="1" x14ac:dyDescent="0.15">
      <c r="B38" s="607" t="s">
        <v>323</v>
      </c>
      <c r="C38" s="608"/>
      <c r="D38" s="608"/>
      <c r="E38" s="608"/>
      <c r="F38" s="608"/>
      <c r="G38" s="608"/>
      <c r="H38" s="608"/>
      <c r="I38" s="608"/>
      <c r="J38" s="608"/>
      <c r="K38" s="608"/>
      <c r="L38" s="608"/>
      <c r="M38" s="608"/>
      <c r="N38" s="608"/>
      <c r="O38" s="608"/>
      <c r="P38" s="608"/>
      <c r="Q38" s="609"/>
      <c r="R38" s="610">
        <v>1130900</v>
      </c>
      <c r="S38" s="611"/>
      <c r="T38" s="611"/>
      <c r="U38" s="611"/>
      <c r="V38" s="611"/>
      <c r="W38" s="611"/>
      <c r="X38" s="611"/>
      <c r="Y38" s="612"/>
      <c r="Z38" s="613">
        <v>4.3</v>
      </c>
      <c r="AA38" s="613"/>
      <c r="AB38" s="613"/>
      <c r="AC38" s="613"/>
      <c r="AD38" s="614" t="s">
        <v>123</v>
      </c>
      <c r="AE38" s="614"/>
      <c r="AF38" s="614"/>
      <c r="AG38" s="614"/>
      <c r="AH38" s="614"/>
      <c r="AI38" s="614"/>
      <c r="AJ38" s="614"/>
      <c r="AK38" s="614"/>
      <c r="AL38" s="615" t="s">
        <v>123</v>
      </c>
      <c r="AM38" s="616"/>
      <c r="AN38" s="616"/>
      <c r="AO38" s="617"/>
      <c r="AQ38" s="676" t="s">
        <v>324</v>
      </c>
      <c r="AR38" s="677"/>
      <c r="AS38" s="677"/>
      <c r="AT38" s="677"/>
      <c r="AU38" s="677"/>
      <c r="AV38" s="677"/>
      <c r="AW38" s="677"/>
      <c r="AX38" s="677"/>
      <c r="AY38" s="678"/>
      <c r="AZ38" s="610">
        <v>655174</v>
      </c>
      <c r="BA38" s="611"/>
      <c r="BB38" s="611"/>
      <c r="BC38" s="611"/>
      <c r="BD38" s="640"/>
      <c r="BE38" s="640"/>
      <c r="BF38" s="656"/>
      <c r="BG38" s="607" t="s">
        <v>325</v>
      </c>
      <c r="BH38" s="608"/>
      <c r="BI38" s="608"/>
      <c r="BJ38" s="608"/>
      <c r="BK38" s="608"/>
      <c r="BL38" s="608"/>
      <c r="BM38" s="608"/>
      <c r="BN38" s="608"/>
      <c r="BO38" s="608"/>
      <c r="BP38" s="608"/>
      <c r="BQ38" s="608"/>
      <c r="BR38" s="608"/>
      <c r="BS38" s="608"/>
      <c r="BT38" s="608"/>
      <c r="BU38" s="609"/>
      <c r="BV38" s="610">
        <v>5049</v>
      </c>
      <c r="BW38" s="611"/>
      <c r="BX38" s="611"/>
      <c r="BY38" s="611"/>
      <c r="BZ38" s="611"/>
      <c r="CA38" s="611"/>
      <c r="CB38" s="620"/>
      <c r="CD38" s="607" t="s">
        <v>326</v>
      </c>
      <c r="CE38" s="608"/>
      <c r="CF38" s="608"/>
      <c r="CG38" s="608"/>
      <c r="CH38" s="608"/>
      <c r="CI38" s="608"/>
      <c r="CJ38" s="608"/>
      <c r="CK38" s="608"/>
      <c r="CL38" s="608"/>
      <c r="CM38" s="608"/>
      <c r="CN38" s="608"/>
      <c r="CO38" s="608"/>
      <c r="CP38" s="608"/>
      <c r="CQ38" s="609"/>
      <c r="CR38" s="610">
        <v>1988995</v>
      </c>
      <c r="CS38" s="611"/>
      <c r="CT38" s="611"/>
      <c r="CU38" s="611"/>
      <c r="CV38" s="611"/>
      <c r="CW38" s="611"/>
      <c r="CX38" s="611"/>
      <c r="CY38" s="612"/>
      <c r="CZ38" s="615">
        <v>7.6</v>
      </c>
      <c r="DA38" s="642"/>
      <c r="DB38" s="642"/>
      <c r="DC38" s="645"/>
      <c r="DD38" s="619">
        <v>1593696</v>
      </c>
      <c r="DE38" s="611"/>
      <c r="DF38" s="611"/>
      <c r="DG38" s="611"/>
      <c r="DH38" s="611"/>
      <c r="DI38" s="611"/>
      <c r="DJ38" s="611"/>
      <c r="DK38" s="612"/>
      <c r="DL38" s="619">
        <v>1327055</v>
      </c>
      <c r="DM38" s="611"/>
      <c r="DN38" s="611"/>
      <c r="DO38" s="611"/>
      <c r="DP38" s="611"/>
      <c r="DQ38" s="611"/>
      <c r="DR38" s="611"/>
      <c r="DS38" s="611"/>
      <c r="DT38" s="611"/>
      <c r="DU38" s="611"/>
      <c r="DV38" s="612"/>
      <c r="DW38" s="615">
        <v>10.5</v>
      </c>
      <c r="DX38" s="642"/>
      <c r="DY38" s="642"/>
      <c r="DZ38" s="642"/>
      <c r="EA38" s="642"/>
      <c r="EB38" s="642"/>
      <c r="EC38" s="643"/>
    </row>
    <row r="39" spans="2:133" ht="11.25" customHeight="1" x14ac:dyDescent="0.15">
      <c r="B39" s="607" t="s">
        <v>327</v>
      </c>
      <c r="C39" s="608"/>
      <c r="D39" s="608"/>
      <c r="E39" s="608"/>
      <c r="F39" s="608"/>
      <c r="G39" s="608"/>
      <c r="H39" s="608"/>
      <c r="I39" s="608"/>
      <c r="J39" s="608"/>
      <c r="K39" s="608"/>
      <c r="L39" s="608"/>
      <c r="M39" s="608"/>
      <c r="N39" s="608"/>
      <c r="O39" s="608"/>
      <c r="P39" s="608"/>
      <c r="Q39" s="609"/>
      <c r="R39" s="610" t="s">
        <v>123</v>
      </c>
      <c r="S39" s="611"/>
      <c r="T39" s="611"/>
      <c r="U39" s="611"/>
      <c r="V39" s="611"/>
      <c r="W39" s="611"/>
      <c r="X39" s="611"/>
      <c r="Y39" s="612"/>
      <c r="Z39" s="613" t="s">
        <v>123</v>
      </c>
      <c r="AA39" s="613"/>
      <c r="AB39" s="613"/>
      <c r="AC39" s="613"/>
      <c r="AD39" s="614" t="s">
        <v>123</v>
      </c>
      <c r="AE39" s="614"/>
      <c r="AF39" s="614"/>
      <c r="AG39" s="614"/>
      <c r="AH39" s="614"/>
      <c r="AI39" s="614"/>
      <c r="AJ39" s="614"/>
      <c r="AK39" s="614"/>
      <c r="AL39" s="615" t="s">
        <v>123</v>
      </c>
      <c r="AM39" s="616"/>
      <c r="AN39" s="616"/>
      <c r="AO39" s="617"/>
      <c r="AQ39" s="676" t="s">
        <v>328</v>
      </c>
      <c r="AR39" s="677"/>
      <c r="AS39" s="677"/>
      <c r="AT39" s="677"/>
      <c r="AU39" s="677"/>
      <c r="AV39" s="677"/>
      <c r="AW39" s="677"/>
      <c r="AX39" s="677"/>
      <c r="AY39" s="678"/>
      <c r="AZ39" s="610">
        <v>125923</v>
      </c>
      <c r="BA39" s="611"/>
      <c r="BB39" s="611"/>
      <c r="BC39" s="611"/>
      <c r="BD39" s="640"/>
      <c r="BE39" s="640"/>
      <c r="BF39" s="656"/>
      <c r="BG39" s="607" t="s">
        <v>329</v>
      </c>
      <c r="BH39" s="608"/>
      <c r="BI39" s="608"/>
      <c r="BJ39" s="608"/>
      <c r="BK39" s="608"/>
      <c r="BL39" s="608"/>
      <c r="BM39" s="608"/>
      <c r="BN39" s="608"/>
      <c r="BO39" s="608"/>
      <c r="BP39" s="608"/>
      <c r="BQ39" s="608"/>
      <c r="BR39" s="608"/>
      <c r="BS39" s="608"/>
      <c r="BT39" s="608"/>
      <c r="BU39" s="609"/>
      <c r="BV39" s="610">
        <v>7516</v>
      </c>
      <c r="BW39" s="611"/>
      <c r="BX39" s="611"/>
      <c r="BY39" s="611"/>
      <c r="BZ39" s="611"/>
      <c r="CA39" s="611"/>
      <c r="CB39" s="620"/>
      <c r="CD39" s="607" t="s">
        <v>330</v>
      </c>
      <c r="CE39" s="608"/>
      <c r="CF39" s="608"/>
      <c r="CG39" s="608"/>
      <c r="CH39" s="608"/>
      <c r="CI39" s="608"/>
      <c r="CJ39" s="608"/>
      <c r="CK39" s="608"/>
      <c r="CL39" s="608"/>
      <c r="CM39" s="608"/>
      <c r="CN39" s="608"/>
      <c r="CO39" s="608"/>
      <c r="CP39" s="608"/>
      <c r="CQ39" s="609"/>
      <c r="CR39" s="610">
        <v>1749065</v>
      </c>
      <c r="CS39" s="640"/>
      <c r="CT39" s="640"/>
      <c r="CU39" s="640"/>
      <c r="CV39" s="640"/>
      <c r="CW39" s="640"/>
      <c r="CX39" s="640"/>
      <c r="CY39" s="641"/>
      <c r="CZ39" s="615">
        <v>6.7</v>
      </c>
      <c r="DA39" s="642"/>
      <c r="DB39" s="642"/>
      <c r="DC39" s="645"/>
      <c r="DD39" s="619">
        <v>741461</v>
      </c>
      <c r="DE39" s="640"/>
      <c r="DF39" s="640"/>
      <c r="DG39" s="640"/>
      <c r="DH39" s="640"/>
      <c r="DI39" s="640"/>
      <c r="DJ39" s="640"/>
      <c r="DK39" s="641"/>
      <c r="DL39" s="619" t="s">
        <v>123</v>
      </c>
      <c r="DM39" s="640"/>
      <c r="DN39" s="640"/>
      <c r="DO39" s="640"/>
      <c r="DP39" s="640"/>
      <c r="DQ39" s="640"/>
      <c r="DR39" s="640"/>
      <c r="DS39" s="640"/>
      <c r="DT39" s="640"/>
      <c r="DU39" s="640"/>
      <c r="DV39" s="641"/>
      <c r="DW39" s="615" t="s">
        <v>123</v>
      </c>
      <c r="DX39" s="642"/>
      <c r="DY39" s="642"/>
      <c r="DZ39" s="642"/>
      <c r="EA39" s="642"/>
      <c r="EB39" s="642"/>
      <c r="EC39" s="643"/>
    </row>
    <row r="40" spans="2:133" ht="11.25" customHeight="1" x14ac:dyDescent="0.15">
      <c r="B40" s="607" t="s">
        <v>331</v>
      </c>
      <c r="C40" s="608"/>
      <c r="D40" s="608"/>
      <c r="E40" s="608"/>
      <c r="F40" s="608"/>
      <c r="G40" s="608"/>
      <c r="H40" s="608"/>
      <c r="I40" s="608"/>
      <c r="J40" s="608"/>
      <c r="K40" s="608"/>
      <c r="L40" s="608"/>
      <c r="M40" s="608"/>
      <c r="N40" s="608"/>
      <c r="O40" s="608"/>
      <c r="P40" s="608"/>
      <c r="Q40" s="609"/>
      <c r="R40" s="610">
        <v>49400</v>
      </c>
      <c r="S40" s="611"/>
      <c r="T40" s="611"/>
      <c r="U40" s="611"/>
      <c r="V40" s="611"/>
      <c r="W40" s="611"/>
      <c r="X40" s="611"/>
      <c r="Y40" s="612"/>
      <c r="Z40" s="613">
        <v>0.2</v>
      </c>
      <c r="AA40" s="613"/>
      <c r="AB40" s="613"/>
      <c r="AC40" s="613"/>
      <c r="AD40" s="614" t="s">
        <v>123</v>
      </c>
      <c r="AE40" s="614"/>
      <c r="AF40" s="614"/>
      <c r="AG40" s="614"/>
      <c r="AH40" s="614"/>
      <c r="AI40" s="614"/>
      <c r="AJ40" s="614"/>
      <c r="AK40" s="614"/>
      <c r="AL40" s="615" t="s">
        <v>123</v>
      </c>
      <c r="AM40" s="616"/>
      <c r="AN40" s="616"/>
      <c r="AO40" s="617"/>
      <c r="AQ40" s="676" t="s">
        <v>332</v>
      </c>
      <c r="AR40" s="677"/>
      <c r="AS40" s="677"/>
      <c r="AT40" s="677"/>
      <c r="AU40" s="677"/>
      <c r="AV40" s="677"/>
      <c r="AW40" s="677"/>
      <c r="AX40" s="677"/>
      <c r="AY40" s="678"/>
      <c r="AZ40" s="610">
        <v>11035</v>
      </c>
      <c r="BA40" s="611"/>
      <c r="BB40" s="611"/>
      <c r="BC40" s="611"/>
      <c r="BD40" s="640"/>
      <c r="BE40" s="640"/>
      <c r="BF40" s="656"/>
      <c r="BG40" s="660" t="s">
        <v>333</v>
      </c>
      <c r="BH40" s="661"/>
      <c r="BI40" s="661"/>
      <c r="BJ40" s="661"/>
      <c r="BK40" s="661"/>
      <c r="BL40" s="202"/>
      <c r="BM40" s="608" t="s">
        <v>334</v>
      </c>
      <c r="BN40" s="608"/>
      <c r="BO40" s="608"/>
      <c r="BP40" s="608"/>
      <c r="BQ40" s="608"/>
      <c r="BR40" s="608"/>
      <c r="BS40" s="608"/>
      <c r="BT40" s="608"/>
      <c r="BU40" s="609"/>
      <c r="BV40" s="610">
        <v>104</v>
      </c>
      <c r="BW40" s="611"/>
      <c r="BX40" s="611"/>
      <c r="BY40" s="611"/>
      <c r="BZ40" s="611"/>
      <c r="CA40" s="611"/>
      <c r="CB40" s="620"/>
      <c r="CD40" s="607" t="s">
        <v>335</v>
      </c>
      <c r="CE40" s="608"/>
      <c r="CF40" s="608"/>
      <c r="CG40" s="608"/>
      <c r="CH40" s="608"/>
      <c r="CI40" s="608"/>
      <c r="CJ40" s="608"/>
      <c r="CK40" s="608"/>
      <c r="CL40" s="608"/>
      <c r="CM40" s="608"/>
      <c r="CN40" s="608"/>
      <c r="CO40" s="608"/>
      <c r="CP40" s="608"/>
      <c r="CQ40" s="609"/>
      <c r="CR40" s="610">
        <v>246200</v>
      </c>
      <c r="CS40" s="611"/>
      <c r="CT40" s="611"/>
      <c r="CU40" s="611"/>
      <c r="CV40" s="611"/>
      <c r="CW40" s="611"/>
      <c r="CX40" s="611"/>
      <c r="CY40" s="612"/>
      <c r="CZ40" s="615">
        <v>0.9</v>
      </c>
      <c r="DA40" s="642"/>
      <c r="DB40" s="642"/>
      <c r="DC40" s="645"/>
      <c r="DD40" s="619">
        <v>68600</v>
      </c>
      <c r="DE40" s="611"/>
      <c r="DF40" s="611"/>
      <c r="DG40" s="611"/>
      <c r="DH40" s="611"/>
      <c r="DI40" s="611"/>
      <c r="DJ40" s="611"/>
      <c r="DK40" s="612"/>
      <c r="DL40" s="619" t="s">
        <v>123</v>
      </c>
      <c r="DM40" s="611"/>
      <c r="DN40" s="611"/>
      <c r="DO40" s="611"/>
      <c r="DP40" s="611"/>
      <c r="DQ40" s="611"/>
      <c r="DR40" s="611"/>
      <c r="DS40" s="611"/>
      <c r="DT40" s="611"/>
      <c r="DU40" s="611"/>
      <c r="DV40" s="612"/>
      <c r="DW40" s="615" t="s">
        <v>123</v>
      </c>
      <c r="DX40" s="642"/>
      <c r="DY40" s="642"/>
      <c r="DZ40" s="642"/>
      <c r="EA40" s="642"/>
      <c r="EB40" s="642"/>
      <c r="EC40" s="643"/>
    </row>
    <row r="41" spans="2:133" ht="11.25" customHeight="1" x14ac:dyDescent="0.15">
      <c r="B41" s="631" t="s">
        <v>336</v>
      </c>
      <c r="C41" s="632"/>
      <c r="D41" s="632"/>
      <c r="E41" s="632"/>
      <c r="F41" s="632"/>
      <c r="G41" s="632"/>
      <c r="H41" s="632"/>
      <c r="I41" s="632"/>
      <c r="J41" s="632"/>
      <c r="K41" s="632"/>
      <c r="L41" s="632"/>
      <c r="M41" s="632"/>
      <c r="N41" s="632"/>
      <c r="O41" s="632"/>
      <c r="P41" s="632"/>
      <c r="Q41" s="633"/>
      <c r="R41" s="685">
        <v>26553538</v>
      </c>
      <c r="S41" s="686"/>
      <c r="T41" s="686"/>
      <c r="U41" s="686"/>
      <c r="V41" s="686"/>
      <c r="W41" s="686"/>
      <c r="X41" s="686"/>
      <c r="Y41" s="687"/>
      <c r="Z41" s="688">
        <v>100</v>
      </c>
      <c r="AA41" s="688"/>
      <c r="AB41" s="688"/>
      <c r="AC41" s="688"/>
      <c r="AD41" s="689">
        <v>12645076</v>
      </c>
      <c r="AE41" s="689"/>
      <c r="AF41" s="689"/>
      <c r="AG41" s="689"/>
      <c r="AH41" s="689"/>
      <c r="AI41" s="689"/>
      <c r="AJ41" s="689"/>
      <c r="AK41" s="689"/>
      <c r="AL41" s="690">
        <v>100</v>
      </c>
      <c r="AM41" s="670"/>
      <c r="AN41" s="670"/>
      <c r="AO41" s="691"/>
      <c r="AQ41" s="676" t="s">
        <v>337</v>
      </c>
      <c r="AR41" s="677"/>
      <c r="AS41" s="677"/>
      <c r="AT41" s="677"/>
      <c r="AU41" s="677"/>
      <c r="AV41" s="677"/>
      <c r="AW41" s="677"/>
      <c r="AX41" s="677"/>
      <c r="AY41" s="678"/>
      <c r="AZ41" s="610">
        <v>330697</v>
      </c>
      <c r="BA41" s="611"/>
      <c r="BB41" s="611"/>
      <c r="BC41" s="611"/>
      <c r="BD41" s="640"/>
      <c r="BE41" s="640"/>
      <c r="BF41" s="656"/>
      <c r="BG41" s="660"/>
      <c r="BH41" s="661"/>
      <c r="BI41" s="661"/>
      <c r="BJ41" s="661"/>
      <c r="BK41" s="661"/>
      <c r="BL41" s="202"/>
      <c r="BM41" s="608" t="s">
        <v>338</v>
      </c>
      <c r="BN41" s="608"/>
      <c r="BO41" s="608"/>
      <c r="BP41" s="608"/>
      <c r="BQ41" s="608"/>
      <c r="BR41" s="608"/>
      <c r="BS41" s="608"/>
      <c r="BT41" s="608"/>
      <c r="BU41" s="609"/>
      <c r="BV41" s="610" t="s">
        <v>123</v>
      </c>
      <c r="BW41" s="611"/>
      <c r="BX41" s="611"/>
      <c r="BY41" s="611"/>
      <c r="BZ41" s="611"/>
      <c r="CA41" s="611"/>
      <c r="CB41" s="620"/>
      <c r="CD41" s="607" t="s">
        <v>339</v>
      </c>
      <c r="CE41" s="608"/>
      <c r="CF41" s="608"/>
      <c r="CG41" s="608"/>
      <c r="CH41" s="608"/>
      <c r="CI41" s="608"/>
      <c r="CJ41" s="608"/>
      <c r="CK41" s="608"/>
      <c r="CL41" s="608"/>
      <c r="CM41" s="608"/>
      <c r="CN41" s="608"/>
      <c r="CO41" s="608"/>
      <c r="CP41" s="608"/>
      <c r="CQ41" s="609"/>
      <c r="CR41" s="610" t="s">
        <v>123</v>
      </c>
      <c r="CS41" s="640"/>
      <c r="CT41" s="640"/>
      <c r="CU41" s="640"/>
      <c r="CV41" s="640"/>
      <c r="CW41" s="640"/>
      <c r="CX41" s="640"/>
      <c r="CY41" s="641"/>
      <c r="CZ41" s="615" t="s">
        <v>123</v>
      </c>
      <c r="DA41" s="642"/>
      <c r="DB41" s="642"/>
      <c r="DC41" s="645"/>
      <c r="DD41" s="619" t="s">
        <v>123</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15">
      <c r="AQ42" s="692" t="s">
        <v>332</v>
      </c>
      <c r="AR42" s="693"/>
      <c r="AS42" s="693"/>
      <c r="AT42" s="693"/>
      <c r="AU42" s="693"/>
      <c r="AV42" s="693"/>
      <c r="AW42" s="693"/>
      <c r="AX42" s="693"/>
      <c r="AY42" s="694"/>
      <c r="AZ42" s="685">
        <v>1658298</v>
      </c>
      <c r="BA42" s="686"/>
      <c r="BB42" s="686"/>
      <c r="BC42" s="686"/>
      <c r="BD42" s="669"/>
      <c r="BE42" s="669"/>
      <c r="BF42" s="671"/>
      <c r="BG42" s="662"/>
      <c r="BH42" s="663"/>
      <c r="BI42" s="663"/>
      <c r="BJ42" s="663"/>
      <c r="BK42" s="663"/>
      <c r="BL42" s="203"/>
      <c r="BM42" s="632" t="s">
        <v>340</v>
      </c>
      <c r="BN42" s="632"/>
      <c r="BO42" s="632"/>
      <c r="BP42" s="632"/>
      <c r="BQ42" s="632"/>
      <c r="BR42" s="632"/>
      <c r="BS42" s="632"/>
      <c r="BT42" s="632"/>
      <c r="BU42" s="633"/>
      <c r="BV42" s="685">
        <v>451</v>
      </c>
      <c r="BW42" s="686"/>
      <c r="BX42" s="686"/>
      <c r="BY42" s="686"/>
      <c r="BZ42" s="686"/>
      <c r="CA42" s="686"/>
      <c r="CB42" s="695"/>
      <c r="CD42" s="607" t="s">
        <v>341</v>
      </c>
      <c r="CE42" s="608"/>
      <c r="CF42" s="608"/>
      <c r="CG42" s="608"/>
      <c r="CH42" s="608"/>
      <c r="CI42" s="608"/>
      <c r="CJ42" s="608"/>
      <c r="CK42" s="608"/>
      <c r="CL42" s="608"/>
      <c r="CM42" s="608"/>
      <c r="CN42" s="608"/>
      <c r="CO42" s="608"/>
      <c r="CP42" s="608"/>
      <c r="CQ42" s="609"/>
      <c r="CR42" s="610">
        <v>1701872</v>
      </c>
      <c r="CS42" s="640"/>
      <c r="CT42" s="640"/>
      <c r="CU42" s="640"/>
      <c r="CV42" s="640"/>
      <c r="CW42" s="640"/>
      <c r="CX42" s="640"/>
      <c r="CY42" s="641"/>
      <c r="CZ42" s="615">
        <v>6.5</v>
      </c>
      <c r="DA42" s="642"/>
      <c r="DB42" s="642"/>
      <c r="DC42" s="645"/>
      <c r="DD42" s="619">
        <v>329528</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15">
      <c r="B43" s="196" t="s">
        <v>342</v>
      </c>
      <c r="CD43" s="607" t="s">
        <v>343</v>
      </c>
      <c r="CE43" s="608"/>
      <c r="CF43" s="608"/>
      <c r="CG43" s="608"/>
      <c r="CH43" s="608"/>
      <c r="CI43" s="608"/>
      <c r="CJ43" s="608"/>
      <c r="CK43" s="608"/>
      <c r="CL43" s="608"/>
      <c r="CM43" s="608"/>
      <c r="CN43" s="608"/>
      <c r="CO43" s="608"/>
      <c r="CP43" s="608"/>
      <c r="CQ43" s="609"/>
      <c r="CR43" s="610">
        <v>22940</v>
      </c>
      <c r="CS43" s="640"/>
      <c r="CT43" s="640"/>
      <c r="CU43" s="640"/>
      <c r="CV43" s="640"/>
      <c r="CW43" s="640"/>
      <c r="CX43" s="640"/>
      <c r="CY43" s="641"/>
      <c r="CZ43" s="615">
        <v>0.1</v>
      </c>
      <c r="DA43" s="642"/>
      <c r="DB43" s="642"/>
      <c r="DC43" s="645"/>
      <c r="DD43" s="619">
        <v>22940</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15">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293</v>
      </c>
      <c r="CE44" s="649"/>
      <c r="CF44" s="607" t="s">
        <v>345</v>
      </c>
      <c r="CG44" s="608"/>
      <c r="CH44" s="608"/>
      <c r="CI44" s="608"/>
      <c r="CJ44" s="608"/>
      <c r="CK44" s="608"/>
      <c r="CL44" s="608"/>
      <c r="CM44" s="608"/>
      <c r="CN44" s="608"/>
      <c r="CO44" s="608"/>
      <c r="CP44" s="608"/>
      <c r="CQ44" s="609"/>
      <c r="CR44" s="610">
        <v>1701156</v>
      </c>
      <c r="CS44" s="611"/>
      <c r="CT44" s="611"/>
      <c r="CU44" s="611"/>
      <c r="CV44" s="611"/>
      <c r="CW44" s="611"/>
      <c r="CX44" s="611"/>
      <c r="CY44" s="612"/>
      <c r="CZ44" s="615">
        <v>6.5</v>
      </c>
      <c r="DA44" s="616"/>
      <c r="DB44" s="616"/>
      <c r="DC44" s="622"/>
      <c r="DD44" s="619">
        <v>328812</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15">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664239</v>
      </c>
      <c r="CS45" s="640"/>
      <c r="CT45" s="640"/>
      <c r="CU45" s="640"/>
      <c r="CV45" s="640"/>
      <c r="CW45" s="640"/>
      <c r="CX45" s="640"/>
      <c r="CY45" s="641"/>
      <c r="CZ45" s="615">
        <v>2.5</v>
      </c>
      <c r="DA45" s="642"/>
      <c r="DB45" s="642"/>
      <c r="DC45" s="645"/>
      <c r="DD45" s="619">
        <v>57656</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15">
      <c r="B46" s="207"/>
      <c r="CD46" s="650"/>
      <c r="CE46" s="651"/>
      <c r="CF46" s="607" t="s">
        <v>348</v>
      </c>
      <c r="CG46" s="608"/>
      <c r="CH46" s="608"/>
      <c r="CI46" s="608"/>
      <c r="CJ46" s="608"/>
      <c r="CK46" s="608"/>
      <c r="CL46" s="608"/>
      <c r="CM46" s="608"/>
      <c r="CN46" s="608"/>
      <c r="CO46" s="608"/>
      <c r="CP46" s="608"/>
      <c r="CQ46" s="609"/>
      <c r="CR46" s="610">
        <v>1003747</v>
      </c>
      <c r="CS46" s="611"/>
      <c r="CT46" s="611"/>
      <c r="CU46" s="611"/>
      <c r="CV46" s="611"/>
      <c r="CW46" s="611"/>
      <c r="CX46" s="611"/>
      <c r="CY46" s="612"/>
      <c r="CZ46" s="615">
        <v>3.8</v>
      </c>
      <c r="DA46" s="616"/>
      <c r="DB46" s="616"/>
      <c r="DC46" s="622"/>
      <c r="DD46" s="619">
        <v>268986</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15">
      <c r="B47" s="207"/>
      <c r="CD47" s="650"/>
      <c r="CE47" s="651"/>
      <c r="CF47" s="607" t="s">
        <v>349</v>
      </c>
      <c r="CG47" s="608"/>
      <c r="CH47" s="608"/>
      <c r="CI47" s="608"/>
      <c r="CJ47" s="608"/>
      <c r="CK47" s="608"/>
      <c r="CL47" s="608"/>
      <c r="CM47" s="608"/>
      <c r="CN47" s="608"/>
      <c r="CO47" s="608"/>
      <c r="CP47" s="608"/>
      <c r="CQ47" s="609"/>
      <c r="CR47" s="610">
        <v>716</v>
      </c>
      <c r="CS47" s="640"/>
      <c r="CT47" s="640"/>
      <c r="CU47" s="640"/>
      <c r="CV47" s="640"/>
      <c r="CW47" s="640"/>
      <c r="CX47" s="640"/>
      <c r="CY47" s="641"/>
      <c r="CZ47" s="615">
        <v>0</v>
      </c>
      <c r="DA47" s="642"/>
      <c r="DB47" s="642"/>
      <c r="DC47" s="645"/>
      <c r="DD47" s="619">
        <v>716</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x14ac:dyDescent="0.15">
      <c r="B48" s="207"/>
      <c r="CD48" s="652"/>
      <c r="CE48" s="653"/>
      <c r="CF48" s="607" t="s">
        <v>350</v>
      </c>
      <c r="CG48" s="608"/>
      <c r="CH48" s="608"/>
      <c r="CI48" s="608"/>
      <c r="CJ48" s="608"/>
      <c r="CK48" s="608"/>
      <c r="CL48" s="608"/>
      <c r="CM48" s="608"/>
      <c r="CN48" s="608"/>
      <c r="CO48" s="608"/>
      <c r="CP48" s="608"/>
      <c r="CQ48" s="609"/>
      <c r="CR48" s="610" t="s">
        <v>123</v>
      </c>
      <c r="CS48" s="611"/>
      <c r="CT48" s="611"/>
      <c r="CU48" s="611"/>
      <c r="CV48" s="611"/>
      <c r="CW48" s="611"/>
      <c r="CX48" s="611"/>
      <c r="CY48" s="612"/>
      <c r="CZ48" s="615" t="s">
        <v>123</v>
      </c>
      <c r="DA48" s="616"/>
      <c r="DB48" s="616"/>
      <c r="DC48" s="622"/>
      <c r="DD48" s="619" t="s">
        <v>123</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15">
      <c r="B49" s="207"/>
      <c r="CD49" s="631" t="s">
        <v>351</v>
      </c>
      <c r="CE49" s="632"/>
      <c r="CF49" s="632"/>
      <c r="CG49" s="632"/>
      <c r="CH49" s="632"/>
      <c r="CI49" s="632"/>
      <c r="CJ49" s="632"/>
      <c r="CK49" s="632"/>
      <c r="CL49" s="632"/>
      <c r="CM49" s="632"/>
      <c r="CN49" s="632"/>
      <c r="CO49" s="632"/>
      <c r="CP49" s="632"/>
      <c r="CQ49" s="633"/>
      <c r="CR49" s="685">
        <v>26273234</v>
      </c>
      <c r="CS49" s="669"/>
      <c r="CT49" s="669"/>
      <c r="CU49" s="669"/>
      <c r="CV49" s="669"/>
      <c r="CW49" s="669"/>
      <c r="CX49" s="669"/>
      <c r="CY49" s="698"/>
      <c r="CZ49" s="690">
        <v>100</v>
      </c>
      <c r="DA49" s="699"/>
      <c r="DB49" s="699"/>
      <c r="DC49" s="700"/>
      <c r="DD49" s="701">
        <v>19123968</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osZLA1rfuno3sizWCstDDr6vk3WdHVXbNmJCUWShP1QiSfhF2tT+5QjVNtohTABNIapPvU7ifMHgnb+grGVnng==" saltValue="nt9qM4TNRG9z1opTtCSVu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abSelected="1" zoomScale="70" zoomScaleNormal="70"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15">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15">
      <c r="A7" s="219">
        <v>1</v>
      </c>
      <c r="B7" s="736" t="s">
        <v>374</v>
      </c>
      <c r="C7" s="737"/>
      <c r="D7" s="737"/>
      <c r="E7" s="737"/>
      <c r="F7" s="737"/>
      <c r="G7" s="737"/>
      <c r="H7" s="737"/>
      <c r="I7" s="737"/>
      <c r="J7" s="737"/>
      <c r="K7" s="737"/>
      <c r="L7" s="737"/>
      <c r="M7" s="737"/>
      <c r="N7" s="737"/>
      <c r="O7" s="737"/>
      <c r="P7" s="738"/>
      <c r="Q7" s="739">
        <v>26649</v>
      </c>
      <c r="R7" s="740"/>
      <c r="S7" s="740"/>
      <c r="T7" s="740"/>
      <c r="U7" s="740"/>
      <c r="V7" s="740">
        <v>26374</v>
      </c>
      <c r="W7" s="740"/>
      <c r="X7" s="740"/>
      <c r="Y7" s="740"/>
      <c r="Z7" s="740"/>
      <c r="AA7" s="740">
        <v>275</v>
      </c>
      <c r="AB7" s="740"/>
      <c r="AC7" s="740"/>
      <c r="AD7" s="740"/>
      <c r="AE7" s="741"/>
      <c r="AF7" s="742">
        <v>218</v>
      </c>
      <c r="AG7" s="743"/>
      <c r="AH7" s="743"/>
      <c r="AI7" s="743"/>
      <c r="AJ7" s="744"/>
      <c r="AK7" s="745">
        <v>0</v>
      </c>
      <c r="AL7" s="746"/>
      <c r="AM7" s="746"/>
      <c r="AN7" s="746"/>
      <c r="AO7" s="746"/>
      <c r="AP7" s="746">
        <v>17111</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549</v>
      </c>
      <c r="BT7" s="734"/>
      <c r="BU7" s="734"/>
      <c r="BV7" s="734"/>
      <c r="BW7" s="734"/>
      <c r="BX7" s="734"/>
      <c r="BY7" s="734"/>
      <c r="BZ7" s="734"/>
      <c r="CA7" s="734"/>
      <c r="CB7" s="734"/>
      <c r="CC7" s="734"/>
      <c r="CD7" s="734"/>
      <c r="CE7" s="734"/>
      <c r="CF7" s="734"/>
      <c r="CG7" s="749"/>
      <c r="CH7" s="730">
        <v>-32</v>
      </c>
      <c r="CI7" s="731"/>
      <c r="CJ7" s="731"/>
      <c r="CK7" s="731"/>
      <c r="CL7" s="732"/>
      <c r="CM7" s="730">
        <v>69</v>
      </c>
      <c r="CN7" s="731"/>
      <c r="CO7" s="731"/>
      <c r="CP7" s="731"/>
      <c r="CQ7" s="732"/>
      <c r="CR7" s="730">
        <v>36</v>
      </c>
      <c r="CS7" s="731"/>
      <c r="CT7" s="731"/>
      <c r="CU7" s="731"/>
      <c r="CV7" s="732"/>
      <c r="CW7" s="730">
        <v>32</v>
      </c>
      <c r="CX7" s="731"/>
      <c r="CY7" s="731"/>
      <c r="CZ7" s="731"/>
      <c r="DA7" s="732"/>
      <c r="DB7" s="730">
        <v>0</v>
      </c>
      <c r="DC7" s="731"/>
      <c r="DD7" s="731"/>
      <c r="DE7" s="731"/>
      <c r="DF7" s="732"/>
      <c r="DG7" s="730">
        <v>0</v>
      </c>
      <c r="DH7" s="731"/>
      <c r="DI7" s="731"/>
      <c r="DJ7" s="731"/>
      <c r="DK7" s="732"/>
      <c r="DL7" s="730">
        <v>0</v>
      </c>
      <c r="DM7" s="731"/>
      <c r="DN7" s="731"/>
      <c r="DO7" s="731"/>
      <c r="DP7" s="732"/>
      <c r="DQ7" s="730">
        <v>0</v>
      </c>
      <c r="DR7" s="731"/>
      <c r="DS7" s="731"/>
      <c r="DT7" s="731"/>
      <c r="DU7" s="732"/>
      <c r="DV7" s="733"/>
      <c r="DW7" s="734"/>
      <c r="DX7" s="734"/>
      <c r="DY7" s="734"/>
      <c r="DZ7" s="735"/>
      <c r="EA7" s="217"/>
    </row>
    <row r="8" spans="1:131" s="218" customFormat="1" ht="26.25" customHeight="1" x14ac:dyDescent="0.15">
      <c r="A8" s="221">
        <v>2</v>
      </c>
      <c r="B8" s="767" t="s">
        <v>375</v>
      </c>
      <c r="C8" s="768"/>
      <c r="D8" s="768"/>
      <c r="E8" s="768"/>
      <c r="F8" s="768"/>
      <c r="G8" s="768"/>
      <c r="H8" s="768"/>
      <c r="I8" s="768"/>
      <c r="J8" s="768"/>
      <c r="K8" s="768"/>
      <c r="L8" s="768"/>
      <c r="M8" s="768"/>
      <c r="N8" s="768"/>
      <c r="O8" s="768"/>
      <c r="P8" s="769"/>
      <c r="Q8" s="770">
        <v>7</v>
      </c>
      <c r="R8" s="771"/>
      <c r="S8" s="771"/>
      <c r="T8" s="771"/>
      <c r="U8" s="771"/>
      <c r="V8" s="771">
        <v>2</v>
      </c>
      <c r="W8" s="771"/>
      <c r="X8" s="771"/>
      <c r="Y8" s="771"/>
      <c r="Z8" s="771"/>
      <c r="AA8" s="771">
        <v>5</v>
      </c>
      <c r="AB8" s="771"/>
      <c r="AC8" s="771"/>
      <c r="AD8" s="771"/>
      <c r="AE8" s="772"/>
      <c r="AF8" s="773">
        <v>5</v>
      </c>
      <c r="AG8" s="774"/>
      <c r="AH8" s="774"/>
      <c r="AI8" s="774"/>
      <c r="AJ8" s="775"/>
      <c r="AK8" s="756">
        <v>0</v>
      </c>
      <c r="AL8" s="757"/>
      <c r="AM8" s="757"/>
      <c r="AN8" s="757"/>
      <c r="AO8" s="757"/>
      <c r="AP8" s="757">
        <v>0</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550</v>
      </c>
      <c r="BT8" s="761"/>
      <c r="BU8" s="761"/>
      <c r="BV8" s="761"/>
      <c r="BW8" s="761"/>
      <c r="BX8" s="761"/>
      <c r="BY8" s="761"/>
      <c r="BZ8" s="761"/>
      <c r="CA8" s="761"/>
      <c r="CB8" s="761"/>
      <c r="CC8" s="761"/>
      <c r="CD8" s="761"/>
      <c r="CE8" s="761"/>
      <c r="CF8" s="761"/>
      <c r="CG8" s="762"/>
      <c r="CH8" s="763">
        <v>9</v>
      </c>
      <c r="CI8" s="764"/>
      <c r="CJ8" s="764"/>
      <c r="CK8" s="764"/>
      <c r="CL8" s="765"/>
      <c r="CM8" s="763">
        <v>453</v>
      </c>
      <c r="CN8" s="764"/>
      <c r="CO8" s="764"/>
      <c r="CP8" s="764"/>
      <c r="CQ8" s="765"/>
      <c r="CR8" s="763">
        <v>100</v>
      </c>
      <c r="CS8" s="764"/>
      <c r="CT8" s="764"/>
      <c r="CU8" s="764"/>
      <c r="CV8" s="765"/>
      <c r="CW8" s="763">
        <v>0</v>
      </c>
      <c r="CX8" s="764"/>
      <c r="CY8" s="764"/>
      <c r="CZ8" s="764"/>
      <c r="DA8" s="765"/>
      <c r="DB8" s="763">
        <v>0</v>
      </c>
      <c r="DC8" s="764"/>
      <c r="DD8" s="764"/>
      <c r="DE8" s="764"/>
      <c r="DF8" s="765"/>
      <c r="DG8" s="763">
        <v>0</v>
      </c>
      <c r="DH8" s="764"/>
      <c r="DI8" s="764"/>
      <c r="DJ8" s="764"/>
      <c r="DK8" s="765"/>
      <c r="DL8" s="763">
        <v>0</v>
      </c>
      <c r="DM8" s="764"/>
      <c r="DN8" s="764"/>
      <c r="DO8" s="764"/>
      <c r="DP8" s="765"/>
      <c r="DQ8" s="763">
        <v>0</v>
      </c>
      <c r="DR8" s="764"/>
      <c r="DS8" s="764"/>
      <c r="DT8" s="764"/>
      <c r="DU8" s="765"/>
      <c r="DV8" s="760"/>
      <c r="DW8" s="761"/>
      <c r="DX8" s="761"/>
      <c r="DY8" s="761"/>
      <c r="DZ8" s="766"/>
      <c r="EA8" s="217"/>
    </row>
    <row r="9" spans="1:131" s="218" customFormat="1" ht="26.25" customHeight="1" x14ac:dyDescent="0.15">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15">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15">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15">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15">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15">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15">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15">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15">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15">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15">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15">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15">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
      <c r="A23" s="223" t="s">
        <v>377</v>
      </c>
      <c r="B23" s="776" t="s">
        <v>378</v>
      </c>
      <c r="C23" s="777"/>
      <c r="D23" s="777"/>
      <c r="E23" s="777"/>
      <c r="F23" s="777"/>
      <c r="G23" s="777"/>
      <c r="H23" s="777"/>
      <c r="I23" s="777"/>
      <c r="J23" s="777"/>
      <c r="K23" s="777"/>
      <c r="L23" s="777"/>
      <c r="M23" s="777"/>
      <c r="N23" s="777"/>
      <c r="O23" s="777"/>
      <c r="P23" s="778"/>
      <c r="Q23" s="779">
        <v>26656</v>
      </c>
      <c r="R23" s="780"/>
      <c r="S23" s="780"/>
      <c r="T23" s="780"/>
      <c r="U23" s="780"/>
      <c r="V23" s="780">
        <v>26376</v>
      </c>
      <c r="W23" s="780"/>
      <c r="X23" s="780"/>
      <c r="Y23" s="780"/>
      <c r="Z23" s="780"/>
      <c r="AA23" s="780">
        <v>280</v>
      </c>
      <c r="AB23" s="780"/>
      <c r="AC23" s="780"/>
      <c r="AD23" s="780"/>
      <c r="AE23" s="781"/>
      <c r="AF23" s="782">
        <v>223</v>
      </c>
      <c r="AG23" s="780"/>
      <c r="AH23" s="780"/>
      <c r="AI23" s="780"/>
      <c r="AJ23" s="783"/>
      <c r="AK23" s="784"/>
      <c r="AL23" s="785"/>
      <c r="AM23" s="785"/>
      <c r="AN23" s="785"/>
      <c r="AO23" s="785"/>
      <c r="AP23" s="780">
        <v>17111</v>
      </c>
      <c r="AQ23" s="780"/>
      <c r="AR23" s="780"/>
      <c r="AS23" s="780"/>
      <c r="AT23" s="780"/>
      <c r="AU23" s="796"/>
      <c r="AV23" s="796"/>
      <c r="AW23" s="796"/>
      <c r="AX23" s="796"/>
      <c r="AY23" s="797"/>
      <c r="AZ23" s="798" t="s">
        <v>123</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15">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15">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15">
      <c r="A28" s="225">
        <v>1</v>
      </c>
      <c r="B28" s="736" t="s">
        <v>389</v>
      </c>
      <c r="C28" s="737"/>
      <c r="D28" s="737"/>
      <c r="E28" s="737"/>
      <c r="F28" s="737"/>
      <c r="G28" s="737"/>
      <c r="H28" s="737"/>
      <c r="I28" s="737"/>
      <c r="J28" s="737"/>
      <c r="K28" s="737"/>
      <c r="L28" s="737"/>
      <c r="M28" s="737"/>
      <c r="N28" s="737"/>
      <c r="O28" s="737"/>
      <c r="P28" s="738"/>
      <c r="Q28" s="809">
        <v>4767</v>
      </c>
      <c r="R28" s="810"/>
      <c r="S28" s="810"/>
      <c r="T28" s="810"/>
      <c r="U28" s="810"/>
      <c r="V28" s="810">
        <v>4766</v>
      </c>
      <c r="W28" s="810"/>
      <c r="X28" s="810"/>
      <c r="Y28" s="810"/>
      <c r="Z28" s="810"/>
      <c r="AA28" s="810">
        <v>1</v>
      </c>
      <c r="AB28" s="810"/>
      <c r="AC28" s="810"/>
      <c r="AD28" s="810"/>
      <c r="AE28" s="811"/>
      <c r="AF28" s="812">
        <v>1</v>
      </c>
      <c r="AG28" s="810"/>
      <c r="AH28" s="810"/>
      <c r="AI28" s="810"/>
      <c r="AJ28" s="813"/>
      <c r="AK28" s="814">
        <v>331</v>
      </c>
      <c r="AL28" s="815"/>
      <c r="AM28" s="815"/>
      <c r="AN28" s="815"/>
      <c r="AO28" s="815"/>
      <c r="AP28" s="815">
        <v>0</v>
      </c>
      <c r="AQ28" s="815"/>
      <c r="AR28" s="815"/>
      <c r="AS28" s="815"/>
      <c r="AT28" s="815"/>
      <c r="AU28" s="815">
        <v>0</v>
      </c>
      <c r="AV28" s="815"/>
      <c r="AW28" s="815"/>
      <c r="AX28" s="815"/>
      <c r="AY28" s="815"/>
      <c r="AZ28" s="816">
        <v>0</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15">
      <c r="A29" s="225">
        <v>2</v>
      </c>
      <c r="B29" s="767" t="s">
        <v>390</v>
      </c>
      <c r="C29" s="768"/>
      <c r="D29" s="768"/>
      <c r="E29" s="768"/>
      <c r="F29" s="768"/>
      <c r="G29" s="768"/>
      <c r="H29" s="768"/>
      <c r="I29" s="768"/>
      <c r="J29" s="768"/>
      <c r="K29" s="768"/>
      <c r="L29" s="768"/>
      <c r="M29" s="768"/>
      <c r="N29" s="768"/>
      <c r="O29" s="768"/>
      <c r="P29" s="769"/>
      <c r="Q29" s="770">
        <v>5293</v>
      </c>
      <c r="R29" s="771"/>
      <c r="S29" s="771"/>
      <c r="T29" s="771"/>
      <c r="U29" s="771"/>
      <c r="V29" s="771">
        <v>5208</v>
      </c>
      <c r="W29" s="771"/>
      <c r="X29" s="771"/>
      <c r="Y29" s="771"/>
      <c r="Z29" s="771"/>
      <c r="AA29" s="771">
        <v>85</v>
      </c>
      <c r="AB29" s="771"/>
      <c r="AC29" s="771"/>
      <c r="AD29" s="771"/>
      <c r="AE29" s="772"/>
      <c r="AF29" s="773">
        <v>85</v>
      </c>
      <c r="AG29" s="774"/>
      <c r="AH29" s="774"/>
      <c r="AI29" s="774"/>
      <c r="AJ29" s="775"/>
      <c r="AK29" s="821">
        <v>808</v>
      </c>
      <c r="AL29" s="817"/>
      <c r="AM29" s="817"/>
      <c r="AN29" s="817"/>
      <c r="AO29" s="817"/>
      <c r="AP29" s="817">
        <v>0</v>
      </c>
      <c r="AQ29" s="817"/>
      <c r="AR29" s="817"/>
      <c r="AS29" s="817"/>
      <c r="AT29" s="817"/>
      <c r="AU29" s="817">
        <v>0</v>
      </c>
      <c r="AV29" s="817"/>
      <c r="AW29" s="817"/>
      <c r="AX29" s="817"/>
      <c r="AY29" s="817"/>
      <c r="AZ29" s="818">
        <v>0</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15">
      <c r="A30" s="225">
        <v>3</v>
      </c>
      <c r="B30" s="767" t="s">
        <v>391</v>
      </c>
      <c r="C30" s="768"/>
      <c r="D30" s="768"/>
      <c r="E30" s="768"/>
      <c r="F30" s="768"/>
      <c r="G30" s="768"/>
      <c r="H30" s="768"/>
      <c r="I30" s="768"/>
      <c r="J30" s="768"/>
      <c r="K30" s="768"/>
      <c r="L30" s="768"/>
      <c r="M30" s="768"/>
      <c r="N30" s="768"/>
      <c r="O30" s="768"/>
      <c r="P30" s="769"/>
      <c r="Q30" s="770">
        <v>873</v>
      </c>
      <c r="R30" s="771"/>
      <c r="S30" s="771"/>
      <c r="T30" s="771"/>
      <c r="U30" s="771"/>
      <c r="V30" s="771">
        <v>868</v>
      </c>
      <c r="W30" s="771"/>
      <c r="X30" s="771"/>
      <c r="Y30" s="771"/>
      <c r="Z30" s="771"/>
      <c r="AA30" s="771">
        <v>5</v>
      </c>
      <c r="AB30" s="771"/>
      <c r="AC30" s="771"/>
      <c r="AD30" s="771"/>
      <c r="AE30" s="772"/>
      <c r="AF30" s="773">
        <v>5</v>
      </c>
      <c r="AG30" s="774"/>
      <c r="AH30" s="774"/>
      <c r="AI30" s="774"/>
      <c r="AJ30" s="775"/>
      <c r="AK30" s="821">
        <v>850</v>
      </c>
      <c r="AL30" s="817"/>
      <c r="AM30" s="817"/>
      <c r="AN30" s="817"/>
      <c r="AO30" s="817"/>
      <c r="AP30" s="817">
        <v>0</v>
      </c>
      <c r="AQ30" s="817"/>
      <c r="AR30" s="817"/>
      <c r="AS30" s="817"/>
      <c r="AT30" s="817"/>
      <c r="AU30" s="817">
        <v>0</v>
      </c>
      <c r="AV30" s="817"/>
      <c r="AW30" s="817"/>
      <c r="AX30" s="817"/>
      <c r="AY30" s="817"/>
      <c r="AZ30" s="818">
        <v>0</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15">
      <c r="A31" s="225">
        <v>4</v>
      </c>
      <c r="B31" s="767" t="s">
        <v>392</v>
      </c>
      <c r="C31" s="768"/>
      <c r="D31" s="768"/>
      <c r="E31" s="768"/>
      <c r="F31" s="768"/>
      <c r="G31" s="768"/>
      <c r="H31" s="768"/>
      <c r="I31" s="768"/>
      <c r="J31" s="768"/>
      <c r="K31" s="768"/>
      <c r="L31" s="768"/>
      <c r="M31" s="768"/>
      <c r="N31" s="768"/>
      <c r="O31" s="768"/>
      <c r="P31" s="769"/>
      <c r="Q31" s="770">
        <v>1003</v>
      </c>
      <c r="R31" s="771"/>
      <c r="S31" s="771"/>
      <c r="T31" s="771"/>
      <c r="U31" s="771"/>
      <c r="V31" s="771">
        <v>1142</v>
      </c>
      <c r="W31" s="771"/>
      <c r="X31" s="771"/>
      <c r="Y31" s="771"/>
      <c r="Z31" s="771"/>
      <c r="AA31" s="771">
        <f>Q31-V31</f>
        <v>-139</v>
      </c>
      <c r="AB31" s="771"/>
      <c r="AC31" s="771"/>
      <c r="AD31" s="771"/>
      <c r="AE31" s="772"/>
      <c r="AF31" s="773">
        <v>1079</v>
      </c>
      <c r="AG31" s="774"/>
      <c r="AH31" s="774"/>
      <c r="AI31" s="774"/>
      <c r="AJ31" s="775"/>
      <c r="AK31" s="821">
        <v>126</v>
      </c>
      <c r="AL31" s="817"/>
      <c r="AM31" s="817"/>
      <c r="AN31" s="817"/>
      <c r="AO31" s="817"/>
      <c r="AP31" s="817">
        <v>2215</v>
      </c>
      <c r="AQ31" s="817"/>
      <c r="AR31" s="817"/>
      <c r="AS31" s="817"/>
      <c r="AT31" s="817"/>
      <c r="AU31" s="817">
        <v>0</v>
      </c>
      <c r="AV31" s="817"/>
      <c r="AW31" s="817"/>
      <c r="AX31" s="817"/>
      <c r="AY31" s="817"/>
      <c r="AZ31" s="818">
        <v>0</v>
      </c>
      <c r="BA31" s="818"/>
      <c r="BB31" s="818"/>
      <c r="BC31" s="818"/>
      <c r="BD31" s="818"/>
      <c r="BE31" s="819" t="s">
        <v>393</v>
      </c>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15">
      <c r="A32" s="225">
        <v>5</v>
      </c>
      <c r="B32" s="767" t="s">
        <v>394</v>
      </c>
      <c r="C32" s="768"/>
      <c r="D32" s="768"/>
      <c r="E32" s="768"/>
      <c r="F32" s="768"/>
      <c r="G32" s="768"/>
      <c r="H32" s="768"/>
      <c r="I32" s="768"/>
      <c r="J32" s="768"/>
      <c r="K32" s="768"/>
      <c r="L32" s="768"/>
      <c r="M32" s="768"/>
      <c r="N32" s="768"/>
      <c r="O32" s="768"/>
      <c r="P32" s="769"/>
      <c r="Q32" s="770">
        <v>1771</v>
      </c>
      <c r="R32" s="771"/>
      <c r="S32" s="771"/>
      <c r="T32" s="771"/>
      <c r="U32" s="771"/>
      <c r="V32" s="771">
        <v>1924</v>
      </c>
      <c r="W32" s="771"/>
      <c r="X32" s="771"/>
      <c r="Y32" s="771"/>
      <c r="Z32" s="771"/>
      <c r="AA32" s="771">
        <f>Q32-V32</f>
        <v>-153</v>
      </c>
      <c r="AB32" s="771"/>
      <c r="AC32" s="771"/>
      <c r="AD32" s="771"/>
      <c r="AE32" s="772"/>
      <c r="AF32" s="773">
        <v>718</v>
      </c>
      <c r="AG32" s="774"/>
      <c r="AH32" s="774"/>
      <c r="AI32" s="774"/>
      <c r="AJ32" s="775"/>
      <c r="AK32" s="821">
        <v>666</v>
      </c>
      <c r="AL32" s="817"/>
      <c r="AM32" s="817"/>
      <c r="AN32" s="817"/>
      <c r="AO32" s="817"/>
      <c r="AP32" s="817">
        <v>13228</v>
      </c>
      <c r="AQ32" s="817"/>
      <c r="AR32" s="817"/>
      <c r="AS32" s="817"/>
      <c r="AT32" s="817"/>
      <c r="AU32" s="817">
        <v>7346</v>
      </c>
      <c r="AV32" s="817"/>
      <c r="AW32" s="817"/>
      <c r="AX32" s="817"/>
      <c r="AY32" s="817"/>
      <c r="AZ32" s="818">
        <v>0</v>
      </c>
      <c r="BA32" s="818"/>
      <c r="BB32" s="818"/>
      <c r="BC32" s="818"/>
      <c r="BD32" s="818"/>
      <c r="BE32" s="819" t="s">
        <v>393</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15">
      <c r="A33" s="225">
        <v>6</v>
      </c>
      <c r="B33" s="767" t="s">
        <v>395</v>
      </c>
      <c r="C33" s="768"/>
      <c r="D33" s="768"/>
      <c r="E33" s="768"/>
      <c r="F33" s="768"/>
      <c r="G33" s="768"/>
      <c r="H33" s="768"/>
      <c r="I33" s="768"/>
      <c r="J33" s="768"/>
      <c r="K33" s="768"/>
      <c r="L33" s="768"/>
      <c r="M33" s="768"/>
      <c r="N33" s="768"/>
      <c r="O33" s="768"/>
      <c r="P33" s="769"/>
      <c r="Q33" s="770">
        <v>4146</v>
      </c>
      <c r="R33" s="771"/>
      <c r="S33" s="771"/>
      <c r="T33" s="771"/>
      <c r="U33" s="771"/>
      <c r="V33" s="771">
        <v>4828</v>
      </c>
      <c r="W33" s="771"/>
      <c r="X33" s="771"/>
      <c r="Y33" s="771"/>
      <c r="Z33" s="771"/>
      <c r="AA33" s="771">
        <f>Q33-V33</f>
        <v>-682</v>
      </c>
      <c r="AB33" s="771"/>
      <c r="AC33" s="771"/>
      <c r="AD33" s="771"/>
      <c r="AE33" s="772"/>
      <c r="AF33" s="773">
        <v>1241</v>
      </c>
      <c r="AG33" s="774"/>
      <c r="AH33" s="774"/>
      <c r="AI33" s="774"/>
      <c r="AJ33" s="775"/>
      <c r="AK33" s="821">
        <v>750</v>
      </c>
      <c r="AL33" s="817"/>
      <c r="AM33" s="817"/>
      <c r="AN33" s="817"/>
      <c r="AO33" s="817"/>
      <c r="AP33" s="817">
        <v>1890</v>
      </c>
      <c r="AQ33" s="817"/>
      <c r="AR33" s="817"/>
      <c r="AS33" s="817"/>
      <c r="AT33" s="817"/>
      <c r="AU33" s="817">
        <v>1019</v>
      </c>
      <c r="AV33" s="817"/>
      <c r="AW33" s="817"/>
      <c r="AX33" s="817"/>
      <c r="AY33" s="817"/>
      <c r="AZ33" s="818">
        <v>0</v>
      </c>
      <c r="BA33" s="818"/>
      <c r="BB33" s="818"/>
      <c r="BC33" s="818"/>
      <c r="BD33" s="818"/>
      <c r="BE33" s="819" t="s">
        <v>393</v>
      </c>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15">
      <c r="A34" s="225">
        <v>7</v>
      </c>
      <c r="B34" s="767" t="s">
        <v>396</v>
      </c>
      <c r="C34" s="768"/>
      <c r="D34" s="768"/>
      <c r="E34" s="768"/>
      <c r="F34" s="768"/>
      <c r="G34" s="768"/>
      <c r="H34" s="768"/>
      <c r="I34" s="768"/>
      <c r="J34" s="768"/>
      <c r="K34" s="768"/>
      <c r="L34" s="768"/>
      <c r="M34" s="768"/>
      <c r="N34" s="768"/>
      <c r="O34" s="768"/>
      <c r="P34" s="769"/>
      <c r="Q34" s="770">
        <v>405</v>
      </c>
      <c r="R34" s="771"/>
      <c r="S34" s="771"/>
      <c r="T34" s="771"/>
      <c r="U34" s="771"/>
      <c r="V34" s="771">
        <v>263</v>
      </c>
      <c r="W34" s="771"/>
      <c r="X34" s="771"/>
      <c r="Y34" s="771"/>
      <c r="Z34" s="771"/>
      <c r="AA34" s="771">
        <v>142</v>
      </c>
      <c r="AB34" s="771"/>
      <c r="AC34" s="771"/>
      <c r="AD34" s="771"/>
      <c r="AE34" s="772"/>
      <c r="AF34" s="773">
        <v>142</v>
      </c>
      <c r="AG34" s="774"/>
      <c r="AH34" s="774"/>
      <c r="AI34" s="774"/>
      <c r="AJ34" s="775"/>
      <c r="AK34" s="821">
        <v>0</v>
      </c>
      <c r="AL34" s="817"/>
      <c r="AM34" s="817"/>
      <c r="AN34" s="817"/>
      <c r="AO34" s="817"/>
      <c r="AP34" s="817">
        <v>0</v>
      </c>
      <c r="AQ34" s="817"/>
      <c r="AR34" s="817"/>
      <c r="AS34" s="817"/>
      <c r="AT34" s="817"/>
      <c r="AU34" s="817">
        <v>0</v>
      </c>
      <c r="AV34" s="817"/>
      <c r="AW34" s="817"/>
      <c r="AX34" s="817"/>
      <c r="AY34" s="817"/>
      <c r="AZ34" s="818">
        <v>0</v>
      </c>
      <c r="BA34" s="818"/>
      <c r="BB34" s="818"/>
      <c r="BC34" s="818"/>
      <c r="BD34" s="818"/>
      <c r="BE34" s="819" t="s">
        <v>397</v>
      </c>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15">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15">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15">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15">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15">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15">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15">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15">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15">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15">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15">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15">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15">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15">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15">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15">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15">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15">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15">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15">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15">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15">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15">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15">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15">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15">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15">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398</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
      <c r="A63" s="223" t="s">
        <v>377</v>
      </c>
      <c r="B63" s="776" t="s">
        <v>399</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3272</v>
      </c>
      <c r="AG63" s="831"/>
      <c r="AH63" s="831"/>
      <c r="AI63" s="831"/>
      <c r="AJ63" s="832"/>
      <c r="AK63" s="833"/>
      <c r="AL63" s="828"/>
      <c r="AM63" s="828"/>
      <c r="AN63" s="828"/>
      <c r="AO63" s="828"/>
      <c r="AP63" s="831">
        <v>17333</v>
      </c>
      <c r="AQ63" s="831"/>
      <c r="AR63" s="831"/>
      <c r="AS63" s="831"/>
      <c r="AT63" s="831"/>
      <c r="AU63" s="831">
        <v>8365</v>
      </c>
      <c r="AV63" s="831"/>
      <c r="AW63" s="831"/>
      <c r="AX63" s="831"/>
      <c r="AY63" s="831"/>
      <c r="AZ63" s="835"/>
      <c r="BA63" s="835"/>
      <c r="BB63" s="835"/>
      <c r="BC63" s="835"/>
      <c r="BD63" s="835"/>
      <c r="BE63" s="836"/>
      <c r="BF63" s="836"/>
      <c r="BG63" s="836"/>
      <c r="BH63" s="836"/>
      <c r="BI63" s="837"/>
      <c r="BJ63" s="838" t="s">
        <v>123</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
      <c r="A65" s="214" t="s">
        <v>400</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15">
      <c r="A66" s="714" t="s">
        <v>401</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402</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15">
      <c r="A68" s="219">
        <v>1</v>
      </c>
      <c r="B68" s="856" t="s">
        <v>551</v>
      </c>
      <c r="C68" s="857"/>
      <c r="D68" s="857"/>
      <c r="E68" s="857"/>
      <c r="F68" s="857"/>
      <c r="G68" s="857"/>
      <c r="H68" s="857"/>
      <c r="I68" s="857"/>
      <c r="J68" s="857"/>
      <c r="K68" s="857"/>
      <c r="L68" s="857"/>
      <c r="M68" s="857"/>
      <c r="N68" s="857"/>
      <c r="O68" s="857"/>
      <c r="P68" s="858"/>
      <c r="Q68" s="859">
        <v>12127</v>
      </c>
      <c r="R68" s="853"/>
      <c r="S68" s="853"/>
      <c r="T68" s="853"/>
      <c r="U68" s="853"/>
      <c r="V68" s="853">
        <v>11635</v>
      </c>
      <c r="W68" s="853"/>
      <c r="X68" s="853"/>
      <c r="Y68" s="853"/>
      <c r="Z68" s="853"/>
      <c r="AA68" s="853">
        <v>492</v>
      </c>
      <c r="AB68" s="853"/>
      <c r="AC68" s="853"/>
      <c r="AD68" s="853"/>
      <c r="AE68" s="853"/>
      <c r="AF68" s="853">
        <v>492</v>
      </c>
      <c r="AG68" s="853"/>
      <c r="AH68" s="853"/>
      <c r="AI68" s="853"/>
      <c r="AJ68" s="853"/>
      <c r="AK68" s="853">
        <v>0</v>
      </c>
      <c r="AL68" s="853"/>
      <c r="AM68" s="853"/>
      <c r="AN68" s="853"/>
      <c r="AO68" s="853"/>
      <c r="AP68" s="853">
        <v>0</v>
      </c>
      <c r="AQ68" s="853"/>
      <c r="AR68" s="853"/>
      <c r="AS68" s="853"/>
      <c r="AT68" s="853"/>
      <c r="AU68" s="853">
        <v>0</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15">
      <c r="A69" s="221">
        <v>2</v>
      </c>
      <c r="B69" s="860" t="s">
        <v>552</v>
      </c>
      <c r="C69" s="861"/>
      <c r="D69" s="861"/>
      <c r="E69" s="861"/>
      <c r="F69" s="861"/>
      <c r="G69" s="861"/>
      <c r="H69" s="861"/>
      <c r="I69" s="861"/>
      <c r="J69" s="861"/>
      <c r="K69" s="861"/>
      <c r="L69" s="861"/>
      <c r="M69" s="861"/>
      <c r="N69" s="861"/>
      <c r="O69" s="861"/>
      <c r="P69" s="862"/>
      <c r="Q69" s="863">
        <v>785</v>
      </c>
      <c r="R69" s="817"/>
      <c r="S69" s="817"/>
      <c r="T69" s="817"/>
      <c r="U69" s="817"/>
      <c r="V69" s="817">
        <v>370</v>
      </c>
      <c r="W69" s="817"/>
      <c r="X69" s="817"/>
      <c r="Y69" s="817"/>
      <c r="Z69" s="817"/>
      <c r="AA69" s="817">
        <v>415</v>
      </c>
      <c r="AB69" s="817"/>
      <c r="AC69" s="817"/>
      <c r="AD69" s="817"/>
      <c r="AE69" s="817"/>
      <c r="AF69" s="817">
        <v>415</v>
      </c>
      <c r="AG69" s="817"/>
      <c r="AH69" s="817"/>
      <c r="AI69" s="817"/>
      <c r="AJ69" s="817"/>
      <c r="AK69" s="817">
        <v>0</v>
      </c>
      <c r="AL69" s="817"/>
      <c r="AM69" s="817"/>
      <c r="AN69" s="817"/>
      <c r="AO69" s="817"/>
      <c r="AP69" s="817">
        <v>0</v>
      </c>
      <c r="AQ69" s="817"/>
      <c r="AR69" s="817"/>
      <c r="AS69" s="817"/>
      <c r="AT69" s="817"/>
      <c r="AU69" s="817">
        <v>0</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15">
      <c r="A70" s="221">
        <v>3</v>
      </c>
      <c r="B70" s="860" t="s">
        <v>553</v>
      </c>
      <c r="C70" s="861"/>
      <c r="D70" s="861"/>
      <c r="E70" s="861"/>
      <c r="F70" s="861"/>
      <c r="G70" s="861"/>
      <c r="H70" s="861"/>
      <c r="I70" s="861"/>
      <c r="J70" s="861"/>
      <c r="K70" s="861"/>
      <c r="L70" s="861"/>
      <c r="M70" s="861"/>
      <c r="N70" s="861"/>
      <c r="O70" s="861"/>
      <c r="P70" s="862"/>
      <c r="Q70" s="863">
        <v>906481</v>
      </c>
      <c r="R70" s="817"/>
      <c r="S70" s="817"/>
      <c r="T70" s="817"/>
      <c r="U70" s="817"/>
      <c r="V70" s="817">
        <v>887687</v>
      </c>
      <c r="W70" s="817"/>
      <c r="X70" s="817"/>
      <c r="Y70" s="817"/>
      <c r="Z70" s="817"/>
      <c r="AA70" s="817">
        <v>18794</v>
      </c>
      <c r="AB70" s="817"/>
      <c r="AC70" s="817"/>
      <c r="AD70" s="817"/>
      <c r="AE70" s="817"/>
      <c r="AF70" s="817">
        <v>18794</v>
      </c>
      <c r="AG70" s="817"/>
      <c r="AH70" s="817"/>
      <c r="AI70" s="817"/>
      <c r="AJ70" s="817"/>
      <c r="AK70" s="817">
        <v>9782</v>
      </c>
      <c r="AL70" s="817"/>
      <c r="AM70" s="817"/>
      <c r="AN70" s="817"/>
      <c r="AO70" s="817"/>
      <c r="AP70" s="817">
        <v>0</v>
      </c>
      <c r="AQ70" s="817"/>
      <c r="AR70" s="817"/>
      <c r="AS70" s="817"/>
      <c r="AT70" s="817"/>
      <c r="AU70" s="817">
        <v>0</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15">
      <c r="A71" s="221">
        <v>4</v>
      </c>
      <c r="B71" s="860" t="s">
        <v>554</v>
      </c>
      <c r="C71" s="861"/>
      <c r="D71" s="861"/>
      <c r="E71" s="861"/>
      <c r="F71" s="861"/>
      <c r="G71" s="861"/>
      <c r="H71" s="861"/>
      <c r="I71" s="861"/>
      <c r="J71" s="861"/>
      <c r="K71" s="861"/>
      <c r="L71" s="861"/>
      <c r="M71" s="861"/>
      <c r="N71" s="861"/>
      <c r="O71" s="861"/>
      <c r="P71" s="862"/>
      <c r="Q71" s="863">
        <v>2436</v>
      </c>
      <c r="R71" s="817"/>
      <c r="S71" s="817"/>
      <c r="T71" s="817"/>
      <c r="U71" s="817"/>
      <c r="V71" s="817">
        <v>2409</v>
      </c>
      <c r="W71" s="817"/>
      <c r="X71" s="817"/>
      <c r="Y71" s="817"/>
      <c r="Z71" s="817"/>
      <c r="AA71" s="817">
        <v>27</v>
      </c>
      <c r="AB71" s="817"/>
      <c r="AC71" s="817"/>
      <c r="AD71" s="817"/>
      <c r="AE71" s="817"/>
      <c r="AF71" s="817">
        <v>27</v>
      </c>
      <c r="AG71" s="817"/>
      <c r="AH71" s="817"/>
      <c r="AI71" s="817"/>
      <c r="AJ71" s="817"/>
      <c r="AK71" s="817">
        <v>2</v>
      </c>
      <c r="AL71" s="817"/>
      <c r="AM71" s="817"/>
      <c r="AN71" s="817"/>
      <c r="AO71" s="817"/>
      <c r="AP71" s="817">
        <v>193</v>
      </c>
      <c r="AQ71" s="817"/>
      <c r="AR71" s="817"/>
      <c r="AS71" s="817"/>
      <c r="AT71" s="817"/>
      <c r="AU71" s="817">
        <v>37</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15">
      <c r="A72" s="221">
        <v>5</v>
      </c>
      <c r="B72" s="860" t="s">
        <v>555</v>
      </c>
      <c r="C72" s="861"/>
      <c r="D72" s="861"/>
      <c r="E72" s="861"/>
      <c r="F72" s="861"/>
      <c r="G72" s="861"/>
      <c r="H72" s="861"/>
      <c r="I72" s="861"/>
      <c r="J72" s="861"/>
      <c r="K72" s="861"/>
      <c r="L72" s="861"/>
      <c r="M72" s="861"/>
      <c r="N72" s="861"/>
      <c r="O72" s="861"/>
      <c r="P72" s="862"/>
      <c r="Q72" s="863">
        <v>151</v>
      </c>
      <c r="R72" s="817"/>
      <c r="S72" s="817"/>
      <c r="T72" s="817"/>
      <c r="U72" s="817"/>
      <c r="V72" s="817">
        <v>150</v>
      </c>
      <c r="W72" s="817"/>
      <c r="X72" s="817"/>
      <c r="Y72" s="817"/>
      <c r="Z72" s="817"/>
      <c r="AA72" s="817">
        <v>1</v>
      </c>
      <c r="AB72" s="817"/>
      <c r="AC72" s="817"/>
      <c r="AD72" s="817"/>
      <c r="AE72" s="817"/>
      <c r="AF72" s="817">
        <v>1</v>
      </c>
      <c r="AG72" s="817"/>
      <c r="AH72" s="817"/>
      <c r="AI72" s="817"/>
      <c r="AJ72" s="817"/>
      <c r="AK72" s="817">
        <v>0</v>
      </c>
      <c r="AL72" s="817"/>
      <c r="AM72" s="817"/>
      <c r="AN72" s="817"/>
      <c r="AO72" s="817"/>
      <c r="AP72" s="817">
        <v>0</v>
      </c>
      <c r="AQ72" s="817"/>
      <c r="AR72" s="817"/>
      <c r="AS72" s="817"/>
      <c r="AT72" s="817"/>
      <c r="AU72" s="817">
        <v>0</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15">
      <c r="A73" s="221">
        <v>6</v>
      </c>
      <c r="B73" s="860" t="s">
        <v>556</v>
      </c>
      <c r="C73" s="861"/>
      <c r="D73" s="861"/>
      <c r="E73" s="861"/>
      <c r="F73" s="861"/>
      <c r="G73" s="861"/>
      <c r="H73" s="861"/>
      <c r="I73" s="861"/>
      <c r="J73" s="861"/>
      <c r="K73" s="861"/>
      <c r="L73" s="861"/>
      <c r="M73" s="861"/>
      <c r="N73" s="861"/>
      <c r="O73" s="861"/>
      <c r="P73" s="862"/>
      <c r="Q73" s="863">
        <v>121</v>
      </c>
      <c r="R73" s="817"/>
      <c r="S73" s="817"/>
      <c r="T73" s="817"/>
      <c r="U73" s="817"/>
      <c r="V73" s="817">
        <v>117</v>
      </c>
      <c r="W73" s="817"/>
      <c r="X73" s="817"/>
      <c r="Y73" s="817"/>
      <c r="Z73" s="817"/>
      <c r="AA73" s="817">
        <v>4</v>
      </c>
      <c r="AB73" s="817"/>
      <c r="AC73" s="817"/>
      <c r="AD73" s="817"/>
      <c r="AE73" s="817"/>
      <c r="AF73" s="817">
        <v>4</v>
      </c>
      <c r="AG73" s="817"/>
      <c r="AH73" s="817"/>
      <c r="AI73" s="817"/>
      <c r="AJ73" s="817"/>
      <c r="AK73" s="817">
        <v>0</v>
      </c>
      <c r="AL73" s="817"/>
      <c r="AM73" s="817"/>
      <c r="AN73" s="817"/>
      <c r="AO73" s="817"/>
      <c r="AP73" s="817">
        <v>0</v>
      </c>
      <c r="AQ73" s="817"/>
      <c r="AR73" s="817"/>
      <c r="AS73" s="817"/>
      <c r="AT73" s="817"/>
      <c r="AU73" s="817">
        <v>0</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15">
      <c r="A74" s="221">
        <v>7</v>
      </c>
      <c r="B74" s="860" t="s">
        <v>557</v>
      </c>
      <c r="C74" s="861"/>
      <c r="D74" s="861"/>
      <c r="E74" s="861"/>
      <c r="F74" s="861"/>
      <c r="G74" s="861"/>
      <c r="H74" s="861"/>
      <c r="I74" s="861"/>
      <c r="J74" s="861"/>
      <c r="K74" s="861"/>
      <c r="L74" s="861"/>
      <c r="M74" s="861"/>
      <c r="N74" s="861"/>
      <c r="O74" s="861"/>
      <c r="P74" s="862"/>
      <c r="Q74" s="863">
        <v>884</v>
      </c>
      <c r="R74" s="817"/>
      <c r="S74" s="817"/>
      <c r="T74" s="817"/>
      <c r="U74" s="817"/>
      <c r="V74" s="817">
        <v>846</v>
      </c>
      <c r="W74" s="817"/>
      <c r="X74" s="817"/>
      <c r="Y74" s="817"/>
      <c r="Z74" s="817"/>
      <c r="AA74" s="817">
        <v>39</v>
      </c>
      <c r="AB74" s="817"/>
      <c r="AC74" s="817"/>
      <c r="AD74" s="817"/>
      <c r="AE74" s="817"/>
      <c r="AF74" s="817">
        <v>39</v>
      </c>
      <c r="AG74" s="817"/>
      <c r="AH74" s="817"/>
      <c r="AI74" s="817"/>
      <c r="AJ74" s="817"/>
      <c r="AK74" s="817">
        <v>0</v>
      </c>
      <c r="AL74" s="817"/>
      <c r="AM74" s="817"/>
      <c r="AN74" s="817"/>
      <c r="AO74" s="817"/>
      <c r="AP74" s="817">
        <v>0</v>
      </c>
      <c r="AQ74" s="817"/>
      <c r="AR74" s="817"/>
      <c r="AS74" s="817"/>
      <c r="AT74" s="817"/>
      <c r="AU74" s="817">
        <v>0</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15">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15">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15">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15">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15">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15">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15">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15">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15">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15">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15">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15">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15">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
      <c r="A88" s="223" t="s">
        <v>377</v>
      </c>
      <c r="B88" s="776" t="s">
        <v>403</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19772</v>
      </c>
      <c r="AG88" s="831"/>
      <c r="AH88" s="831"/>
      <c r="AI88" s="831"/>
      <c r="AJ88" s="831"/>
      <c r="AK88" s="828"/>
      <c r="AL88" s="828"/>
      <c r="AM88" s="828"/>
      <c r="AN88" s="828"/>
      <c r="AO88" s="828"/>
      <c r="AP88" s="831">
        <v>193</v>
      </c>
      <c r="AQ88" s="831"/>
      <c r="AR88" s="831"/>
      <c r="AS88" s="831"/>
      <c r="AT88" s="831"/>
      <c r="AU88" s="831">
        <v>37</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404</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c r="CS102" s="839"/>
      <c r="CT102" s="839"/>
      <c r="CU102" s="839"/>
      <c r="CV102" s="878"/>
      <c r="CW102" s="877"/>
      <c r="CX102" s="839"/>
      <c r="CY102" s="839"/>
      <c r="CZ102" s="839"/>
      <c r="DA102" s="878"/>
      <c r="DB102" s="877"/>
      <c r="DC102" s="839"/>
      <c r="DD102" s="839"/>
      <c r="DE102" s="839"/>
      <c r="DF102" s="878"/>
      <c r="DG102" s="877"/>
      <c r="DH102" s="839"/>
      <c r="DI102" s="839"/>
      <c r="DJ102" s="839"/>
      <c r="DK102" s="878"/>
      <c r="DL102" s="877"/>
      <c r="DM102" s="839"/>
      <c r="DN102" s="839"/>
      <c r="DO102" s="839"/>
      <c r="DP102" s="878"/>
      <c r="DQ102" s="877"/>
      <c r="DR102" s="839"/>
      <c r="DS102" s="839"/>
      <c r="DT102" s="839"/>
      <c r="DU102" s="878"/>
      <c r="DV102" s="776"/>
      <c r="DW102" s="777"/>
      <c r="DX102" s="777"/>
      <c r="DY102" s="777"/>
      <c r="DZ102" s="901"/>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405</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406</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407</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408</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04" t="s">
        <v>409</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410</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15">
      <c r="A109" s="899" t="s">
        <v>411</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412</v>
      </c>
      <c r="AB109" s="880"/>
      <c r="AC109" s="880"/>
      <c r="AD109" s="880"/>
      <c r="AE109" s="881"/>
      <c r="AF109" s="879" t="s">
        <v>413</v>
      </c>
      <c r="AG109" s="880"/>
      <c r="AH109" s="880"/>
      <c r="AI109" s="880"/>
      <c r="AJ109" s="881"/>
      <c r="AK109" s="879" t="s">
        <v>295</v>
      </c>
      <c r="AL109" s="880"/>
      <c r="AM109" s="880"/>
      <c r="AN109" s="880"/>
      <c r="AO109" s="881"/>
      <c r="AP109" s="879" t="s">
        <v>414</v>
      </c>
      <c r="AQ109" s="880"/>
      <c r="AR109" s="880"/>
      <c r="AS109" s="880"/>
      <c r="AT109" s="882"/>
      <c r="AU109" s="899" t="s">
        <v>411</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412</v>
      </c>
      <c r="BR109" s="880"/>
      <c r="BS109" s="880"/>
      <c r="BT109" s="880"/>
      <c r="BU109" s="881"/>
      <c r="BV109" s="879" t="s">
        <v>413</v>
      </c>
      <c r="BW109" s="880"/>
      <c r="BX109" s="880"/>
      <c r="BY109" s="880"/>
      <c r="BZ109" s="881"/>
      <c r="CA109" s="879" t="s">
        <v>295</v>
      </c>
      <c r="CB109" s="880"/>
      <c r="CC109" s="880"/>
      <c r="CD109" s="880"/>
      <c r="CE109" s="881"/>
      <c r="CF109" s="900" t="s">
        <v>414</v>
      </c>
      <c r="CG109" s="900"/>
      <c r="CH109" s="900"/>
      <c r="CI109" s="900"/>
      <c r="CJ109" s="900"/>
      <c r="CK109" s="879" t="s">
        <v>415</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412</v>
      </c>
      <c r="DH109" s="880"/>
      <c r="DI109" s="880"/>
      <c r="DJ109" s="880"/>
      <c r="DK109" s="881"/>
      <c r="DL109" s="879" t="s">
        <v>413</v>
      </c>
      <c r="DM109" s="880"/>
      <c r="DN109" s="880"/>
      <c r="DO109" s="880"/>
      <c r="DP109" s="881"/>
      <c r="DQ109" s="879" t="s">
        <v>295</v>
      </c>
      <c r="DR109" s="880"/>
      <c r="DS109" s="880"/>
      <c r="DT109" s="880"/>
      <c r="DU109" s="881"/>
      <c r="DV109" s="879" t="s">
        <v>414</v>
      </c>
      <c r="DW109" s="880"/>
      <c r="DX109" s="880"/>
      <c r="DY109" s="880"/>
      <c r="DZ109" s="882"/>
    </row>
    <row r="110" spans="1:131" s="212" customFormat="1" ht="26.25" customHeight="1" x14ac:dyDescent="0.15">
      <c r="A110" s="883" t="s">
        <v>416</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1996106</v>
      </c>
      <c r="AB110" s="887"/>
      <c r="AC110" s="887"/>
      <c r="AD110" s="887"/>
      <c r="AE110" s="888"/>
      <c r="AF110" s="889">
        <v>2016397</v>
      </c>
      <c r="AG110" s="887"/>
      <c r="AH110" s="887"/>
      <c r="AI110" s="887"/>
      <c r="AJ110" s="888"/>
      <c r="AK110" s="889">
        <v>1710110</v>
      </c>
      <c r="AL110" s="887"/>
      <c r="AM110" s="887"/>
      <c r="AN110" s="887"/>
      <c r="AO110" s="888"/>
      <c r="AP110" s="890">
        <v>15.8</v>
      </c>
      <c r="AQ110" s="891"/>
      <c r="AR110" s="891"/>
      <c r="AS110" s="891"/>
      <c r="AT110" s="892"/>
      <c r="AU110" s="893" t="s">
        <v>70</v>
      </c>
      <c r="AV110" s="894"/>
      <c r="AW110" s="894"/>
      <c r="AX110" s="894"/>
      <c r="AY110" s="894"/>
      <c r="AZ110" s="916" t="s">
        <v>417</v>
      </c>
      <c r="BA110" s="884"/>
      <c r="BB110" s="884"/>
      <c r="BC110" s="884"/>
      <c r="BD110" s="884"/>
      <c r="BE110" s="884"/>
      <c r="BF110" s="884"/>
      <c r="BG110" s="884"/>
      <c r="BH110" s="884"/>
      <c r="BI110" s="884"/>
      <c r="BJ110" s="884"/>
      <c r="BK110" s="884"/>
      <c r="BL110" s="884"/>
      <c r="BM110" s="884"/>
      <c r="BN110" s="884"/>
      <c r="BO110" s="884"/>
      <c r="BP110" s="885"/>
      <c r="BQ110" s="917">
        <v>18573526</v>
      </c>
      <c r="BR110" s="918"/>
      <c r="BS110" s="918"/>
      <c r="BT110" s="918"/>
      <c r="BU110" s="918"/>
      <c r="BV110" s="918">
        <v>17627493</v>
      </c>
      <c r="BW110" s="918"/>
      <c r="BX110" s="918"/>
      <c r="BY110" s="918"/>
      <c r="BZ110" s="918"/>
      <c r="CA110" s="918">
        <v>17110960</v>
      </c>
      <c r="CB110" s="918"/>
      <c r="CC110" s="918"/>
      <c r="CD110" s="918"/>
      <c r="CE110" s="918"/>
      <c r="CF110" s="931">
        <v>158.19999999999999</v>
      </c>
      <c r="CG110" s="932"/>
      <c r="CH110" s="932"/>
      <c r="CI110" s="932"/>
      <c r="CJ110" s="932"/>
      <c r="CK110" s="933" t="s">
        <v>418</v>
      </c>
      <c r="CL110" s="934"/>
      <c r="CM110" s="916" t="s">
        <v>419</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123</v>
      </c>
      <c r="DH110" s="918"/>
      <c r="DI110" s="918"/>
      <c r="DJ110" s="918"/>
      <c r="DK110" s="918"/>
      <c r="DL110" s="918" t="s">
        <v>123</v>
      </c>
      <c r="DM110" s="918"/>
      <c r="DN110" s="918"/>
      <c r="DO110" s="918"/>
      <c r="DP110" s="918"/>
      <c r="DQ110" s="918" t="s">
        <v>123</v>
      </c>
      <c r="DR110" s="918"/>
      <c r="DS110" s="918"/>
      <c r="DT110" s="918"/>
      <c r="DU110" s="918"/>
      <c r="DV110" s="919" t="s">
        <v>123</v>
      </c>
      <c r="DW110" s="919"/>
      <c r="DX110" s="919"/>
      <c r="DY110" s="919"/>
      <c r="DZ110" s="920"/>
    </row>
    <row r="111" spans="1:131" s="212" customFormat="1" ht="26.25" customHeight="1" x14ac:dyDescent="0.15">
      <c r="A111" s="921" t="s">
        <v>420</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123</v>
      </c>
      <c r="AB111" s="925"/>
      <c r="AC111" s="925"/>
      <c r="AD111" s="925"/>
      <c r="AE111" s="926"/>
      <c r="AF111" s="927" t="s">
        <v>123</v>
      </c>
      <c r="AG111" s="925"/>
      <c r="AH111" s="925"/>
      <c r="AI111" s="925"/>
      <c r="AJ111" s="926"/>
      <c r="AK111" s="927" t="s">
        <v>123</v>
      </c>
      <c r="AL111" s="925"/>
      <c r="AM111" s="925"/>
      <c r="AN111" s="925"/>
      <c r="AO111" s="926"/>
      <c r="AP111" s="928" t="s">
        <v>123</v>
      </c>
      <c r="AQ111" s="929"/>
      <c r="AR111" s="929"/>
      <c r="AS111" s="929"/>
      <c r="AT111" s="930"/>
      <c r="AU111" s="895"/>
      <c r="AV111" s="896"/>
      <c r="AW111" s="896"/>
      <c r="AX111" s="896"/>
      <c r="AY111" s="896"/>
      <c r="AZ111" s="909" t="s">
        <v>421</v>
      </c>
      <c r="BA111" s="910"/>
      <c r="BB111" s="910"/>
      <c r="BC111" s="910"/>
      <c r="BD111" s="910"/>
      <c r="BE111" s="910"/>
      <c r="BF111" s="910"/>
      <c r="BG111" s="910"/>
      <c r="BH111" s="910"/>
      <c r="BI111" s="910"/>
      <c r="BJ111" s="910"/>
      <c r="BK111" s="910"/>
      <c r="BL111" s="910"/>
      <c r="BM111" s="910"/>
      <c r="BN111" s="910"/>
      <c r="BO111" s="910"/>
      <c r="BP111" s="911"/>
      <c r="BQ111" s="912" t="s">
        <v>123</v>
      </c>
      <c r="BR111" s="913"/>
      <c r="BS111" s="913"/>
      <c r="BT111" s="913"/>
      <c r="BU111" s="913"/>
      <c r="BV111" s="913" t="s">
        <v>123</v>
      </c>
      <c r="BW111" s="913"/>
      <c r="BX111" s="913"/>
      <c r="BY111" s="913"/>
      <c r="BZ111" s="913"/>
      <c r="CA111" s="913" t="s">
        <v>123</v>
      </c>
      <c r="CB111" s="913"/>
      <c r="CC111" s="913"/>
      <c r="CD111" s="913"/>
      <c r="CE111" s="913"/>
      <c r="CF111" s="907" t="s">
        <v>123</v>
      </c>
      <c r="CG111" s="908"/>
      <c r="CH111" s="908"/>
      <c r="CI111" s="908"/>
      <c r="CJ111" s="908"/>
      <c r="CK111" s="935"/>
      <c r="CL111" s="936"/>
      <c r="CM111" s="909" t="s">
        <v>422</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123</v>
      </c>
      <c r="DH111" s="913"/>
      <c r="DI111" s="913"/>
      <c r="DJ111" s="913"/>
      <c r="DK111" s="913"/>
      <c r="DL111" s="913" t="s">
        <v>123</v>
      </c>
      <c r="DM111" s="913"/>
      <c r="DN111" s="913"/>
      <c r="DO111" s="913"/>
      <c r="DP111" s="913"/>
      <c r="DQ111" s="913" t="s">
        <v>123</v>
      </c>
      <c r="DR111" s="913"/>
      <c r="DS111" s="913"/>
      <c r="DT111" s="913"/>
      <c r="DU111" s="913"/>
      <c r="DV111" s="914" t="s">
        <v>123</v>
      </c>
      <c r="DW111" s="914"/>
      <c r="DX111" s="914"/>
      <c r="DY111" s="914"/>
      <c r="DZ111" s="915"/>
    </row>
    <row r="112" spans="1:131" s="212" customFormat="1" ht="26.25" customHeight="1" x14ac:dyDescent="0.15">
      <c r="A112" s="939" t="s">
        <v>423</v>
      </c>
      <c r="B112" s="940"/>
      <c r="C112" s="910" t="s">
        <v>424</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123</v>
      </c>
      <c r="AB112" s="946"/>
      <c r="AC112" s="946"/>
      <c r="AD112" s="946"/>
      <c r="AE112" s="947"/>
      <c r="AF112" s="948" t="s">
        <v>123</v>
      </c>
      <c r="AG112" s="946"/>
      <c r="AH112" s="946"/>
      <c r="AI112" s="946"/>
      <c r="AJ112" s="947"/>
      <c r="AK112" s="948">
        <v>1000</v>
      </c>
      <c r="AL112" s="946"/>
      <c r="AM112" s="946"/>
      <c r="AN112" s="946"/>
      <c r="AO112" s="947"/>
      <c r="AP112" s="949">
        <v>0</v>
      </c>
      <c r="AQ112" s="950"/>
      <c r="AR112" s="950"/>
      <c r="AS112" s="950"/>
      <c r="AT112" s="951"/>
      <c r="AU112" s="895"/>
      <c r="AV112" s="896"/>
      <c r="AW112" s="896"/>
      <c r="AX112" s="896"/>
      <c r="AY112" s="896"/>
      <c r="AZ112" s="909" t="s">
        <v>425</v>
      </c>
      <c r="BA112" s="910"/>
      <c r="BB112" s="910"/>
      <c r="BC112" s="910"/>
      <c r="BD112" s="910"/>
      <c r="BE112" s="910"/>
      <c r="BF112" s="910"/>
      <c r="BG112" s="910"/>
      <c r="BH112" s="910"/>
      <c r="BI112" s="910"/>
      <c r="BJ112" s="910"/>
      <c r="BK112" s="910"/>
      <c r="BL112" s="910"/>
      <c r="BM112" s="910"/>
      <c r="BN112" s="910"/>
      <c r="BO112" s="910"/>
      <c r="BP112" s="911"/>
      <c r="BQ112" s="912">
        <v>10591602</v>
      </c>
      <c r="BR112" s="913"/>
      <c r="BS112" s="913"/>
      <c r="BT112" s="913"/>
      <c r="BU112" s="913"/>
      <c r="BV112" s="913">
        <v>10480384</v>
      </c>
      <c r="BW112" s="913"/>
      <c r="BX112" s="913"/>
      <c r="BY112" s="913"/>
      <c r="BZ112" s="913"/>
      <c r="CA112" s="913">
        <v>10405094</v>
      </c>
      <c r="CB112" s="913"/>
      <c r="CC112" s="913"/>
      <c r="CD112" s="913"/>
      <c r="CE112" s="913"/>
      <c r="CF112" s="907">
        <v>96.2</v>
      </c>
      <c r="CG112" s="908"/>
      <c r="CH112" s="908"/>
      <c r="CI112" s="908"/>
      <c r="CJ112" s="908"/>
      <c r="CK112" s="935"/>
      <c r="CL112" s="936"/>
      <c r="CM112" s="909" t="s">
        <v>426</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123</v>
      </c>
      <c r="DH112" s="913"/>
      <c r="DI112" s="913"/>
      <c r="DJ112" s="913"/>
      <c r="DK112" s="913"/>
      <c r="DL112" s="913" t="s">
        <v>123</v>
      </c>
      <c r="DM112" s="913"/>
      <c r="DN112" s="913"/>
      <c r="DO112" s="913"/>
      <c r="DP112" s="913"/>
      <c r="DQ112" s="913" t="s">
        <v>123</v>
      </c>
      <c r="DR112" s="913"/>
      <c r="DS112" s="913"/>
      <c r="DT112" s="913"/>
      <c r="DU112" s="913"/>
      <c r="DV112" s="914" t="s">
        <v>123</v>
      </c>
      <c r="DW112" s="914"/>
      <c r="DX112" s="914"/>
      <c r="DY112" s="914"/>
      <c r="DZ112" s="915"/>
    </row>
    <row r="113" spans="1:130" s="212" customFormat="1" ht="26.25" customHeight="1" x14ac:dyDescent="0.15">
      <c r="A113" s="941"/>
      <c r="B113" s="942"/>
      <c r="C113" s="910" t="s">
        <v>427</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942058</v>
      </c>
      <c r="AB113" s="925"/>
      <c r="AC113" s="925"/>
      <c r="AD113" s="925"/>
      <c r="AE113" s="926"/>
      <c r="AF113" s="927">
        <v>928893</v>
      </c>
      <c r="AG113" s="925"/>
      <c r="AH113" s="925"/>
      <c r="AI113" s="925"/>
      <c r="AJ113" s="926"/>
      <c r="AK113" s="927">
        <v>766488</v>
      </c>
      <c r="AL113" s="925"/>
      <c r="AM113" s="925"/>
      <c r="AN113" s="925"/>
      <c r="AO113" s="926"/>
      <c r="AP113" s="928">
        <v>7.1</v>
      </c>
      <c r="AQ113" s="929"/>
      <c r="AR113" s="929"/>
      <c r="AS113" s="929"/>
      <c r="AT113" s="930"/>
      <c r="AU113" s="895"/>
      <c r="AV113" s="896"/>
      <c r="AW113" s="896"/>
      <c r="AX113" s="896"/>
      <c r="AY113" s="896"/>
      <c r="AZ113" s="909" t="s">
        <v>428</v>
      </c>
      <c r="BA113" s="910"/>
      <c r="BB113" s="910"/>
      <c r="BC113" s="910"/>
      <c r="BD113" s="910"/>
      <c r="BE113" s="910"/>
      <c r="BF113" s="910"/>
      <c r="BG113" s="910"/>
      <c r="BH113" s="910"/>
      <c r="BI113" s="910"/>
      <c r="BJ113" s="910"/>
      <c r="BK113" s="910"/>
      <c r="BL113" s="910"/>
      <c r="BM113" s="910"/>
      <c r="BN113" s="910"/>
      <c r="BO113" s="910"/>
      <c r="BP113" s="911"/>
      <c r="BQ113" s="912">
        <v>32933</v>
      </c>
      <c r="BR113" s="913"/>
      <c r="BS113" s="913"/>
      <c r="BT113" s="913"/>
      <c r="BU113" s="913"/>
      <c r="BV113" s="913">
        <v>41861</v>
      </c>
      <c r="BW113" s="913"/>
      <c r="BX113" s="913"/>
      <c r="BY113" s="913"/>
      <c r="BZ113" s="913"/>
      <c r="CA113" s="913">
        <v>36842</v>
      </c>
      <c r="CB113" s="913"/>
      <c r="CC113" s="913"/>
      <c r="CD113" s="913"/>
      <c r="CE113" s="913"/>
      <c r="CF113" s="907">
        <v>0.3</v>
      </c>
      <c r="CG113" s="908"/>
      <c r="CH113" s="908"/>
      <c r="CI113" s="908"/>
      <c r="CJ113" s="908"/>
      <c r="CK113" s="935"/>
      <c r="CL113" s="936"/>
      <c r="CM113" s="909" t="s">
        <v>429</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123</v>
      </c>
      <c r="DH113" s="946"/>
      <c r="DI113" s="946"/>
      <c r="DJ113" s="946"/>
      <c r="DK113" s="947"/>
      <c r="DL113" s="948" t="s">
        <v>123</v>
      </c>
      <c r="DM113" s="946"/>
      <c r="DN113" s="946"/>
      <c r="DO113" s="946"/>
      <c r="DP113" s="947"/>
      <c r="DQ113" s="948" t="s">
        <v>123</v>
      </c>
      <c r="DR113" s="946"/>
      <c r="DS113" s="946"/>
      <c r="DT113" s="946"/>
      <c r="DU113" s="947"/>
      <c r="DV113" s="949" t="s">
        <v>123</v>
      </c>
      <c r="DW113" s="950"/>
      <c r="DX113" s="950"/>
      <c r="DY113" s="950"/>
      <c r="DZ113" s="951"/>
    </row>
    <row r="114" spans="1:130" s="212" customFormat="1" ht="26.25" customHeight="1" x14ac:dyDescent="0.15">
      <c r="A114" s="941"/>
      <c r="B114" s="942"/>
      <c r="C114" s="910" t="s">
        <v>430</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40069</v>
      </c>
      <c r="AB114" s="946"/>
      <c r="AC114" s="946"/>
      <c r="AD114" s="946"/>
      <c r="AE114" s="947"/>
      <c r="AF114" s="948">
        <v>12369</v>
      </c>
      <c r="AG114" s="946"/>
      <c r="AH114" s="946"/>
      <c r="AI114" s="946"/>
      <c r="AJ114" s="947"/>
      <c r="AK114" s="948">
        <v>3246</v>
      </c>
      <c r="AL114" s="946"/>
      <c r="AM114" s="946"/>
      <c r="AN114" s="946"/>
      <c r="AO114" s="947"/>
      <c r="AP114" s="949">
        <v>0</v>
      </c>
      <c r="AQ114" s="950"/>
      <c r="AR114" s="950"/>
      <c r="AS114" s="950"/>
      <c r="AT114" s="951"/>
      <c r="AU114" s="895"/>
      <c r="AV114" s="896"/>
      <c r="AW114" s="896"/>
      <c r="AX114" s="896"/>
      <c r="AY114" s="896"/>
      <c r="AZ114" s="909" t="s">
        <v>431</v>
      </c>
      <c r="BA114" s="910"/>
      <c r="BB114" s="910"/>
      <c r="BC114" s="910"/>
      <c r="BD114" s="910"/>
      <c r="BE114" s="910"/>
      <c r="BF114" s="910"/>
      <c r="BG114" s="910"/>
      <c r="BH114" s="910"/>
      <c r="BI114" s="910"/>
      <c r="BJ114" s="910"/>
      <c r="BK114" s="910"/>
      <c r="BL114" s="910"/>
      <c r="BM114" s="910"/>
      <c r="BN114" s="910"/>
      <c r="BO114" s="910"/>
      <c r="BP114" s="911"/>
      <c r="BQ114" s="912">
        <v>1623093</v>
      </c>
      <c r="BR114" s="913"/>
      <c r="BS114" s="913"/>
      <c r="BT114" s="913"/>
      <c r="BU114" s="913"/>
      <c r="BV114" s="913">
        <v>1578413</v>
      </c>
      <c r="BW114" s="913"/>
      <c r="BX114" s="913"/>
      <c r="BY114" s="913"/>
      <c r="BZ114" s="913"/>
      <c r="CA114" s="913">
        <v>1578930</v>
      </c>
      <c r="CB114" s="913"/>
      <c r="CC114" s="913"/>
      <c r="CD114" s="913"/>
      <c r="CE114" s="913"/>
      <c r="CF114" s="907">
        <v>14.6</v>
      </c>
      <c r="CG114" s="908"/>
      <c r="CH114" s="908"/>
      <c r="CI114" s="908"/>
      <c r="CJ114" s="908"/>
      <c r="CK114" s="935"/>
      <c r="CL114" s="936"/>
      <c r="CM114" s="909" t="s">
        <v>432</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123</v>
      </c>
      <c r="DH114" s="946"/>
      <c r="DI114" s="946"/>
      <c r="DJ114" s="946"/>
      <c r="DK114" s="947"/>
      <c r="DL114" s="948" t="s">
        <v>123</v>
      </c>
      <c r="DM114" s="946"/>
      <c r="DN114" s="946"/>
      <c r="DO114" s="946"/>
      <c r="DP114" s="947"/>
      <c r="DQ114" s="948" t="s">
        <v>123</v>
      </c>
      <c r="DR114" s="946"/>
      <c r="DS114" s="946"/>
      <c r="DT114" s="946"/>
      <c r="DU114" s="947"/>
      <c r="DV114" s="949" t="s">
        <v>123</v>
      </c>
      <c r="DW114" s="950"/>
      <c r="DX114" s="950"/>
      <c r="DY114" s="950"/>
      <c r="DZ114" s="951"/>
    </row>
    <row r="115" spans="1:130" s="212" customFormat="1" ht="26.25" customHeight="1" x14ac:dyDescent="0.15">
      <c r="A115" s="941"/>
      <c r="B115" s="942"/>
      <c r="C115" s="910" t="s">
        <v>433</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123</v>
      </c>
      <c r="AB115" s="925"/>
      <c r="AC115" s="925"/>
      <c r="AD115" s="925"/>
      <c r="AE115" s="926"/>
      <c r="AF115" s="927" t="s">
        <v>123</v>
      </c>
      <c r="AG115" s="925"/>
      <c r="AH115" s="925"/>
      <c r="AI115" s="925"/>
      <c r="AJ115" s="926"/>
      <c r="AK115" s="927" t="s">
        <v>123</v>
      </c>
      <c r="AL115" s="925"/>
      <c r="AM115" s="925"/>
      <c r="AN115" s="925"/>
      <c r="AO115" s="926"/>
      <c r="AP115" s="928" t="s">
        <v>123</v>
      </c>
      <c r="AQ115" s="929"/>
      <c r="AR115" s="929"/>
      <c r="AS115" s="929"/>
      <c r="AT115" s="930"/>
      <c r="AU115" s="895"/>
      <c r="AV115" s="896"/>
      <c r="AW115" s="896"/>
      <c r="AX115" s="896"/>
      <c r="AY115" s="896"/>
      <c r="AZ115" s="909" t="s">
        <v>434</v>
      </c>
      <c r="BA115" s="910"/>
      <c r="BB115" s="910"/>
      <c r="BC115" s="910"/>
      <c r="BD115" s="910"/>
      <c r="BE115" s="910"/>
      <c r="BF115" s="910"/>
      <c r="BG115" s="910"/>
      <c r="BH115" s="910"/>
      <c r="BI115" s="910"/>
      <c r="BJ115" s="910"/>
      <c r="BK115" s="910"/>
      <c r="BL115" s="910"/>
      <c r="BM115" s="910"/>
      <c r="BN115" s="910"/>
      <c r="BO115" s="910"/>
      <c r="BP115" s="911"/>
      <c r="BQ115" s="912" t="s">
        <v>123</v>
      </c>
      <c r="BR115" s="913"/>
      <c r="BS115" s="913"/>
      <c r="BT115" s="913"/>
      <c r="BU115" s="913"/>
      <c r="BV115" s="913" t="s">
        <v>123</v>
      </c>
      <c r="BW115" s="913"/>
      <c r="BX115" s="913"/>
      <c r="BY115" s="913"/>
      <c r="BZ115" s="913"/>
      <c r="CA115" s="913" t="s">
        <v>123</v>
      </c>
      <c r="CB115" s="913"/>
      <c r="CC115" s="913"/>
      <c r="CD115" s="913"/>
      <c r="CE115" s="913"/>
      <c r="CF115" s="907" t="s">
        <v>123</v>
      </c>
      <c r="CG115" s="908"/>
      <c r="CH115" s="908"/>
      <c r="CI115" s="908"/>
      <c r="CJ115" s="908"/>
      <c r="CK115" s="935"/>
      <c r="CL115" s="936"/>
      <c r="CM115" s="909" t="s">
        <v>435</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123</v>
      </c>
      <c r="DH115" s="946"/>
      <c r="DI115" s="946"/>
      <c r="DJ115" s="946"/>
      <c r="DK115" s="947"/>
      <c r="DL115" s="948" t="s">
        <v>123</v>
      </c>
      <c r="DM115" s="946"/>
      <c r="DN115" s="946"/>
      <c r="DO115" s="946"/>
      <c r="DP115" s="947"/>
      <c r="DQ115" s="948" t="s">
        <v>123</v>
      </c>
      <c r="DR115" s="946"/>
      <c r="DS115" s="946"/>
      <c r="DT115" s="946"/>
      <c r="DU115" s="947"/>
      <c r="DV115" s="949" t="s">
        <v>123</v>
      </c>
      <c r="DW115" s="950"/>
      <c r="DX115" s="950"/>
      <c r="DY115" s="950"/>
      <c r="DZ115" s="951"/>
    </row>
    <row r="116" spans="1:130" s="212" customFormat="1" ht="26.25" customHeight="1" x14ac:dyDescent="0.15">
      <c r="A116" s="943"/>
      <c r="B116" s="944"/>
      <c r="C116" s="952" t="s">
        <v>436</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123</v>
      </c>
      <c r="AB116" s="946"/>
      <c r="AC116" s="946"/>
      <c r="AD116" s="946"/>
      <c r="AE116" s="947"/>
      <c r="AF116" s="948" t="s">
        <v>123</v>
      </c>
      <c r="AG116" s="946"/>
      <c r="AH116" s="946"/>
      <c r="AI116" s="946"/>
      <c r="AJ116" s="947"/>
      <c r="AK116" s="948" t="s">
        <v>123</v>
      </c>
      <c r="AL116" s="946"/>
      <c r="AM116" s="946"/>
      <c r="AN116" s="946"/>
      <c r="AO116" s="947"/>
      <c r="AP116" s="949" t="s">
        <v>123</v>
      </c>
      <c r="AQ116" s="950"/>
      <c r="AR116" s="950"/>
      <c r="AS116" s="950"/>
      <c r="AT116" s="951"/>
      <c r="AU116" s="895"/>
      <c r="AV116" s="896"/>
      <c r="AW116" s="896"/>
      <c r="AX116" s="896"/>
      <c r="AY116" s="896"/>
      <c r="AZ116" s="954" t="s">
        <v>437</v>
      </c>
      <c r="BA116" s="955"/>
      <c r="BB116" s="955"/>
      <c r="BC116" s="955"/>
      <c r="BD116" s="955"/>
      <c r="BE116" s="955"/>
      <c r="BF116" s="955"/>
      <c r="BG116" s="955"/>
      <c r="BH116" s="955"/>
      <c r="BI116" s="955"/>
      <c r="BJ116" s="955"/>
      <c r="BK116" s="955"/>
      <c r="BL116" s="955"/>
      <c r="BM116" s="955"/>
      <c r="BN116" s="955"/>
      <c r="BO116" s="955"/>
      <c r="BP116" s="956"/>
      <c r="BQ116" s="912" t="s">
        <v>123</v>
      </c>
      <c r="BR116" s="913"/>
      <c r="BS116" s="913"/>
      <c r="BT116" s="913"/>
      <c r="BU116" s="913"/>
      <c r="BV116" s="913" t="s">
        <v>123</v>
      </c>
      <c r="BW116" s="913"/>
      <c r="BX116" s="913"/>
      <c r="BY116" s="913"/>
      <c r="BZ116" s="913"/>
      <c r="CA116" s="913" t="s">
        <v>123</v>
      </c>
      <c r="CB116" s="913"/>
      <c r="CC116" s="913"/>
      <c r="CD116" s="913"/>
      <c r="CE116" s="913"/>
      <c r="CF116" s="907" t="s">
        <v>123</v>
      </c>
      <c r="CG116" s="908"/>
      <c r="CH116" s="908"/>
      <c r="CI116" s="908"/>
      <c r="CJ116" s="908"/>
      <c r="CK116" s="935"/>
      <c r="CL116" s="936"/>
      <c r="CM116" s="909" t="s">
        <v>438</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123</v>
      </c>
      <c r="DH116" s="946"/>
      <c r="DI116" s="946"/>
      <c r="DJ116" s="946"/>
      <c r="DK116" s="947"/>
      <c r="DL116" s="948" t="s">
        <v>123</v>
      </c>
      <c r="DM116" s="946"/>
      <c r="DN116" s="946"/>
      <c r="DO116" s="946"/>
      <c r="DP116" s="947"/>
      <c r="DQ116" s="948" t="s">
        <v>123</v>
      </c>
      <c r="DR116" s="946"/>
      <c r="DS116" s="946"/>
      <c r="DT116" s="946"/>
      <c r="DU116" s="947"/>
      <c r="DV116" s="949" t="s">
        <v>123</v>
      </c>
      <c r="DW116" s="950"/>
      <c r="DX116" s="950"/>
      <c r="DY116" s="950"/>
      <c r="DZ116" s="951"/>
    </row>
    <row r="117" spans="1:130" s="212" customFormat="1" ht="26.25" customHeight="1" x14ac:dyDescent="0.15">
      <c r="A117" s="899" t="s">
        <v>178</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439</v>
      </c>
      <c r="Z117" s="881"/>
      <c r="AA117" s="965">
        <v>2978233</v>
      </c>
      <c r="AB117" s="966"/>
      <c r="AC117" s="966"/>
      <c r="AD117" s="966"/>
      <c r="AE117" s="967"/>
      <c r="AF117" s="968">
        <v>2957659</v>
      </c>
      <c r="AG117" s="966"/>
      <c r="AH117" s="966"/>
      <c r="AI117" s="966"/>
      <c r="AJ117" s="967"/>
      <c r="AK117" s="968">
        <v>2480844</v>
      </c>
      <c r="AL117" s="966"/>
      <c r="AM117" s="966"/>
      <c r="AN117" s="966"/>
      <c r="AO117" s="967"/>
      <c r="AP117" s="969"/>
      <c r="AQ117" s="970"/>
      <c r="AR117" s="970"/>
      <c r="AS117" s="970"/>
      <c r="AT117" s="971"/>
      <c r="AU117" s="895"/>
      <c r="AV117" s="896"/>
      <c r="AW117" s="896"/>
      <c r="AX117" s="896"/>
      <c r="AY117" s="896"/>
      <c r="AZ117" s="961" t="s">
        <v>440</v>
      </c>
      <c r="BA117" s="962"/>
      <c r="BB117" s="962"/>
      <c r="BC117" s="962"/>
      <c r="BD117" s="962"/>
      <c r="BE117" s="962"/>
      <c r="BF117" s="962"/>
      <c r="BG117" s="962"/>
      <c r="BH117" s="962"/>
      <c r="BI117" s="962"/>
      <c r="BJ117" s="962"/>
      <c r="BK117" s="962"/>
      <c r="BL117" s="962"/>
      <c r="BM117" s="962"/>
      <c r="BN117" s="962"/>
      <c r="BO117" s="962"/>
      <c r="BP117" s="963"/>
      <c r="BQ117" s="912" t="s">
        <v>123</v>
      </c>
      <c r="BR117" s="913"/>
      <c r="BS117" s="913"/>
      <c r="BT117" s="913"/>
      <c r="BU117" s="913"/>
      <c r="BV117" s="913" t="s">
        <v>123</v>
      </c>
      <c r="BW117" s="913"/>
      <c r="BX117" s="913"/>
      <c r="BY117" s="913"/>
      <c r="BZ117" s="913"/>
      <c r="CA117" s="913" t="s">
        <v>123</v>
      </c>
      <c r="CB117" s="913"/>
      <c r="CC117" s="913"/>
      <c r="CD117" s="913"/>
      <c r="CE117" s="913"/>
      <c r="CF117" s="907" t="s">
        <v>123</v>
      </c>
      <c r="CG117" s="908"/>
      <c r="CH117" s="908"/>
      <c r="CI117" s="908"/>
      <c r="CJ117" s="908"/>
      <c r="CK117" s="935"/>
      <c r="CL117" s="936"/>
      <c r="CM117" s="909" t="s">
        <v>441</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123</v>
      </c>
      <c r="DH117" s="946"/>
      <c r="DI117" s="946"/>
      <c r="DJ117" s="946"/>
      <c r="DK117" s="947"/>
      <c r="DL117" s="948" t="s">
        <v>123</v>
      </c>
      <c r="DM117" s="946"/>
      <c r="DN117" s="946"/>
      <c r="DO117" s="946"/>
      <c r="DP117" s="947"/>
      <c r="DQ117" s="948" t="s">
        <v>123</v>
      </c>
      <c r="DR117" s="946"/>
      <c r="DS117" s="946"/>
      <c r="DT117" s="946"/>
      <c r="DU117" s="947"/>
      <c r="DV117" s="949" t="s">
        <v>123</v>
      </c>
      <c r="DW117" s="950"/>
      <c r="DX117" s="950"/>
      <c r="DY117" s="950"/>
      <c r="DZ117" s="951"/>
    </row>
    <row r="118" spans="1:130" s="212" customFormat="1" ht="26.25" customHeight="1" x14ac:dyDescent="0.15">
      <c r="A118" s="899" t="s">
        <v>415</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412</v>
      </c>
      <c r="AB118" s="880"/>
      <c r="AC118" s="880"/>
      <c r="AD118" s="880"/>
      <c r="AE118" s="881"/>
      <c r="AF118" s="879" t="s">
        <v>413</v>
      </c>
      <c r="AG118" s="880"/>
      <c r="AH118" s="880"/>
      <c r="AI118" s="880"/>
      <c r="AJ118" s="881"/>
      <c r="AK118" s="879" t="s">
        <v>295</v>
      </c>
      <c r="AL118" s="880"/>
      <c r="AM118" s="880"/>
      <c r="AN118" s="880"/>
      <c r="AO118" s="881"/>
      <c r="AP118" s="957" t="s">
        <v>414</v>
      </c>
      <c r="AQ118" s="958"/>
      <c r="AR118" s="958"/>
      <c r="AS118" s="958"/>
      <c r="AT118" s="959"/>
      <c r="AU118" s="895"/>
      <c r="AV118" s="896"/>
      <c r="AW118" s="896"/>
      <c r="AX118" s="896"/>
      <c r="AY118" s="896"/>
      <c r="AZ118" s="960" t="s">
        <v>442</v>
      </c>
      <c r="BA118" s="952"/>
      <c r="BB118" s="952"/>
      <c r="BC118" s="952"/>
      <c r="BD118" s="952"/>
      <c r="BE118" s="952"/>
      <c r="BF118" s="952"/>
      <c r="BG118" s="952"/>
      <c r="BH118" s="952"/>
      <c r="BI118" s="952"/>
      <c r="BJ118" s="952"/>
      <c r="BK118" s="952"/>
      <c r="BL118" s="952"/>
      <c r="BM118" s="952"/>
      <c r="BN118" s="952"/>
      <c r="BO118" s="952"/>
      <c r="BP118" s="953"/>
      <c r="BQ118" s="986" t="s">
        <v>123</v>
      </c>
      <c r="BR118" s="987"/>
      <c r="BS118" s="987"/>
      <c r="BT118" s="987"/>
      <c r="BU118" s="987"/>
      <c r="BV118" s="987" t="s">
        <v>123</v>
      </c>
      <c r="BW118" s="987"/>
      <c r="BX118" s="987"/>
      <c r="BY118" s="987"/>
      <c r="BZ118" s="987"/>
      <c r="CA118" s="987" t="s">
        <v>123</v>
      </c>
      <c r="CB118" s="987"/>
      <c r="CC118" s="987"/>
      <c r="CD118" s="987"/>
      <c r="CE118" s="987"/>
      <c r="CF118" s="907" t="s">
        <v>123</v>
      </c>
      <c r="CG118" s="908"/>
      <c r="CH118" s="908"/>
      <c r="CI118" s="908"/>
      <c r="CJ118" s="908"/>
      <c r="CK118" s="935"/>
      <c r="CL118" s="936"/>
      <c r="CM118" s="909" t="s">
        <v>443</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123</v>
      </c>
      <c r="DH118" s="946"/>
      <c r="DI118" s="946"/>
      <c r="DJ118" s="946"/>
      <c r="DK118" s="947"/>
      <c r="DL118" s="948" t="s">
        <v>123</v>
      </c>
      <c r="DM118" s="946"/>
      <c r="DN118" s="946"/>
      <c r="DO118" s="946"/>
      <c r="DP118" s="947"/>
      <c r="DQ118" s="948" t="s">
        <v>123</v>
      </c>
      <c r="DR118" s="946"/>
      <c r="DS118" s="946"/>
      <c r="DT118" s="946"/>
      <c r="DU118" s="947"/>
      <c r="DV118" s="949" t="s">
        <v>123</v>
      </c>
      <c r="DW118" s="950"/>
      <c r="DX118" s="950"/>
      <c r="DY118" s="950"/>
      <c r="DZ118" s="951"/>
    </row>
    <row r="119" spans="1:130" s="212" customFormat="1" ht="26.25" customHeight="1" x14ac:dyDescent="0.15">
      <c r="A119" s="1044" t="s">
        <v>418</v>
      </c>
      <c r="B119" s="934"/>
      <c r="C119" s="916" t="s">
        <v>419</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123</v>
      </c>
      <c r="AB119" s="887"/>
      <c r="AC119" s="887"/>
      <c r="AD119" s="887"/>
      <c r="AE119" s="888"/>
      <c r="AF119" s="889" t="s">
        <v>123</v>
      </c>
      <c r="AG119" s="887"/>
      <c r="AH119" s="887"/>
      <c r="AI119" s="887"/>
      <c r="AJ119" s="888"/>
      <c r="AK119" s="889" t="s">
        <v>123</v>
      </c>
      <c r="AL119" s="887"/>
      <c r="AM119" s="887"/>
      <c r="AN119" s="887"/>
      <c r="AO119" s="888"/>
      <c r="AP119" s="890" t="s">
        <v>123</v>
      </c>
      <c r="AQ119" s="891"/>
      <c r="AR119" s="891"/>
      <c r="AS119" s="891"/>
      <c r="AT119" s="892"/>
      <c r="AU119" s="897"/>
      <c r="AV119" s="898"/>
      <c r="AW119" s="898"/>
      <c r="AX119" s="898"/>
      <c r="AY119" s="898"/>
      <c r="AZ119" s="235" t="s">
        <v>178</v>
      </c>
      <c r="BA119" s="235"/>
      <c r="BB119" s="235"/>
      <c r="BC119" s="235"/>
      <c r="BD119" s="235"/>
      <c r="BE119" s="235"/>
      <c r="BF119" s="235"/>
      <c r="BG119" s="235"/>
      <c r="BH119" s="235"/>
      <c r="BI119" s="235"/>
      <c r="BJ119" s="235"/>
      <c r="BK119" s="235"/>
      <c r="BL119" s="235"/>
      <c r="BM119" s="235"/>
      <c r="BN119" s="235"/>
      <c r="BO119" s="964" t="s">
        <v>444</v>
      </c>
      <c r="BP119" s="992"/>
      <c r="BQ119" s="986">
        <v>30821154</v>
      </c>
      <c r="BR119" s="987"/>
      <c r="BS119" s="987"/>
      <c r="BT119" s="987"/>
      <c r="BU119" s="987"/>
      <c r="BV119" s="987">
        <v>29728151</v>
      </c>
      <c r="BW119" s="987"/>
      <c r="BX119" s="987"/>
      <c r="BY119" s="987"/>
      <c r="BZ119" s="987"/>
      <c r="CA119" s="987">
        <v>29131826</v>
      </c>
      <c r="CB119" s="987"/>
      <c r="CC119" s="987"/>
      <c r="CD119" s="987"/>
      <c r="CE119" s="987"/>
      <c r="CF119" s="988"/>
      <c r="CG119" s="989"/>
      <c r="CH119" s="989"/>
      <c r="CI119" s="989"/>
      <c r="CJ119" s="990"/>
      <c r="CK119" s="937"/>
      <c r="CL119" s="938"/>
      <c r="CM119" s="960" t="s">
        <v>445</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123</v>
      </c>
      <c r="DH119" s="973"/>
      <c r="DI119" s="973"/>
      <c r="DJ119" s="973"/>
      <c r="DK119" s="974"/>
      <c r="DL119" s="972" t="s">
        <v>123</v>
      </c>
      <c r="DM119" s="973"/>
      <c r="DN119" s="973"/>
      <c r="DO119" s="973"/>
      <c r="DP119" s="974"/>
      <c r="DQ119" s="972" t="s">
        <v>123</v>
      </c>
      <c r="DR119" s="973"/>
      <c r="DS119" s="973"/>
      <c r="DT119" s="973"/>
      <c r="DU119" s="974"/>
      <c r="DV119" s="975" t="s">
        <v>123</v>
      </c>
      <c r="DW119" s="976"/>
      <c r="DX119" s="976"/>
      <c r="DY119" s="976"/>
      <c r="DZ119" s="977"/>
    </row>
    <row r="120" spans="1:130" s="212" customFormat="1" ht="26.25" customHeight="1" x14ac:dyDescent="0.15">
      <c r="A120" s="1045"/>
      <c r="B120" s="936"/>
      <c r="C120" s="909" t="s">
        <v>422</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123</v>
      </c>
      <c r="AB120" s="946"/>
      <c r="AC120" s="946"/>
      <c r="AD120" s="946"/>
      <c r="AE120" s="947"/>
      <c r="AF120" s="948" t="s">
        <v>123</v>
      </c>
      <c r="AG120" s="946"/>
      <c r="AH120" s="946"/>
      <c r="AI120" s="946"/>
      <c r="AJ120" s="947"/>
      <c r="AK120" s="948" t="s">
        <v>123</v>
      </c>
      <c r="AL120" s="946"/>
      <c r="AM120" s="946"/>
      <c r="AN120" s="946"/>
      <c r="AO120" s="947"/>
      <c r="AP120" s="949" t="s">
        <v>123</v>
      </c>
      <c r="AQ120" s="950"/>
      <c r="AR120" s="950"/>
      <c r="AS120" s="950"/>
      <c r="AT120" s="951"/>
      <c r="AU120" s="978" t="s">
        <v>446</v>
      </c>
      <c r="AV120" s="979"/>
      <c r="AW120" s="979"/>
      <c r="AX120" s="979"/>
      <c r="AY120" s="980"/>
      <c r="AZ120" s="916" t="s">
        <v>447</v>
      </c>
      <c r="BA120" s="884"/>
      <c r="BB120" s="884"/>
      <c r="BC120" s="884"/>
      <c r="BD120" s="884"/>
      <c r="BE120" s="884"/>
      <c r="BF120" s="884"/>
      <c r="BG120" s="884"/>
      <c r="BH120" s="884"/>
      <c r="BI120" s="884"/>
      <c r="BJ120" s="884"/>
      <c r="BK120" s="884"/>
      <c r="BL120" s="884"/>
      <c r="BM120" s="884"/>
      <c r="BN120" s="884"/>
      <c r="BO120" s="884"/>
      <c r="BP120" s="885"/>
      <c r="BQ120" s="917">
        <v>11440153</v>
      </c>
      <c r="BR120" s="918"/>
      <c r="BS120" s="918"/>
      <c r="BT120" s="918"/>
      <c r="BU120" s="918"/>
      <c r="BV120" s="918">
        <v>12556967</v>
      </c>
      <c r="BW120" s="918"/>
      <c r="BX120" s="918"/>
      <c r="BY120" s="918"/>
      <c r="BZ120" s="918"/>
      <c r="CA120" s="918">
        <v>13549450</v>
      </c>
      <c r="CB120" s="918"/>
      <c r="CC120" s="918"/>
      <c r="CD120" s="918"/>
      <c r="CE120" s="918"/>
      <c r="CF120" s="931">
        <v>125.2</v>
      </c>
      <c r="CG120" s="932"/>
      <c r="CH120" s="932"/>
      <c r="CI120" s="932"/>
      <c r="CJ120" s="932"/>
      <c r="CK120" s="993" t="s">
        <v>448</v>
      </c>
      <c r="CL120" s="994"/>
      <c r="CM120" s="994"/>
      <c r="CN120" s="994"/>
      <c r="CO120" s="995"/>
      <c r="CP120" s="1001" t="s">
        <v>394</v>
      </c>
      <c r="CQ120" s="1002"/>
      <c r="CR120" s="1002"/>
      <c r="CS120" s="1002"/>
      <c r="CT120" s="1002"/>
      <c r="CU120" s="1002"/>
      <c r="CV120" s="1002"/>
      <c r="CW120" s="1002"/>
      <c r="CX120" s="1002"/>
      <c r="CY120" s="1002"/>
      <c r="CZ120" s="1002"/>
      <c r="DA120" s="1002"/>
      <c r="DB120" s="1002"/>
      <c r="DC120" s="1002"/>
      <c r="DD120" s="1002"/>
      <c r="DE120" s="1002"/>
      <c r="DF120" s="1003"/>
      <c r="DG120" s="917">
        <v>9114117</v>
      </c>
      <c r="DH120" s="918"/>
      <c r="DI120" s="918"/>
      <c r="DJ120" s="918"/>
      <c r="DK120" s="918"/>
      <c r="DL120" s="918">
        <v>8923482</v>
      </c>
      <c r="DM120" s="918"/>
      <c r="DN120" s="918"/>
      <c r="DO120" s="918"/>
      <c r="DP120" s="918"/>
      <c r="DQ120" s="918">
        <v>9034473</v>
      </c>
      <c r="DR120" s="918"/>
      <c r="DS120" s="918"/>
      <c r="DT120" s="918"/>
      <c r="DU120" s="918"/>
      <c r="DV120" s="919">
        <v>83.5</v>
      </c>
      <c r="DW120" s="919"/>
      <c r="DX120" s="919"/>
      <c r="DY120" s="919"/>
      <c r="DZ120" s="920"/>
    </row>
    <row r="121" spans="1:130" s="212" customFormat="1" ht="26.25" customHeight="1" x14ac:dyDescent="0.15">
      <c r="A121" s="1045"/>
      <c r="B121" s="936"/>
      <c r="C121" s="961" t="s">
        <v>449</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123</v>
      </c>
      <c r="AB121" s="946"/>
      <c r="AC121" s="946"/>
      <c r="AD121" s="946"/>
      <c r="AE121" s="947"/>
      <c r="AF121" s="948" t="s">
        <v>123</v>
      </c>
      <c r="AG121" s="946"/>
      <c r="AH121" s="946"/>
      <c r="AI121" s="946"/>
      <c r="AJ121" s="947"/>
      <c r="AK121" s="948" t="s">
        <v>123</v>
      </c>
      <c r="AL121" s="946"/>
      <c r="AM121" s="946"/>
      <c r="AN121" s="946"/>
      <c r="AO121" s="947"/>
      <c r="AP121" s="949" t="s">
        <v>123</v>
      </c>
      <c r="AQ121" s="950"/>
      <c r="AR121" s="950"/>
      <c r="AS121" s="950"/>
      <c r="AT121" s="951"/>
      <c r="AU121" s="981"/>
      <c r="AV121" s="982"/>
      <c r="AW121" s="982"/>
      <c r="AX121" s="982"/>
      <c r="AY121" s="983"/>
      <c r="AZ121" s="909" t="s">
        <v>450</v>
      </c>
      <c r="BA121" s="910"/>
      <c r="BB121" s="910"/>
      <c r="BC121" s="910"/>
      <c r="BD121" s="910"/>
      <c r="BE121" s="910"/>
      <c r="BF121" s="910"/>
      <c r="BG121" s="910"/>
      <c r="BH121" s="910"/>
      <c r="BI121" s="910"/>
      <c r="BJ121" s="910"/>
      <c r="BK121" s="910"/>
      <c r="BL121" s="910"/>
      <c r="BM121" s="910"/>
      <c r="BN121" s="910"/>
      <c r="BO121" s="910"/>
      <c r="BP121" s="911"/>
      <c r="BQ121" s="912">
        <v>1524346</v>
      </c>
      <c r="BR121" s="913"/>
      <c r="BS121" s="913"/>
      <c r="BT121" s="913"/>
      <c r="BU121" s="913"/>
      <c r="BV121" s="913">
        <v>1354027</v>
      </c>
      <c r="BW121" s="913"/>
      <c r="BX121" s="913"/>
      <c r="BY121" s="913"/>
      <c r="BZ121" s="913"/>
      <c r="CA121" s="913">
        <v>866064</v>
      </c>
      <c r="CB121" s="913"/>
      <c r="CC121" s="913"/>
      <c r="CD121" s="913"/>
      <c r="CE121" s="913"/>
      <c r="CF121" s="907">
        <v>8</v>
      </c>
      <c r="CG121" s="908"/>
      <c r="CH121" s="908"/>
      <c r="CI121" s="908"/>
      <c r="CJ121" s="908"/>
      <c r="CK121" s="996"/>
      <c r="CL121" s="997"/>
      <c r="CM121" s="997"/>
      <c r="CN121" s="997"/>
      <c r="CO121" s="998"/>
      <c r="CP121" s="1006" t="s">
        <v>395</v>
      </c>
      <c r="CQ121" s="1007"/>
      <c r="CR121" s="1007"/>
      <c r="CS121" s="1007"/>
      <c r="CT121" s="1007"/>
      <c r="CU121" s="1007"/>
      <c r="CV121" s="1007"/>
      <c r="CW121" s="1007"/>
      <c r="CX121" s="1007"/>
      <c r="CY121" s="1007"/>
      <c r="CZ121" s="1007"/>
      <c r="DA121" s="1007"/>
      <c r="DB121" s="1007"/>
      <c r="DC121" s="1007"/>
      <c r="DD121" s="1007"/>
      <c r="DE121" s="1007"/>
      <c r="DF121" s="1008"/>
      <c r="DG121" s="912">
        <v>1289635</v>
      </c>
      <c r="DH121" s="913"/>
      <c r="DI121" s="913"/>
      <c r="DJ121" s="913"/>
      <c r="DK121" s="913"/>
      <c r="DL121" s="913">
        <v>1235490</v>
      </c>
      <c r="DM121" s="913"/>
      <c r="DN121" s="913"/>
      <c r="DO121" s="913"/>
      <c r="DP121" s="913"/>
      <c r="DQ121" s="913">
        <v>1098202</v>
      </c>
      <c r="DR121" s="913"/>
      <c r="DS121" s="913"/>
      <c r="DT121" s="913"/>
      <c r="DU121" s="913"/>
      <c r="DV121" s="914">
        <v>10.199999999999999</v>
      </c>
      <c r="DW121" s="914"/>
      <c r="DX121" s="914"/>
      <c r="DY121" s="914"/>
      <c r="DZ121" s="915"/>
    </row>
    <row r="122" spans="1:130" s="212" customFormat="1" ht="26.25" customHeight="1" x14ac:dyDescent="0.15">
      <c r="A122" s="1045"/>
      <c r="B122" s="936"/>
      <c r="C122" s="909" t="s">
        <v>432</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123</v>
      </c>
      <c r="AB122" s="946"/>
      <c r="AC122" s="946"/>
      <c r="AD122" s="946"/>
      <c r="AE122" s="947"/>
      <c r="AF122" s="948" t="s">
        <v>123</v>
      </c>
      <c r="AG122" s="946"/>
      <c r="AH122" s="946"/>
      <c r="AI122" s="946"/>
      <c r="AJ122" s="947"/>
      <c r="AK122" s="948" t="s">
        <v>123</v>
      </c>
      <c r="AL122" s="946"/>
      <c r="AM122" s="946"/>
      <c r="AN122" s="946"/>
      <c r="AO122" s="947"/>
      <c r="AP122" s="949" t="s">
        <v>123</v>
      </c>
      <c r="AQ122" s="950"/>
      <c r="AR122" s="950"/>
      <c r="AS122" s="950"/>
      <c r="AT122" s="951"/>
      <c r="AU122" s="981"/>
      <c r="AV122" s="982"/>
      <c r="AW122" s="982"/>
      <c r="AX122" s="982"/>
      <c r="AY122" s="983"/>
      <c r="AZ122" s="960" t="s">
        <v>451</v>
      </c>
      <c r="BA122" s="952"/>
      <c r="BB122" s="952"/>
      <c r="BC122" s="952"/>
      <c r="BD122" s="952"/>
      <c r="BE122" s="952"/>
      <c r="BF122" s="952"/>
      <c r="BG122" s="952"/>
      <c r="BH122" s="952"/>
      <c r="BI122" s="952"/>
      <c r="BJ122" s="952"/>
      <c r="BK122" s="952"/>
      <c r="BL122" s="952"/>
      <c r="BM122" s="952"/>
      <c r="BN122" s="952"/>
      <c r="BO122" s="952"/>
      <c r="BP122" s="953"/>
      <c r="BQ122" s="986">
        <v>20145187</v>
      </c>
      <c r="BR122" s="987"/>
      <c r="BS122" s="987"/>
      <c r="BT122" s="987"/>
      <c r="BU122" s="987"/>
      <c r="BV122" s="987">
        <v>19196651</v>
      </c>
      <c r="BW122" s="987"/>
      <c r="BX122" s="987"/>
      <c r="BY122" s="987"/>
      <c r="BZ122" s="987"/>
      <c r="CA122" s="987">
        <v>18014203</v>
      </c>
      <c r="CB122" s="987"/>
      <c r="CC122" s="987"/>
      <c r="CD122" s="987"/>
      <c r="CE122" s="987"/>
      <c r="CF122" s="1004">
        <v>166.5</v>
      </c>
      <c r="CG122" s="1005"/>
      <c r="CH122" s="1005"/>
      <c r="CI122" s="1005"/>
      <c r="CJ122" s="1005"/>
      <c r="CK122" s="996"/>
      <c r="CL122" s="997"/>
      <c r="CM122" s="997"/>
      <c r="CN122" s="997"/>
      <c r="CO122" s="998"/>
      <c r="CP122" s="1006" t="s">
        <v>392</v>
      </c>
      <c r="CQ122" s="1007"/>
      <c r="CR122" s="1007"/>
      <c r="CS122" s="1007"/>
      <c r="CT122" s="1007"/>
      <c r="CU122" s="1007"/>
      <c r="CV122" s="1007"/>
      <c r="CW122" s="1007"/>
      <c r="CX122" s="1007"/>
      <c r="CY122" s="1007"/>
      <c r="CZ122" s="1007"/>
      <c r="DA122" s="1007"/>
      <c r="DB122" s="1007"/>
      <c r="DC122" s="1007"/>
      <c r="DD122" s="1007"/>
      <c r="DE122" s="1007"/>
      <c r="DF122" s="1008"/>
      <c r="DG122" s="912">
        <v>187850</v>
      </c>
      <c r="DH122" s="913"/>
      <c r="DI122" s="913"/>
      <c r="DJ122" s="913"/>
      <c r="DK122" s="913"/>
      <c r="DL122" s="913">
        <v>321412</v>
      </c>
      <c r="DM122" s="913"/>
      <c r="DN122" s="913"/>
      <c r="DO122" s="913"/>
      <c r="DP122" s="913"/>
      <c r="DQ122" s="913">
        <v>272419</v>
      </c>
      <c r="DR122" s="913"/>
      <c r="DS122" s="913"/>
      <c r="DT122" s="913"/>
      <c r="DU122" s="913"/>
      <c r="DV122" s="914">
        <v>2.5</v>
      </c>
      <c r="DW122" s="914"/>
      <c r="DX122" s="914"/>
      <c r="DY122" s="914"/>
      <c r="DZ122" s="915"/>
    </row>
    <row r="123" spans="1:130" s="212" customFormat="1" ht="26.25" customHeight="1" x14ac:dyDescent="0.15">
      <c r="A123" s="1045"/>
      <c r="B123" s="936"/>
      <c r="C123" s="909" t="s">
        <v>438</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123</v>
      </c>
      <c r="AB123" s="946"/>
      <c r="AC123" s="946"/>
      <c r="AD123" s="946"/>
      <c r="AE123" s="947"/>
      <c r="AF123" s="948" t="s">
        <v>123</v>
      </c>
      <c r="AG123" s="946"/>
      <c r="AH123" s="946"/>
      <c r="AI123" s="946"/>
      <c r="AJ123" s="947"/>
      <c r="AK123" s="948" t="s">
        <v>123</v>
      </c>
      <c r="AL123" s="946"/>
      <c r="AM123" s="946"/>
      <c r="AN123" s="946"/>
      <c r="AO123" s="947"/>
      <c r="AP123" s="949" t="s">
        <v>123</v>
      </c>
      <c r="AQ123" s="950"/>
      <c r="AR123" s="950"/>
      <c r="AS123" s="950"/>
      <c r="AT123" s="951"/>
      <c r="AU123" s="984"/>
      <c r="AV123" s="985"/>
      <c r="AW123" s="985"/>
      <c r="AX123" s="985"/>
      <c r="AY123" s="985"/>
      <c r="AZ123" s="235" t="s">
        <v>178</v>
      </c>
      <c r="BA123" s="235"/>
      <c r="BB123" s="235"/>
      <c r="BC123" s="235"/>
      <c r="BD123" s="235"/>
      <c r="BE123" s="235"/>
      <c r="BF123" s="235"/>
      <c r="BG123" s="235"/>
      <c r="BH123" s="235"/>
      <c r="BI123" s="235"/>
      <c r="BJ123" s="235"/>
      <c r="BK123" s="235"/>
      <c r="BL123" s="235"/>
      <c r="BM123" s="235"/>
      <c r="BN123" s="235"/>
      <c r="BO123" s="964" t="s">
        <v>452</v>
      </c>
      <c r="BP123" s="992"/>
      <c r="BQ123" s="1051">
        <v>33109686</v>
      </c>
      <c r="BR123" s="1018"/>
      <c r="BS123" s="1018"/>
      <c r="BT123" s="1018"/>
      <c r="BU123" s="1018"/>
      <c r="BV123" s="1018">
        <v>33107645</v>
      </c>
      <c r="BW123" s="1018"/>
      <c r="BX123" s="1018"/>
      <c r="BY123" s="1018"/>
      <c r="BZ123" s="1018"/>
      <c r="CA123" s="1018">
        <v>32429717</v>
      </c>
      <c r="CB123" s="1018"/>
      <c r="CC123" s="1018"/>
      <c r="CD123" s="1018"/>
      <c r="CE123" s="1018"/>
      <c r="CF123" s="988"/>
      <c r="CG123" s="989"/>
      <c r="CH123" s="989"/>
      <c r="CI123" s="989"/>
      <c r="CJ123" s="990"/>
      <c r="CK123" s="996"/>
      <c r="CL123" s="997"/>
      <c r="CM123" s="997"/>
      <c r="CN123" s="997"/>
      <c r="CO123" s="998"/>
      <c r="CP123" s="1006" t="s">
        <v>396</v>
      </c>
      <c r="CQ123" s="1007"/>
      <c r="CR123" s="1007"/>
      <c r="CS123" s="1007"/>
      <c r="CT123" s="1007"/>
      <c r="CU123" s="1007"/>
      <c r="CV123" s="1007"/>
      <c r="CW123" s="1007"/>
      <c r="CX123" s="1007"/>
      <c r="CY123" s="1007"/>
      <c r="CZ123" s="1007"/>
      <c r="DA123" s="1007"/>
      <c r="DB123" s="1007"/>
      <c r="DC123" s="1007"/>
      <c r="DD123" s="1007"/>
      <c r="DE123" s="1007"/>
      <c r="DF123" s="1008"/>
      <c r="DG123" s="945" t="s">
        <v>123</v>
      </c>
      <c r="DH123" s="946"/>
      <c r="DI123" s="946"/>
      <c r="DJ123" s="946"/>
      <c r="DK123" s="947"/>
      <c r="DL123" s="948" t="s">
        <v>123</v>
      </c>
      <c r="DM123" s="946"/>
      <c r="DN123" s="946"/>
      <c r="DO123" s="946"/>
      <c r="DP123" s="947"/>
      <c r="DQ123" s="948" t="s">
        <v>123</v>
      </c>
      <c r="DR123" s="946"/>
      <c r="DS123" s="946"/>
      <c r="DT123" s="946"/>
      <c r="DU123" s="947"/>
      <c r="DV123" s="949" t="s">
        <v>123</v>
      </c>
      <c r="DW123" s="950"/>
      <c r="DX123" s="950"/>
      <c r="DY123" s="950"/>
      <c r="DZ123" s="951"/>
    </row>
    <row r="124" spans="1:130" s="212" customFormat="1" ht="26.25" customHeight="1" thickBot="1" x14ac:dyDescent="0.2">
      <c r="A124" s="1045"/>
      <c r="B124" s="936"/>
      <c r="C124" s="909" t="s">
        <v>441</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123</v>
      </c>
      <c r="AB124" s="946"/>
      <c r="AC124" s="946"/>
      <c r="AD124" s="946"/>
      <c r="AE124" s="947"/>
      <c r="AF124" s="948" t="s">
        <v>123</v>
      </c>
      <c r="AG124" s="946"/>
      <c r="AH124" s="946"/>
      <c r="AI124" s="946"/>
      <c r="AJ124" s="947"/>
      <c r="AK124" s="948" t="s">
        <v>123</v>
      </c>
      <c r="AL124" s="946"/>
      <c r="AM124" s="946"/>
      <c r="AN124" s="946"/>
      <c r="AO124" s="947"/>
      <c r="AP124" s="949" t="s">
        <v>123</v>
      </c>
      <c r="AQ124" s="950"/>
      <c r="AR124" s="950"/>
      <c r="AS124" s="950"/>
      <c r="AT124" s="951"/>
      <c r="AU124" s="1047" t="s">
        <v>453</v>
      </c>
      <c r="AV124" s="1048"/>
      <c r="AW124" s="1048"/>
      <c r="AX124" s="1048"/>
      <c r="AY124" s="1048"/>
      <c r="AZ124" s="1048"/>
      <c r="BA124" s="1048"/>
      <c r="BB124" s="1048"/>
      <c r="BC124" s="1048"/>
      <c r="BD124" s="1048"/>
      <c r="BE124" s="1048"/>
      <c r="BF124" s="1048"/>
      <c r="BG124" s="1048"/>
      <c r="BH124" s="1048"/>
      <c r="BI124" s="1048"/>
      <c r="BJ124" s="1048"/>
      <c r="BK124" s="1048"/>
      <c r="BL124" s="1048"/>
      <c r="BM124" s="1048"/>
      <c r="BN124" s="1048"/>
      <c r="BO124" s="1048"/>
      <c r="BP124" s="1049"/>
      <c r="BQ124" s="1050" t="s">
        <v>123</v>
      </c>
      <c r="BR124" s="1014"/>
      <c r="BS124" s="1014"/>
      <c r="BT124" s="1014"/>
      <c r="BU124" s="1014"/>
      <c r="BV124" s="1014" t="s">
        <v>123</v>
      </c>
      <c r="BW124" s="1014"/>
      <c r="BX124" s="1014"/>
      <c r="BY124" s="1014"/>
      <c r="BZ124" s="1014"/>
      <c r="CA124" s="1014" t="s">
        <v>123</v>
      </c>
      <c r="CB124" s="1014"/>
      <c r="CC124" s="1014"/>
      <c r="CD124" s="1014"/>
      <c r="CE124" s="1014"/>
      <c r="CF124" s="1015"/>
      <c r="CG124" s="1016"/>
      <c r="CH124" s="1016"/>
      <c r="CI124" s="1016"/>
      <c r="CJ124" s="1017"/>
      <c r="CK124" s="999"/>
      <c r="CL124" s="999"/>
      <c r="CM124" s="999"/>
      <c r="CN124" s="999"/>
      <c r="CO124" s="1000"/>
      <c r="CP124" s="1006" t="s">
        <v>454</v>
      </c>
      <c r="CQ124" s="1007"/>
      <c r="CR124" s="1007"/>
      <c r="CS124" s="1007"/>
      <c r="CT124" s="1007"/>
      <c r="CU124" s="1007"/>
      <c r="CV124" s="1007"/>
      <c r="CW124" s="1007"/>
      <c r="CX124" s="1007"/>
      <c r="CY124" s="1007"/>
      <c r="CZ124" s="1007"/>
      <c r="DA124" s="1007"/>
      <c r="DB124" s="1007"/>
      <c r="DC124" s="1007"/>
      <c r="DD124" s="1007"/>
      <c r="DE124" s="1007"/>
      <c r="DF124" s="1008"/>
      <c r="DG124" s="991" t="s">
        <v>123</v>
      </c>
      <c r="DH124" s="973"/>
      <c r="DI124" s="973"/>
      <c r="DJ124" s="973"/>
      <c r="DK124" s="974"/>
      <c r="DL124" s="972" t="s">
        <v>123</v>
      </c>
      <c r="DM124" s="973"/>
      <c r="DN124" s="973"/>
      <c r="DO124" s="973"/>
      <c r="DP124" s="974"/>
      <c r="DQ124" s="972" t="s">
        <v>123</v>
      </c>
      <c r="DR124" s="973"/>
      <c r="DS124" s="973"/>
      <c r="DT124" s="973"/>
      <c r="DU124" s="974"/>
      <c r="DV124" s="975" t="s">
        <v>123</v>
      </c>
      <c r="DW124" s="976"/>
      <c r="DX124" s="976"/>
      <c r="DY124" s="976"/>
      <c r="DZ124" s="977"/>
    </row>
    <row r="125" spans="1:130" s="212" customFormat="1" ht="26.25" customHeight="1" x14ac:dyDescent="0.15">
      <c r="A125" s="1045"/>
      <c r="B125" s="936"/>
      <c r="C125" s="909" t="s">
        <v>443</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123</v>
      </c>
      <c r="AB125" s="946"/>
      <c r="AC125" s="946"/>
      <c r="AD125" s="946"/>
      <c r="AE125" s="947"/>
      <c r="AF125" s="948" t="s">
        <v>123</v>
      </c>
      <c r="AG125" s="946"/>
      <c r="AH125" s="946"/>
      <c r="AI125" s="946"/>
      <c r="AJ125" s="947"/>
      <c r="AK125" s="948" t="s">
        <v>123</v>
      </c>
      <c r="AL125" s="946"/>
      <c r="AM125" s="946"/>
      <c r="AN125" s="946"/>
      <c r="AO125" s="947"/>
      <c r="AP125" s="949" t="s">
        <v>123</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455</v>
      </c>
      <c r="CL125" s="994"/>
      <c r="CM125" s="994"/>
      <c r="CN125" s="994"/>
      <c r="CO125" s="995"/>
      <c r="CP125" s="916" t="s">
        <v>456</v>
      </c>
      <c r="CQ125" s="884"/>
      <c r="CR125" s="884"/>
      <c r="CS125" s="884"/>
      <c r="CT125" s="884"/>
      <c r="CU125" s="884"/>
      <c r="CV125" s="884"/>
      <c r="CW125" s="884"/>
      <c r="CX125" s="884"/>
      <c r="CY125" s="884"/>
      <c r="CZ125" s="884"/>
      <c r="DA125" s="884"/>
      <c r="DB125" s="884"/>
      <c r="DC125" s="884"/>
      <c r="DD125" s="884"/>
      <c r="DE125" s="884"/>
      <c r="DF125" s="885"/>
      <c r="DG125" s="917" t="s">
        <v>123</v>
      </c>
      <c r="DH125" s="918"/>
      <c r="DI125" s="918"/>
      <c r="DJ125" s="918"/>
      <c r="DK125" s="918"/>
      <c r="DL125" s="918" t="s">
        <v>123</v>
      </c>
      <c r="DM125" s="918"/>
      <c r="DN125" s="918"/>
      <c r="DO125" s="918"/>
      <c r="DP125" s="918"/>
      <c r="DQ125" s="918" t="s">
        <v>123</v>
      </c>
      <c r="DR125" s="918"/>
      <c r="DS125" s="918"/>
      <c r="DT125" s="918"/>
      <c r="DU125" s="918"/>
      <c r="DV125" s="919" t="s">
        <v>123</v>
      </c>
      <c r="DW125" s="919"/>
      <c r="DX125" s="919"/>
      <c r="DY125" s="919"/>
      <c r="DZ125" s="920"/>
    </row>
    <row r="126" spans="1:130" s="212" customFormat="1" ht="26.25" customHeight="1" thickBot="1" x14ac:dyDescent="0.2">
      <c r="A126" s="1045"/>
      <c r="B126" s="936"/>
      <c r="C126" s="909" t="s">
        <v>445</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123</v>
      </c>
      <c r="AB126" s="946"/>
      <c r="AC126" s="946"/>
      <c r="AD126" s="946"/>
      <c r="AE126" s="947"/>
      <c r="AF126" s="948" t="s">
        <v>123</v>
      </c>
      <c r="AG126" s="946"/>
      <c r="AH126" s="946"/>
      <c r="AI126" s="946"/>
      <c r="AJ126" s="947"/>
      <c r="AK126" s="948" t="s">
        <v>123</v>
      </c>
      <c r="AL126" s="946"/>
      <c r="AM126" s="946"/>
      <c r="AN126" s="946"/>
      <c r="AO126" s="947"/>
      <c r="AP126" s="949" t="s">
        <v>123</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457</v>
      </c>
      <c r="CQ126" s="910"/>
      <c r="CR126" s="910"/>
      <c r="CS126" s="910"/>
      <c r="CT126" s="910"/>
      <c r="CU126" s="910"/>
      <c r="CV126" s="910"/>
      <c r="CW126" s="910"/>
      <c r="CX126" s="910"/>
      <c r="CY126" s="910"/>
      <c r="CZ126" s="910"/>
      <c r="DA126" s="910"/>
      <c r="DB126" s="910"/>
      <c r="DC126" s="910"/>
      <c r="DD126" s="910"/>
      <c r="DE126" s="910"/>
      <c r="DF126" s="911"/>
      <c r="DG126" s="912" t="s">
        <v>123</v>
      </c>
      <c r="DH126" s="913"/>
      <c r="DI126" s="913"/>
      <c r="DJ126" s="913"/>
      <c r="DK126" s="913"/>
      <c r="DL126" s="913" t="s">
        <v>123</v>
      </c>
      <c r="DM126" s="913"/>
      <c r="DN126" s="913"/>
      <c r="DO126" s="913"/>
      <c r="DP126" s="913"/>
      <c r="DQ126" s="913" t="s">
        <v>123</v>
      </c>
      <c r="DR126" s="913"/>
      <c r="DS126" s="913"/>
      <c r="DT126" s="913"/>
      <c r="DU126" s="913"/>
      <c r="DV126" s="914" t="s">
        <v>123</v>
      </c>
      <c r="DW126" s="914"/>
      <c r="DX126" s="914"/>
      <c r="DY126" s="914"/>
      <c r="DZ126" s="915"/>
    </row>
    <row r="127" spans="1:130" s="212" customFormat="1" ht="26.25" customHeight="1" x14ac:dyDescent="0.15">
      <c r="A127" s="1046"/>
      <c r="B127" s="938"/>
      <c r="C127" s="960" t="s">
        <v>458</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123</v>
      </c>
      <c r="AB127" s="946"/>
      <c r="AC127" s="946"/>
      <c r="AD127" s="946"/>
      <c r="AE127" s="947"/>
      <c r="AF127" s="948" t="s">
        <v>123</v>
      </c>
      <c r="AG127" s="946"/>
      <c r="AH127" s="946"/>
      <c r="AI127" s="946"/>
      <c r="AJ127" s="947"/>
      <c r="AK127" s="948" t="s">
        <v>123</v>
      </c>
      <c r="AL127" s="946"/>
      <c r="AM127" s="946"/>
      <c r="AN127" s="946"/>
      <c r="AO127" s="947"/>
      <c r="AP127" s="949" t="s">
        <v>123</v>
      </c>
      <c r="AQ127" s="950"/>
      <c r="AR127" s="950"/>
      <c r="AS127" s="950"/>
      <c r="AT127" s="951"/>
      <c r="AU127" s="214"/>
      <c r="AV127" s="214"/>
      <c r="AW127" s="214"/>
      <c r="AX127" s="1019" t="s">
        <v>459</v>
      </c>
      <c r="AY127" s="1020"/>
      <c r="AZ127" s="1020"/>
      <c r="BA127" s="1020"/>
      <c r="BB127" s="1020"/>
      <c r="BC127" s="1020"/>
      <c r="BD127" s="1020"/>
      <c r="BE127" s="1021"/>
      <c r="BF127" s="1022" t="s">
        <v>460</v>
      </c>
      <c r="BG127" s="1020"/>
      <c r="BH127" s="1020"/>
      <c r="BI127" s="1020"/>
      <c r="BJ127" s="1020"/>
      <c r="BK127" s="1020"/>
      <c r="BL127" s="1021"/>
      <c r="BM127" s="1022" t="s">
        <v>461</v>
      </c>
      <c r="BN127" s="1020"/>
      <c r="BO127" s="1020"/>
      <c r="BP127" s="1020"/>
      <c r="BQ127" s="1020"/>
      <c r="BR127" s="1020"/>
      <c r="BS127" s="1021"/>
      <c r="BT127" s="1022" t="s">
        <v>462</v>
      </c>
      <c r="BU127" s="1020"/>
      <c r="BV127" s="1020"/>
      <c r="BW127" s="1020"/>
      <c r="BX127" s="1020"/>
      <c r="BY127" s="1020"/>
      <c r="BZ127" s="1043"/>
      <c r="CA127" s="214"/>
      <c r="CB127" s="214"/>
      <c r="CC127" s="214"/>
      <c r="CD127" s="237"/>
      <c r="CE127" s="237"/>
      <c r="CF127" s="237"/>
      <c r="CG127" s="214"/>
      <c r="CH127" s="214"/>
      <c r="CI127" s="214"/>
      <c r="CJ127" s="236"/>
      <c r="CK127" s="1010"/>
      <c r="CL127" s="997"/>
      <c r="CM127" s="997"/>
      <c r="CN127" s="997"/>
      <c r="CO127" s="998"/>
      <c r="CP127" s="909" t="s">
        <v>463</v>
      </c>
      <c r="CQ127" s="910"/>
      <c r="CR127" s="910"/>
      <c r="CS127" s="910"/>
      <c r="CT127" s="910"/>
      <c r="CU127" s="910"/>
      <c r="CV127" s="910"/>
      <c r="CW127" s="910"/>
      <c r="CX127" s="910"/>
      <c r="CY127" s="910"/>
      <c r="CZ127" s="910"/>
      <c r="DA127" s="910"/>
      <c r="DB127" s="910"/>
      <c r="DC127" s="910"/>
      <c r="DD127" s="910"/>
      <c r="DE127" s="910"/>
      <c r="DF127" s="911"/>
      <c r="DG127" s="912" t="s">
        <v>123</v>
      </c>
      <c r="DH127" s="913"/>
      <c r="DI127" s="913"/>
      <c r="DJ127" s="913"/>
      <c r="DK127" s="913"/>
      <c r="DL127" s="913" t="s">
        <v>123</v>
      </c>
      <c r="DM127" s="913"/>
      <c r="DN127" s="913"/>
      <c r="DO127" s="913"/>
      <c r="DP127" s="913"/>
      <c r="DQ127" s="913" t="s">
        <v>123</v>
      </c>
      <c r="DR127" s="913"/>
      <c r="DS127" s="913"/>
      <c r="DT127" s="913"/>
      <c r="DU127" s="913"/>
      <c r="DV127" s="914" t="s">
        <v>123</v>
      </c>
      <c r="DW127" s="914"/>
      <c r="DX127" s="914"/>
      <c r="DY127" s="914"/>
      <c r="DZ127" s="915"/>
    </row>
    <row r="128" spans="1:130" s="212" customFormat="1" ht="26.25" customHeight="1" thickBot="1" x14ac:dyDescent="0.2">
      <c r="A128" s="1029" t="s">
        <v>464</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465</v>
      </c>
      <c r="X128" s="1031"/>
      <c r="Y128" s="1031"/>
      <c r="Z128" s="1032"/>
      <c r="AA128" s="1033">
        <v>226418</v>
      </c>
      <c r="AB128" s="1034"/>
      <c r="AC128" s="1034"/>
      <c r="AD128" s="1034"/>
      <c r="AE128" s="1035"/>
      <c r="AF128" s="1036">
        <v>177864</v>
      </c>
      <c r="AG128" s="1034"/>
      <c r="AH128" s="1034"/>
      <c r="AI128" s="1034"/>
      <c r="AJ128" s="1035"/>
      <c r="AK128" s="1036">
        <v>55365</v>
      </c>
      <c r="AL128" s="1034"/>
      <c r="AM128" s="1034"/>
      <c r="AN128" s="1034"/>
      <c r="AO128" s="1035"/>
      <c r="AP128" s="1037"/>
      <c r="AQ128" s="1038"/>
      <c r="AR128" s="1038"/>
      <c r="AS128" s="1038"/>
      <c r="AT128" s="1039"/>
      <c r="AU128" s="214"/>
      <c r="AV128" s="214"/>
      <c r="AW128" s="214"/>
      <c r="AX128" s="883" t="s">
        <v>466</v>
      </c>
      <c r="AY128" s="884"/>
      <c r="AZ128" s="884"/>
      <c r="BA128" s="884"/>
      <c r="BB128" s="884"/>
      <c r="BC128" s="884"/>
      <c r="BD128" s="884"/>
      <c r="BE128" s="885"/>
      <c r="BF128" s="1040" t="s">
        <v>123</v>
      </c>
      <c r="BG128" s="1041"/>
      <c r="BH128" s="1041"/>
      <c r="BI128" s="1041"/>
      <c r="BJ128" s="1041"/>
      <c r="BK128" s="1041"/>
      <c r="BL128" s="1042"/>
      <c r="BM128" s="1040">
        <v>13.02</v>
      </c>
      <c r="BN128" s="1041"/>
      <c r="BO128" s="1041"/>
      <c r="BP128" s="1041"/>
      <c r="BQ128" s="1041"/>
      <c r="BR128" s="1041"/>
      <c r="BS128" s="1042"/>
      <c r="BT128" s="1040">
        <v>20</v>
      </c>
      <c r="BU128" s="1041"/>
      <c r="BV128" s="1041"/>
      <c r="BW128" s="1041"/>
      <c r="BX128" s="1041"/>
      <c r="BY128" s="1041"/>
      <c r="BZ128" s="1063"/>
      <c r="CA128" s="237"/>
      <c r="CB128" s="237"/>
      <c r="CC128" s="237"/>
      <c r="CD128" s="237"/>
      <c r="CE128" s="237"/>
      <c r="CF128" s="237"/>
      <c r="CG128" s="214"/>
      <c r="CH128" s="214"/>
      <c r="CI128" s="214"/>
      <c r="CJ128" s="236"/>
      <c r="CK128" s="1011"/>
      <c r="CL128" s="1012"/>
      <c r="CM128" s="1012"/>
      <c r="CN128" s="1012"/>
      <c r="CO128" s="1013"/>
      <c r="CP128" s="1023" t="s">
        <v>467</v>
      </c>
      <c r="CQ128" s="713"/>
      <c r="CR128" s="713"/>
      <c r="CS128" s="713"/>
      <c r="CT128" s="713"/>
      <c r="CU128" s="713"/>
      <c r="CV128" s="713"/>
      <c r="CW128" s="713"/>
      <c r="CX128" s="713"/>
      <c r="CY128" s="713"/>
      <c r="CZ128" s="713"/>
      <c r="DA128" s="713"/>
      <c r="DB128" s="713"/>
      <c r="DC128" s="713"/>
      <c r="DD128" s="713"/>
      <c r="DE128" s="713"/>
      <c r="DF128" s="1024"/>
      <c r="DG128" s="1025" t="s">
        <v>123</v>
      </c>
      <c r="DH128" s="1026"/>
      <c r="DI128" s="1026"/>
      <c r="DJ128" s="1026"/>
      <c r="DK128" s="1026"/>
      <c r="DL128" s="1026" t="s">
        <v>123</v>
      </c>
      <c r="DM128" s="1026"/>
      <c r="DN128" s="1026"/>
      <c r="DO128" s="1026"/>
      <c r="DP128" s="1026"/>
      <c r="DQ128" s="1026" t="s">
        <v>123</v>
      </c>
      <c r="DR128" s="1026"/>
      <c r="DS128" s="1026"/>
      <c r="DT128" s="1026"/>
      <c r="DU128" s="1026"/>
      <c r="DV128" s="1027" t="s">
        <v>123</v>
      </c>
      <c r="DW128" s="1027"/>
      <c r="DX128" s="1027"/>
      <c r="DY128" s="1027"/>
      <c r="DZ128" s="1028"/>
    </row>
    <row r="129" spans="1:131" s="212" customFormat="1" ht="26.25" customHeight="1" x14ac:dyDescent="0.15">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468</v>
      </c>
      <c r="X129" s="1058"/>
      <c r="Y129" s="1058"/>
      <c r="Z129" s="1059"/>
      <c r="AA129" s="945">
        <v>12042910</v>
      </c>
      <c r="AB129" s="946"/>
      <c r="AC129" s="946"/>
      <c r="AD129" s="946"/>
      <c r="AE129" s="947"/>
      <c r="AF129" s="948">
        <v>12162168</v>
      </c>
      <c r="AG129" s="946"/>
      <c r="AH129" s="946"/>
      <c r="AI129" s="946"/>
      <c r="AJ129" s="947"/>
      <c r="AK129" s="948">
        <v>12331390</v>
      </c>
      <c r="AL129" s="946"/>
      <c r="AM129" s="946"/>
      <c r="AN129" s="946"/>
      <c r="AO129" s="947"/>
      <c r="AP129" s="1060"/>
      <c r="AQ129" s="1061"/>
      <c r="AR129" s="1061"/>
      <c r="AS129" s="1061"/>
      <c r="AT129" s="1062"/>
      <c r="AU129" s="215"/>
      <c r="AV129" s="215"/>
      <c r="AW129" s="215"/>
      <c r="AX129" s="1052" t="s">
        <v>469</v>
      </c>
      <c r="AY129" s="910"/>
      <c r="AZ129" s="910"/>
      <c r="BA129" s="910"/>
      <c r="BB129" s="910"/>
      <c r="BC129" s="910"/>
      <c r="BD129" s="910"/>
      <c r="BE129" s="911"/>
      <c r="BF129" s="1053" t="s">
        <v>123</v>
      </c>
      <c r="BG129" s="1054"/>
      <c r="BH129" s="1054"/>
      <c r="BI129" s="1054"/>
      <c r="BJ129" s="1054"/>
      <c r="BK129" s="1054"/>
      <c r="BL129" s="1055"/>
      <c r="BM129" s="1053">
        <v>18.02</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21" t="s">
        <v>470</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471</v>
      </c>
      <c r="X130" s="1058"/>
      <c r="Y130" s="1058"/>
      <c r="Z130" s="1059"/>
      <c r="AA130" s="945">
        <v>1679479</v>
      </c>
      <c r="AB130" s="946"/>
      <c r="AC130" s="946"/>
      <c r="AD130" s="946"/>
      <c r="AE130" s="947"/>
      <c r="AF130" s="948">
        <v>1634142</v>
      </c>
      <c r="AG130" s="946"/>
      <c r="AH130" s="946"/>
      <c r="AI130" s="946"/>
      <c r="AJ130" s="947"/>
      <c r="AK130" s="948">
        <v>1513019</v>
      </c>
      <c r="AL130" s="946"/>
      <c r="AM130" s="946"/>
      <c r="AN130" s="946"/>
      <c r="AO130" s="947"/>
      <c r="AP130" s="1060"/>
      <c r="AQ130" s="1061"/>
      <c r="AR130" s="1061"/>
      <c r="AS130" s="1061"/>
      <c r="AT130" s="1062"/>
      <c r="AU130" s="215"/>
      <c r="AV130" s="215"/>
      <c r="AW130" s="215"/>
      <c r="AX130" s="1052" t="s">
        <v>472</v>
      </c>
      <c r="AY130" s="910"/>
      <c r="AZ130" s="910"/>
      <c r="BA130" s="910"/>
      <c r="BB130" s="910"/>
      <c r="BC130" s="910"/>
      <c r="BD130" s="910"/>
      <c r="BE130" s="911"/>
      <c r="BF130" s="1088">
        <v>9.8000000000000007</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473</v>
      </c>
      <c r="X131" s="1095"/>
      <c r="Y131" s="1095"/>
      <c r="Z131" s="1096"/>
      <c r="AA131" s="991">
        <v>10363431</v>
      </c>
      <c r="AB131" s="973"/>
      <c r="AC131" s="973"/>
      <c r="AD131" s="973"/>
      <c r="AE131" s="974"/>
      <c r="AF131" s="972">
        <v>10528026</v>
      </c>
      <c r="AG131" s="973"/>
      <c r="AH131" s="973"/>
      <c r="AI131" s="973"/>
      <c r="AJ131" s="974"/>
      <c r="AK131" s="972">
        <v>10818371</v>
      </c>
      <c r="AL131" s="973"/>
      <c r="AM131" s="973"/>
      <c r="AN131" s="973"/>
      <c r="AO131" s="974"/>
      <c r="AP131" s="1097"/>
      <c r="AQ131" s="1098"/>
      <c r="AR131" s="1098"/>
      <c r="AS131" s="1098"/>
      <c r="AT131" s="1099"/>
      <c r="AU131" s="215"/>
      <c r="AV131" s="215"/>
      <c r="AW131" s="215"/>
      <c r="AX131" s="1070" t="s">
        <v>474</v>
      </c>
      <c r="AY131" s="713"/>
      <c r="AZ131" s="713"/>
      <c r="BA131" s="713"/>
      <c r="BB131" s="713"/>
      <c r="BC131" s="713"/>
      <c r="BD131" s="713"/>
      <c r="BE131" s="1024"/>
      <c r="BF131" s="1071" t="s">
        <v>123</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077" t="s">
        <v>475</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476</v>
      </c>
      <c r="W132" s="1081"/>
      <c r="X132" s="1081"/>
      <c r="Y132" s="1081"/>
      <c r="Z132" s="1082"/>
      <c r="AA132" s="1083">
        <v>10.34730839</v>
      </c>
      <c r="AB132" s="1084"/>
      <c r="AC132" s="1084"/>
      <c r="AD132" s="1084"/>
      <c r="AE132" s="1085"/>
      <c r="AF132" s="1086">
        <v>10.88193551</v>
      </c>
      <c r="AG132" s="1084"/>
      <c r="AH132" s="1084"/>
      <c r="AI132" s="1084"/>
      <c r="AJ132" s="1085"/>
      <c r="AK132" s="1086">
        <v>8.4343567069999992</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477</v>
      </c>
      <c r="W133" s="1064"/>
      <c r="X133" s="1064"/>
      <c r="Y133" s="1064"/>
      <c r="Z133" s="1065"/>
      <c r="AA133" s="1066">
        <v>9.3000000000000007</v>
      </c>
      <c r="AB133" s="1067"/>
      <c r="AC133" s="1067"/>
      <c r="AD133" s="1067"/>
      <c r="AE133" s="1068"/>
      <c r="AF133" s="1066">
        <v>10.1</v>
      </c>
      <c r="AG133" s="1067"/>
      <c r="AH133" s="1067"/>
      <c r="AI133" s="1067"/>
      <c r="AJ133" s="1068"/>
      <c r="AK133" s="1066">
        <v>9.8000000000000007</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hf+UPR69zDO76JKlYUQibiBr/tDwjr58R+mEehbuMoc1EGVvq2KymLK+1gxdqC7oYVmV8i3Jck4TvJ75q5aF/Q==" saltValue="JGeWkaRy/sJ+E6J8N35++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tabSelected="1" view="pageBreakPreview" topLeftCell="W58" zoomScale="85" zoomScaleNormal="85" zoomScaleSheetLayoutView="85"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478</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LWNbAwrODyzhu8ctXdPZj7y/l0B/HAG+S8tECjUf5nKn8ECYiRcwneHlQ/YfjnKwO4xx0DupLEjwqLHxH5Z67Q==" saltValue="KT8FRq9YmggBr1+yV30+pQ=="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abSelected="1" topLeftCell="A37" zoomScale="70" zoomScaleNormal="7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xwY9qXHwxZIbQLptJw0hNqY3MEeBDRErWUDGnCKvh7/n9qXsmUPp3qb2uG9T8d3d9tj/hgrcMJ+FBwEZggZUVA==" saltValue="2nFx3twrS9lUuvYwEFpICw==" spinCount="100000" sheet="1" objects="1" scenarios="1"/>
  <dataConsolidate/>
  <phoneticPr fontId="2"/>
  <printOptions horizontalCentered="1" verticalCentered="1"/>
  <pageMargins left="0" right="0" top="0" bottom="0" header="0" footer="0"/>
  <pageSetup paperSize="9" scale="50"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tabSelected="1" view="pageBreakPreview" topLeftCell="A50" zoomScale="85" zoomScaleSheetLayoutView="85"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480</v>
      </c>
      <c r="AL6" s="248"/>
      <c r="AM6" s="248"/>
      <c r="AN6" s="248"/>
    </row>
    <row r="7" spans="1:46" ht="13.5" customHeight="1" x14ac:dyDescent="0.15">
      <c r="A7" s="247"/>
      <c r="AK7" s="250"/>
      <c r="AL7" s="251"/>
      <c r="AM7" s="251"/>
      <c r="AN7" s="252"/>
      <c r="AO7" s="1101" t="s">
        <v>481</v>
      </c>
      <c r="AP7" s="253"/>
      <c r="AQ7" s="254" t="s">
        <v>482</v>
      </c>
      <c r="AR7" s="255"/>
    </row>
    <row r="8" spans="1:46" x14ac:dyDescent="0.15">
      <c r="A8" s="247"/>
      <c r="AK8" s="256"/>
      <c r="AL8" s="257"/>
      <c r="AM8" s="257"/>
      <c r="AN8" s="258"/>
      <c r="AO8" s="1102"/>
      <c r="AP8" s="259" t="s">
        <v>483</v>
      </c>
      <c r="AQ8" s="260" t="s">
        <v>484</v>
      </c>
      <c r="AR8" s="261" t="s">
        <v>485</v>
      </c>
    </row>
    <row r="9" spans="1:46" x14ac:dyDescent="0.15">
      <c r="A9" s="247"/>
      <c r="AK9" s="1103" t="s">
        <v>486</v>
      </c>
      <c r="AL9" s="1104"/>
      <c r="AM9" s="1104"/>
      <c r="AN9" s="1105"/>
      <c r="AO9" s="262">
        <v>4178380</v>
      </c>
      <c r="AP9" s="262">
        <v>100793</v>
      </c>
      <c r="AQ9" s="263">
        <v>98214</v>
      </c>
      <c r="AR9" s="264">
        <v>2.6</v>
      </c>
    </row>
    <row r="10" spans="1:46" ht="13.5" customHeight="1" x14ac:dyDescent="0.15">
      <c r="A10" s="247"/>
      <c r="AK10" s="1103" t="s">
        <v>487</v>
      </c>
      <c r="AL10" s="1104"/>
      <c r="AM10" s="1104"/>
      <c r="AN10" s="1105"/>
      <c r="AO10" s="265">
        <v>615759</v>
      </c>
      <c r="AP10" s="265">
        <v>14854</v>
      </c>
      <c r="AQ10" s="266">
        <v>8330</v>
      </c>
      <c r="AR10" s="267">
        <v>78.3</v>
      </c>
    </row>
    <row r="11" spans="1:46" ht="13.5" customHeight="1" x14ac:dyDescent="0.15">
      <c r="A11" s="247"/>
      <c r="AK11" s="1103" t="s">
        <v>488</v>
      </c>
      <c r="AL11" s="1104"/>
      <c r="AM11" s="1104"/>
      <c r="AN11" s="1105"/>
      <c r="AO11" s="265">
        <v>83333</v>
      </c>
      <c r="AP11" s="265">
        <v>2010</v>
      </c>
      <c r="AQ11" s="266">
        <v>2236</v>
      </c>
      <c r="AR11" s="267">
        <v>-10.1</v>
      </c>
    </row>
    <row r="12" spans="1:46" ht="13.5" customHeight="1" x14ac:dyDescent="0.15">
      <c r="A12" s="247"/>
      <c r="AK12" s="1103" t="s">
        <v>489</v>
      </c>
      <c r="AL12" s="1104"/>
      <c r="AM12" s="1104"/>
      <c r="AN12" s="1105"/>
      <c r="AO12" s="265" t="s">
        <v>490</v>
      </c>
      <c r="AP12" s="265" t="s">
        <v>490</v>
      </c>
      <c r="AQ12" s="266">
        <v>12</v>
      </c>
      <c r="AR12" s="267" t="s">
        <v>490</v>
      </c>
    </row>
    <row r="13" spans="1:46" ht="13.5" customHeight="1" x14ac:dyDescent="0.15">
      <c r="A13" s="247"/>
      <c r="AK13" s="1103" t="s">
        <v>491</v>
      </c>
      <c r="AL13" s="1104"/>
      <c r="AM13" s="1104"/>
      <c r="AN13" s="1105"/>
      <c r="AO13" s="265">
        <v>149723</v>
      </c>
      <c r="AP13" s="265">
        <v>3612</v>
      </c>
      <c r="AQ13" s="266">
        <v>3111</v>
      </c>
      <c r="AR13" s="267">
        <v>16.100000000000001</v>
      </c>
    </row>
    <row r="14" spans="1:46" ht="13.5" customHeight="1" x14ac:dyDescent="0.15">
      <c r="A14" s="247"/>
      <c r="AK14" s="1103" t="s">
        <v>492</v>
      </c>
      <c r="AL14" s="1104"/>
      <c r="AM14" s="1104"/>
      <c r="AN14" s="1105"/>
      <c r="AO14" s="265">
        <v>22940</v>
      </c>
      <c r="AP14" s="265">
        <v>553</v>
      </c>
      <c r="AQ14" s="266">
        <v>1882</v>
      </c>
      <c r="AR14" s="267">
        <v>-70.599999999999994</v>
      </c>
    </row>
    <row r="15" spans="1:46" ht="13.5" customHeight="1" x14ac:dyDescent="0.15">
      <c r="A15" s="247"/>
      <c r="AK15" s="1106" t="s">
        <v>493</v>
      </c>
      <c r="AL15" s="1107"/>
      <c r="AM15" s="1107"/>
      <c r="AN15" s="1108"/>
      <c r="AO15" s="265">
        <v>-217653</v>
      </c>
      <c r="AP15" s="265">
        <v>-5250</v>
      </c>
      <c r="AQ15" s="266">
        <v>-6411</v>
      </c>
      <c r="AR15" s="267">
        <v>-18.100000000000001</v>
      </c>
    </row>
    <row r="16" spans="1:46" x14ac:dyDescent="0.15">
      <c r="A16" s="247"/>
      <c r="AK16" s="1106" t="s">
        <v>178</v>
      </c>
      <c r="AL16" s="1107"/>
      <c r="AM16" s="1107"/>
      <c r="AN16" s="1108"/>
      <c r="AO16" s="265">
        <v>4832482</v>
      </c>
      <c r="AP16" s="265">
        <v>116572</v>
      </c>
      <c r="AQ16" s="266">
        <v>107373</v>
      </c>
      <c r="AR16" s="267">
        <v>8.6</v>
      </c>
    </row>
    <row r="17" spans="1:46" x14ac:dyDescent="0.15">
      <c r="A17" s="247"/>
    </row>
    <row r="18" spans="1:46" x14ac:dyDescent="0.15">
      <c r="A18" s="247"/>
      <c r="AQ18" s="268"/>
      <c r="AR18" s="268"/>
    </row>
    <row r="19" spans="1:46" x14ac:dyDescent="0.15">
      <c r="A19" s="247"/>
      <c r="AK19" s="243" t="s">
        <v>494</v>
      </c>
    </row>
    <row r="20" spans="1:46" x14ac:dyDescent="0.15">
      <c r="A20" s="247"/>
      <c r="AK20" s="269"/>
      <c r="AL20" s="270"/>
      <c r="AM20" s="270"/>
      <c r="AN20" s="271"/>
      <c r="AO20" s="272" t="s">
        <v>495</v>
      </c>
      <c r="AP20" s="273" t="s">
        <v>496</v>
      </c>
      <c r="AQ20" s="274" t="s">
        <v>497</v>
      </c>
      <c r="AR20" s="275"/>
    </row>
    <row r="21" spans="1:46" s="248" customFormat="1" x14ac:dyDescent="0.15">
      <c r="A21" s="276"/>
      <c r="AK21" s="1109" t="s">
        <v>498</v>
      </c>
      <c r="AL21" s="1110"/>
      <c r="AM21" s="1110"/>
      <c r="AN21" s="1111"/>
      <c r="AO21" s="277">
        <v>7.02</v>
      </c>
      <c r="AP21" s="278">
        <v>9.17</v>
      </c>
      <c r="AQ21" s="279">
        <v>-2.15</v>
      </c>
      <c r="AS21" s="280"/>
      <c r="AT21" s="276"/>
    </row>
    <row r="22" spans="1:46" s="248" customFormat="1" x14ac:dyDescent="0.15">
      <c r="A22" s="276"/>
      <c r="AK22" s="1109" t="s">
        <v>499</v>
      </c>
      <c r="AL22" s="1110"/>
      <c r="AM22" s="1110"/>
      <c r="AN22" s="1111"/>
      <c r="AO22" s="281">
        <v>100.2</v>
      </c>
      <c r="AP22" s="282">
        <v>97.5</v>
      </c>
      <c r="AQ22" s="283">
        <v>2.7</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00" t="s">
        <v>500</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288"/>
      <c r="AS27" s="243"/>
      <c r="AT27" s="243"/>
    </row>
    <row r="28" spans="1:46" ht="17.25" x14ac:dyDescent="0.15">
      <c r="A28" s="244" t="s">
        <v>501</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502</v>
      </c>
      <c r="AL29" s="248"/>
      <c r="AM29" s="248"/>
      <c r="AN29" s="248"/>
      <c r="AS29" s="290"/>
    </row>
    <row r="30" spans="1:46" ht="13.5" customHeight="1" x14ac:dyDescent="0.15">
      <c r="A30" s="247"/>
      <c r="AK30" s="250"/>
      <c r="AL30" s="251"/>
      <c r="AM30" s="251"/>
      <c r="AN30" s="252"/>
      <c r="AO30" s="1101" t="s">
        <v>481</v>
      </c>
      <c r="AP30" s="253"/>
      <c r="AQ30" s="254" t="s">
        <v>482</v>
      </c>
      <c r="AR30" s="255"/>
    </row>
    <row r="31" spans="1:46" x14ac:dyDescent="0.15">
      <c r="A31" s="247"/>
      <c r="AK31" s="256"/>
      <c r="AL31" s="257"/>
      <c r="AM31" s="257"/>
      <c r="AN31" s="258"/>
      <c r="AO31" s="1102"/>
      <c r="AP31" s="259" t="s">
        <v>483</v>
      </c>
      <c r="AQ31" s="260" t="s">
        <v>484</v>
      </c>
      <c r="AR31" s="261" t="s">
        <v>485</v>
      </c>
    </row>
    <row r="32" spans="1:46" ht="27" customHeight="1" x14ac:dyDescent="0.15">
      <c r="A32" s="247"/>
      <c r="AK32" s="1117" t="s">
        <v>503</v>
      </c>
      <c r="AL32" s="1118"/>
      <c r="AM32" s="1118"/>
      <c r="AN32" s="1119"/>
      <c r="AO32" s="291">
        <v>1710110</v>
      </c>
      <c r="AP32" s="291">
        <v>41252</v>
      </c>
      <c r="AQ32" s="292">
        <v>55954</v>
      </c>
      <c r="AR32" s="293">
        <v>-26.3</v>
      </c>
    </row>
    <row r="33" spans="1:46" ht="13.5" customHeight="1" x14ac:dyDescent="0.15">
      <c r="A33" s="247"/>
      <c r="AK33" s="1117" t="s">
        <v>504</v>
      </c>
      <c r="AL33" s="1118"/>
      <c r="AM33" s="1118"/>
      <c r="AN33" s="1119"/>
      <c r="AO33" s="291" t="s">
        <v>490</v>
      </c>
      <c r="AP33" s="291" t="s">
        <v>490</v>
      </c>
      <c r="AQ33" s="292" t="s">
        <v>490</v>
      </c>
      <c r="AR33" s="293" t="s">
        <v>490</v>
      </c>
    </row>
    <row r="34" spans="1:46" ht="27" customHeight="1" x14ac:dyDescent="0.15">
      <c r="A34" s="247"/>
      <c r="AK34" s="1117" t="s">
        <v>505</v>
      </c>
      <c r="AL34" s="1118"/>
      <c r="AM34" s="1118"/>
      <c r="AN34" s="1119"/>
      <c r="AO34" s="291">
        <v>1000</v>
      </c>
      <c r="AP34" s="291">
        <v>24</v>
      </c>
      <c r="AQ34" s="292">
        <v>1</v>
      </c>
      <c r="AR34" s="293">
        <v>2300</v>
      </c>
    </row>
    <row r="35" spans="1:46" ht="27" customHeight="1" x14ac:dyDescent="0.15">
      <c r="A35" s="247"/>
      <c r="AK35" s="1117" t="s">
        <v>506</v>
      </c>
      <c r="AL35" s="1118"/>
      <c r="AM35" s="1118"/>
      <c r="AN35" s="1119"/>
      <c r="AO35" s="291">
        <v>766488</v>
      </c>
      <c r="AP35" s="291">
        <v>18490</v>
      </c>
      <c r="AQ35" s="292">
        <v>17691</v>
      </c>
      <c r="AR35" s="293">
        <v>4.5</v>
      </c>
    </row>
    <row r="36" spans="1:46" ht="27" customHeight="1" x14ac:dyDescent="0.15">
      <c r="A36" s="247"/>
      <c r="AK36" s="1117" t="s">
        <v>507</v>
      </c>
      <c r="AL36" s="1118"/>
      <c r="AM36" s="1118"/>
      <c r="AN36" s="1119"/>
      <c r="AO36" s="291">
        <v>3246</v>
      </c>
      <c r="AP36" s="291">
        <v>78</v>
      </c>
      <c r="AQ36" s="292">
        <v>2603</v>
      </c>
      <c r="AR36" s="293">
        <v>-97</v>
      </c>
    </row>
    <row r="37" spans="1:46" ht="13.5" customHeight="1" x14ac:dyDescent="0.15">
      <c r="A37" s="247"/>
      <c r="AK37" s="1117" t="s">
        <v>508</v>
      </c>
      <c r="AL37" s="1118"/>
      <c r="AM37" s="1118"/>
      <c r="AN37" s="1119"/>
      <c r="AO37" s="291" t="s">
        <v>490</v>
      </c>
      <c r="AP37" s="291" t="s">
        <v>490</v>
      </c>
      <c r="AQ37" s="292">
        <v>579</v>
      </c>
      <c r="AR37" s="293" t="s">
        <v>490</v>
      </c>
    </row>
    <row r="38" spans="1:46" ht="27" customHeight="1" x14ac:dyDescent="0.15">
      <c r="A38" s="247"/>
      <c r="AK38" s="1120" t="s">
        <v>509</v>
      </c>
      <c r="AL38" s="1121"/>
      <c r="AM38" s="1121"/>
      <c r="AN38" s="1122"/>
      <c r="AO38" s="294" t="s">
        <v>490</v>
      </c>
      <c r="AP38" s="294" t="s">
        <v>490</v>
      </c>
      <c r="AQ38" s="295">
        <v>4</v>
      </c>
      <c r="AR38" s="283" t="s">
        <v>490</v>
      </c>
      <c r="AS38" s="290"/>
    </row>
    <row r="39" spans="1:46" x14ac:dyDescent="0.15">
      <c r="A39" s="247"/>
      <c r="AK39" s="1120" t="s">
        <v>510</v>
      </c>
      <c r="AL39" s="1121"/>
      <c r="AM39" s="1121"/>
      <c r="AN39" s="1122"/>
      <c r="AO39" s="291">
        <v>-55365</v>
      </c>
      <c r="AP39" s="291">
        <v>-1336</v>
      </c>
      <c r="AQ39" s="292">
        <v>-4663</v>
      </c>
      <c r="AR39" s="293">
        <v>-71.3</v>
      </c>
      <c r="AS39" s="290"/>
    </row>
    <row r="40" spans="1:46" ht="27" customHeight="1" x14ac:dyDescent="0.15">
      <c r="A40" s="247"/>
      <c r="AK40" s="1117" t="s">
        <v>511</v>
      </c>
      <c r="AL40" s="1118"/>
      <c r="AM40" s="1118"/>
      <c r="AN40" s="1119"/>
      <c r="AO40" s="291">
        <v>-1513019</v>
      </c>
      <c r="AP40" s="291">
        <v>-36498</v>
      </c>
      <c r="AQ40" s="292">
        <v>-48945</v>
      </c>
      <c r="AR40" s="293">
        <v>-25.4</v>
      </c>
      <c r="AS40" s="290"/>
    </row>
    <row r="41" spans="1:46" x14ac:dyDescent="0.15">
      <c r="A41" s="247"/>
      <c r="AK41" s="1123" t="s">
        <v>288</v>
      </c>
      <c r="AL41" s="1124"/>
      <c r="AM41" s="1124"/>
      <c r="AN41" s="1125"/>
      <c r="AO41" s="291">
        <v>912460</v>
      </c>
      <c r="AP41" s="291">
        <v>22011</v>
      </c>
      <c r="AQ41" s="292">
        <v>23225</v>
      </c>
      <c r="AR41" s="293">
        <v>-5.2</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512</v>
      </c>
    </row>
    <row r="48" spans="1:46" x14ac:dyDescent="0.15">
      <c r="A48" s="247"/>
      <c r="AK48" s="301" t="s">
        <v>513</v>
      </c>
      <c r="AL48" s="301"/>
      <c r="AM48" s="301"/>
      <c r="AN48" s="301"/>
      <c r="AO48" s="301"/>
      <c r="AP48" s="301"/>
      <c r="AQ48" s="302"/>
      <c r="AR48" s="301"/>
    </row>
    <row r="49" spans="1:44" ht="13.5" customHeight="1" x14ac:dyDescent="0.15">
      <c r="A49" s="247"/>
      <c r="AK49" s="303"/>
      <c r="AL49" s="304"/>
      <c r="AM49" s="1112" t="s">
        <v>481</v>
      </c>
      <c r="AN49" s="1114" t="s">
        <v>514</v>
      </c>
      <c r="AO49" s="1115"/>
      <c r="AP49" s="1115"/>
      <c r="AQ49" s="1115"/>
      <c r="AR49" s="1116"/>
    </row>
    <row r="50" spans="1:44" x14ac:dyDescent="0.15">
      <c r="A50" s="247"/>
      <c r="AK50" s="305"/>
      <c r="AL50" s="306"/>
      <c r="AM50" s="1113"/>
      <c r="AN50" s="307" t="s">
        <v>515</v>
      </c>
      <c r="AO50" s="308" t="s">
        <v>516</v>
      </c>
      <c r="AP50" s="309" t="s">
        <v>517</v>
      </c>
      <c r="AQ50" s="310" t="s">
        <v>518</v>
      </c>
      <c r="AR50" s="311" t="s">
        <v>519</v>
      </c>
    </row>
    <row r="51" spans="1:44" x14ac:dyDescent="0.15">
      <c r="A51" s="247"/>
      <c r="AK51" s="303" t="s">
        <v>520</v>
      </c>
      <c r="AL51" s="304"/>
      <c r="AM51" s="312">
        <v>2405458</v>
      </c>
      <c r="AN51" s="313">
        <v>55321</v>
      </c>
      <c r="AO51" s="314">
        <v>-3</v>
      </c>
      <c r="AP51" s="315">
        <v>76347</v>
      </c>
      <c r="AQ51" s="316">
        <v>2.4</v>
      </c>
      <c r="AR51" s="317">
        <v>-5.4</v>
      </c>
    </row>
    <row r="52" spans="1:44" x14ac:dyDescent="0.15">
      <c r="A52" s="247"/>
      <c r="AK52" s="318"/>
      <c r="AL52" s="319" t="s">
        <v>521</v>
      </c>
      <c r="AM52" s="320">
        <v>989707</v>
      </c>
      <c r="AN52" s="321">
        <v>22761</v>
      </c>
      <c r="AO52" s="322">
        <v>-35.200000000000003</v>
      </c>
      <c r="AP52" s="323">
        <v>41762</v>
      </c>
      <c r="AQ52" s="324">
        <v>0.5</v>
      </c>
      <c r="AR52" s="325">
        <v>-35.700000000000003</v>
      </c>
    </row>
    <row r="53" spans="1:44" x14ac:dyDescent="0.15">
      <c r="A53" s="247"/>
      <c r="AK53" s="303" t="s">
        <v>522</v>
      </c>
      <c r="AL53" s="304"/>
      <c r="AM53" s="312">
        <v>1863236</v>
      </c>
      <c r="AN53" s="313">
        <v>43614</v>
      </c>
      <c r="AO53" s="314">
        <v>-21.2</v>
      </c>
      <c r="AP53" s="315">
        <v>69604</v>
      </c>
      <c r="AQ53" s="316">
        <v>-8.8000000000000007</v>
      </c>
      <c r="AR53" s="317">
        <v>-12.4</v>
      </c>
    </row>
    <row r="54" spans="1:44" x14ac:dyDescent="0.15">
      <c r="A54" s="247"/>
      <c r="AK54" s="318"/>
      <c r="AL54" s="319" t="s">
        <v>521</v>
      </c>
      <c r="AM54" s="320">
        <v>872185</v>
      </c>
      <c r="AN54" s="321">
        <v>20416</v>
      </c>
      <c r="AO54" s="322">
        <v>-10.3</v>
      </c>
      <c r="AP54" s="323">
        <v>36247</v>
      </c>
      <c r="AQ54" s="324">
        <v>-13.2</v>
      </c>
      <c r="AR54" s="325">
        <v>2.9</v>
      </c>
    </row>
    <row r="55" spans="1:44" x14ac:dyDescent="0.15">
      <c r="A55" s="247"/>
      <c r="AK55" s="303" t="s">
        <v>523</v>
      </c>
      <c r="AL55" s="304"/>
      <c r="AM55" s="312">
        <v>1998767</v>
      </c>
      <c r="AN55" s="313">
        <v>47291</v>
      </c>
      <c r="AO55" s="314">
        <v>8.4</v>
      </c>
      <c r="AP55" s="315">
        <v>68410</v>
      </c>
      <c r="AQ55" s="316">
        <v>-1.7</v>
      </c>
      <c r="AR55" s="317">
        <v>10.1</v>
      </c>
    </row>
    <row r="56" spans="1:44" x14ac:dyDescent="0.15">
      <c r="A56" s="247"/>
      <c r="AK56" s="318"/>
      <c r="AL56" s="319" t="s">
        <v>521</v>
      </c>
      <c r="AM56" s="320">
        <v>740388</v>
      </c>
      <c r="AN56" s="321">
        <v>17518</v>
      </c>
      <c r="AO56" s="322">
        <v>-14.2</v>
      </c>
      <c r="AP56" s="323">
        <v>35086</v>
      </c>
      <c r="AQ56" s="324">
        <v>-3.2</v>
      </c>
      <c r="AR56" s="325">
        <v>-11</v>
      </c>
    </row>
    <row r="57" spans="1:44" x14ac:dyDescent="0.15">
      <c r="A57" s="247"/>
      <c r="AK57" s="303" t="s">
        <v>524</v>
      </c>
      <c r="AL57" s="304"/>
      <c r="AM57" s="312">
        <v>1735994</v>
      </c>
      <c r="AN57" s="313">
        <v>41388</v>
      </c>
      <c r="AO57" s="314">
        <v>-12.5</v>
      </c>
      <c r="AP57" s="315">
        <v>73019</v>
      </c>
      <c r="AQ57" s="316">
        <v>6.7</v>
      </c>
      <c r="AR57" s="317">
        <v>-19.2</v>
      </c>
    </row>
    <row r="58" spans="1:44" x14ac:dyDescent="0.15">
      <c r="A58" s="247"/>
      <c r="AK58" s="318"/>
      <c r="AL58" s="319" t="s">
        <v>521</v>
      </c>
      <c r="AM58" s="320">
        <v>937861</v>
      </c>
      <c r="AN58" s="321">
        <v>22360</v>
      </c>
      <c r="AO58" s="322">
        <v>27.6</v>
      </c>
      <c r="AP58" s="323">
        <v>39427</v>
      </c>
      <c r="AQ58" s="324">
        <v>12.4</v>
      </c>
      <c r="AR58" s="325">
        <v>15.2</v>
      </c>
    </row>
    <row r="59" spans="1:44" x14ac:dyDescent="0.15">
      <c r="A59" s="247"/>
      <c r="AK59" s="303" t="s">
        <v>525</v>
      </c>
      <c r="AL59" s="304"/>
      <c r="AM59" s="312">
        <v>1701156</v>
      </c>
      <c r="AN59" s="313">
        <v>41036</v>
      </c>
      <c r="AO59" s="314">
        <v>-0.9</v>
      </c>
      <c r="AP59" s="315">
        <v>76590</v>
      </c>
      <c r="AQ59" s="316">
        <v>4.9000000000000004</v>
      </c>
      <c r="AR59" s="317">
        <v>-5.8</v>
      </c>
    </row>
    <row r="60" spans="1:44" x14ac:dyDescent="0.15">
      <c r="A60" s="247"/>
      <c r="AK60" s="318"/>
      <c r="AL60" s="319" t="s">
        <v>521</v>
      </c>
      <c r="AM60" s="320">
        <v>1003747</v>
      </c>
      <c r="AN60" s="321">
        <v>24213</v>
      </c>
      <c r="AO60" s="322">
        <v>8.3000000000000007</v>
      </c>
      <c r="AP60" s="323">
        <v>42387</v>
      </c>
      <c r="AQ60" s="324">
        <v>7.5</v>
      </c>
      <c r="AR60" s="325">
        <v>0.8</v>
      </c>
    </row>
    <row r="61" spans="1:44" x14ac:dyDescent="0.15">
      <c r="A61" s="247"/>
      <c r="AK61" s="303" t="s">
        <v>526</v>
      </c>
      <c r="AL61" s="326"/>
      <c r="AM61" s="312">
        <v>1940922</v>
      </c>
      <c r="AN61" s="313">
        <v>45730</v>
      </c>
      <c r="AO61" s="314">
        <v>-5.8</v>
      </c>
      <c r="AP61" s="315">
        <v>72794</v>
      </c>
      <c r="AQ61" s="327">
        <v>0.7</v>
      </c>
      <c r="AR61" s="317">
        <v>-6.5</v>
      </c>
    </row>
    <row r="62" spans="1:44" x14ac:dyDescent="0.15">
      <c r="A62" s="247"/>
      <c r="AK62" s="318"/>
      <c r="AL62" s="319" t="s">
        <v>521</v>
      </c>
      <c r="AM62" s="320">
        <v>908778</v>
      </c>
      <c r="AN62" s="321">
        <v>21454</v>
      </c>
      <c r="AO62" s="322">
        <v>-4.8</v>
      </c>
      <c r="AP62" s="323">
        <v>38982</v>
      </c>
      <c r="AQ62" s="324">
        <v>0.8</v>
      </c>
      <c r="AR62" s="325">
        <v>-5.6</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8zgCpaQQEOy59Idfq6f/+/L95K+x5Gz+V2QdLqkbl0lIJCFVe6WWKmxjlHxRPoIOFyociDZhd76rMkpr0Ods6Q==" saltValue="ZHQLx4HDS9EPIn5jQNMPd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abSelected="1" topLeftCell="A10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478</v>
      </c>
    </row>
    <row r="121" spans="125:125" ht="13.5" hidden="1" customHeight="1" x14ac:dyDescent="0.15">
      <c r="DU121" s="241"/>
    </row>
  </sheetData>
  <sheetProtection algorithmName="SHA-512" hashValue="xqAF7GhyqFUVWgPcnTCSAPQWbKDEgc2r7oNvOaOCPWHpBP7jal8RXEOCE7nA7MaGpSlcwXyJWcYGdQwHwLxreQ==" saltValue="TRDZNdu/xompTWwM1wNwIA=="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abSelected="1" topLeftCell="A89"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478</v>
      </c>
    </row>
  </sheetData>
  <sheetProtection algorithmName="SHA-512" hashValue="kIMZi7T+E0Oix7iq7ysATbN3E4yTQGsCDwRCPoT8QCAds/tQBr473ppYRmYuWyA2uKC1X0EK17TNWwaxn50tJg==" saltValue="xquAdNbEi5k1qSJVy/Go1Q==" spinCount="100000" sheet="1" objects="1" scenarios="1"/>
  <dataConsolidate/>
  <phoneticPr fontId="2"/>
  <printOptions horizontalCentered="1" verticalCentered="1"/>
  <pageMargins left="0" right="0" top="0.19685039370078741" bottom="0" header="0.39370078740157483" footer="0"/>
  <pageSetup paperSize="9" scale="39"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abSelected="1" topLeftCell="A6" zoomScale="55" zoomScaleNormal="5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26" t="s">
        <v>3</v>
      </c>
      <c r="D47" s="1126"/>
      <c r="E47" s="1127"/>
      <c r="F47" s="11">
        <v>16.93</v>
      </c>
      <c r="G47" s="12">
        <v>26.14</v>
      </c>
      <c r="H47" s="12">
        <v>32.340000000000003</v>
      </c>
      <c r="I47" s="12">
        <v>34.53</v>
      </c>
      <c r="J47" s="13">
        <v>34.51</v>
      </c>
    </row>
    <row r="48" spans="2:10" ht="57.75" customHeight="1" x14ac:dyDescent="0.15">
      <c r="B48" s="14"/>
      <c r="C48" s="1128" t="s">
        <v>4</v>
      </c>
      <c r="D48" s="1128"/>
      <c r="E48" s="1129"/>
      <c r="F48" s="15">
        <v>5.82</v>
      </c>
      <c r="G48" s="16">
        <v>7.94</v>
      </c>
      <c r="H48" s="16">
        <v>5.0999999999999996</v>
      </c>
      <c r="I48" s="16">
        <v>0.85</v>
      </c>
      <c r="J48" s="17">
        <v>1.81</v>
      </c>
    </row>
    <row r="49" spans="2:10" ht="57.75" customHeight="1" thickBot="1" x14ac:dyDescent="0.2">
      <c r="B49" s="18"/>
      <c r="C49" s="1130" t="s">
        <v>5</v>
      </c>
      <c r="D49" s="1130"/>
      <c r="E49" s="1131"/>
      <c r="F49" s="19">
        <v>4.28</v>
      </c>
      <c r="G49" s="20">
        <v>12.28</v>
      </c>
      <c r="H49" s="20">
        <v>2.19</v>
      </c>
      <c r="I49" s="20" t="s">
        <v>533</v>
      </c>
      <c r="J49" s="21">
        <v>1.42</v>
      </c>
    </row>
    <row r="50" spans="2:10" x14ac:dyDescent="0.15"/>
  </sheetData>
  <sheetProtection algorithmName="SHA-512" hashValue="FbdE0TBSg1DDfRZWZr+LtX4dXDGjGUdXulRt++9CAK8w2fmmRAqn4vW5RTRo7wRZpjiSz8vMlD4SGHw3zufWWg==" saltValue="0Vn2Cu6ER9vUwnV97Rf55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5"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萬谷 久美子</cp:lastModifiedBy>
  <cp:lastPrinted>2026-03-16T01:52:32Z</cp:lastPrinted>
  <dcterms:created xsi:type="dcterms:W3CDTF">2026-02-23T07:50:33Z</dcterms:created>
  <dcterms:modified xsi:type="dcterms:W3CDTF">2026-03-16T02:00:32Z</dcterms:modified>
  <cp:category/>
</cp:coreProperties>
</file>