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file1i19\組織\財務部\財政課\財政係\00一般\09県調査・照会・通知\99 その他\2025(R７）\R080305【照会：316（月）〆】令和6年度財政状況資料集の作成及び提出について\04_県回答\"/>
    </mc:Choice>
  </mc:AlternateContent>
  <xr:revisionPtr revIDLastSave="0" documentId="13_ncr:1_{FA2C9815-F6DE-453A-8583-7916F61A607A}"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4" i="10" l="1"/>
  <c r="AO35" i="10"/>
  <c r="AO34" i="10"/>
  <c r="W39"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C39" i="10"/>
  <c r="CO38" i="10"/>
  <c r="BW38" i="10"/>
  <c r="BE38" i="10"/>
  <c r="AM38" i="10"/>
  <c r="C38" i="10"/>
  <c r="CO37" i="10"/>
  <c r="BW37" i="10"/>
  <c r="BE37" i="10"/>
  <c r="AM37" i="10"/>
  <c r="C37" i="10"/>
  <c r="CO36" i="10"/>
  <c r="BW36" i="10"/>
  <c r="BE36" i="10"/>
  <c r="AM36" i="10"/>
  <c r="C36" i="10"/>
  <c r="CO35" i="10"/>
  <c r="BW35" i="10"/>
  <c r="BE35" i="10"/>
  <c r="CO34" i="10"/>
  <c r="BW34" i="10"/>
  <c r="C34" i="10"/>
  <c r="C35" i="10" l="1"/>
  <c r="U34" i="10"/>
  <c r="U35" i="10" s="1"/>
  <c r="U36" i="10" s="1"/>
  <c r="U37" i="10" s="1"/>
  <c r="U38" i="10" s="1"/>
  <c r="U39"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AM34" i="10"/>
  <c r="AM35" i="10" s="1"/>
</calcChain>
</file>

<file path=xl/sharedStrings.xml><?xml version="1.0" encoding="utf-8"?>
<sst xmlns="http://schemas.openxmlformats.org/spreadsheetml/2006/main" count="1102" uniqueCount="565">
  <si>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</si>
  <si>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</si>
  <si>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</si>
  <si>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</si>
  <si>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</si>
  <si>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</si>
  <si>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</si>
  <si>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</si>
  <si>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</si>
  <si>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</si>
  <si>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</si>
  <si>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</si>
  <si>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</si>
  <si>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</si>
  <si>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</si>
  <si>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</si>
  <si>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</si>
  <si>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</si>
  <si>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</si>
  <si>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</si>
  <si>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</si>
  <si>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</si>
  <si>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</si>
  <si>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</si>
  <si>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</si>
  <si>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</si>
  <si>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</si>
  <si>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</si>
  <si>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</si>
  <si>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</si>
  <si>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</si>
  <si>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</si>
  <si>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</si>
  <si>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</si>
  <si>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</si>
  <si>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</si>
  <si>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</si>
  <si>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</si>
  <si>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</si>
  <si>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</si>
  <si>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</si>
  <si>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</si>
  <si>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</si>
  <si>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</si>
  <si>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</si>
  <si>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</si>
  <si>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</si>
  <si>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</si>
  <si>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</si>
  <si>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</si>
  <si>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</si>
  <si>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</si>
  <si>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</si>
  <si>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</si>
  <si>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</si>
  <si>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</si>
  <si>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</si>
  <si>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</si>
  <si>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</si>
  <si>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</si>
  <si>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</si>
  <si>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</si>
  <si>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</si>
  <si>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</si>
  <si>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</si>
  <si>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</si>
  <si>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</si>
  <si>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</si>
  <si>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</si>
  <si>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</si>
  <si>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</si>
  <si>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</si>
  <si>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</si>
  <si>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</si>
  <si>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</si>
  <si>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</si>
  <si>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</si>
  <si>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</si>
  <si>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</si>
  <si>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</si>
  <si>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</si>
  <si>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Ⅱ－２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</si>
  <si>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</si>
  <si>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</si>
  <si>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</si>
  <si>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</si>
  <si>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</si>
  <si>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</si>
  <si>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</si>
  <si>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</si>
  <si>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</si>
  <si>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</si>
  <si>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</si>
  <si>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</si>
  <si>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丹波市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</si>
  <si>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</si>
  <si>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</si>
  <si>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</si>
  <si>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</si>
  <si>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</si>
  <si>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</si>
  <si>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</si>
  <si>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</si>
  <si>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</si>
  <si>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</si>
  <si>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</si>
  <si>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</si>
  <si>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</si>
  <si>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</si>
  <si>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</si>
  <si>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</si>
  <si>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</si>
  <si>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</si>
  <si>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</si>
  <si>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</si>
  <si>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</si>
  <si>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</si>
  <si>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</si>
  <si>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</si>
  <si>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</si>
  <si>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</si>
  <si>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</si>
  <si>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</si>
  <si>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</si>
  <si>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</si>
  <si>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</si>
  <si>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</si>
  <si>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</si>
  <si>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</si>
  <si>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</si>
  <si>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</si>
  <si>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</si>
  <si>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</si>
  <si>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</si>
  <si>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</si>
  <si>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</si>
  <si>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</si>
  <si>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</si>
  <si>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</si>
  <si>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</si>
  <si>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</si>
  <si>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</si>
  <si>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</si>
  <si>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</si>
  <si>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-1.7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</si>
  <si>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</si>
  <si>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</si>
  <si>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</si>
  <si>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</si>
  <si>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</si>
  <si>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</si>
  <si>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</si>
  <si>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</si>
  <si>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</si>
  <si>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</si>
  <si>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</si>
  <si>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</si>
  <si>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</si>
  <si>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</si>
  <si>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</si>
  <si>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</si>
  <si>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</si>
  <si>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</si>
  <si>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</si>
  <si>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</si>
  <si>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</si>
  <si>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</si>
  <si>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</si>
  <si>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</si>
  <si>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</si>
  <si>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</si>
  <si>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</si>
  <si>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</si>
  <si>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</si>
  <si>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</si>
  <si>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</si>
  <si>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</si>
  <si>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</si>
  <si>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</si>
  <si>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</si>
  <si>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</si>
  <si>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</si>
  <si>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</si>
  <si>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</si>
  <si>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</si>
  <si>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</si>
  <si>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</si>
  <si>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</si>
  <si>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</si>
  <si>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</si>
  <si>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</si>
  <si>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</si>
  <si>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</si>
  <si>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</si>
  <si>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</si>
  <si>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</si>
  <si>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</si>
  <si>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</si>
  <si>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</si>
  <si>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</si>
  <si>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</si>
  <si>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</si>
  <si>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</si>
  <si>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兵庫県丹波市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</si>
  <si>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</si>
  <si>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</si>
  <si>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</si>
  <si>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</si>
  <si>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</si>
  <si>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</si>
  <si>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</si>
  <si>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</si>
  <si>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</si>
  <si>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</si>
  <si>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</si>
  <si>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</si>
  <si>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</si>
  <si>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</si>
  <si>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</si>
  <si>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</si>
  <si>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</si>
  <si>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</si>
  <si>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</si>
  <si>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</si>
  <si>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</si>
  <si>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</si>
  <si>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</si>
  <si>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</si>
  <si>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</si>
  <si>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</si>
  <si>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</si>
  <si>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</si>
  <si>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</si>
  <si>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</si>
  <si>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</si>
  <si>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</si>
  <si>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</si>
  <si>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</si>
  <si>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</si>
  <si>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</si>
  <si>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</si>
  <si>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</si>
  <si>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</si>
  <si>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</si>
  <si>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</si>
  <si>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</si>
  <si>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</si>
  <si>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</si>
  <si>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</si>
  <si>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</si>
  <si>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</si>
  <si>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</si>
  <si>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</si>
  <si>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</si>
  <si>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</si>
  <si>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</si>
  <si>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</si>
  <si>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</si>
  <si>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</si>
  <si>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</si>
  <si>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</si>
  <si>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</si>
  <si>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</si>
  <si>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</si>
  <si>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</si>
  <si>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</si>
  <si>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</si>
  <si>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</si>
  <si>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</si>
  <si>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</si>
  <si>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</si>
  <si>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</si>
  <si>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</si>
  <si>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</si>
  <si>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</si>
  <si>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</si>
  <si>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</si>
  <si>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</si>
  <si>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</si>
  <si>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</si>
  <si>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</si>
  <si>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</si>
  <si>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</si>
  <si>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</si>
  <si>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</si>
  <si>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</si>
  <si>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</si>
  <si>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</si>
  <si>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</si>
  <si>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</si>
  <si>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</si>
  <si>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</si>
  <si>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</si>
  <si>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</si>
  <si>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</si>
  <si>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</si>
  <si>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</si>
  <si>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</si>
  <si>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</si>
  <si>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</si>
  <si>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</si>
  <si>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</si>
  <si>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</si>
  <si>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</si>
  <si>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</si>
  <si>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</si>
  <si>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</si>
  <si>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</si>
  <si>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</si>
  <si>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</si>
  <si>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</si>
  <si>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</si>
  <si>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</si>
  <si>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</si>
  <si>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</si>
  <si>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</si>
  <si>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</si>
  <si>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</si>
  <si>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</si>
  <si>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</si>
  <si>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</si>
  <si>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</si>
  <si>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</si>
  <si>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</si>
  <si>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</si>
  <si>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</si>
  <si>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</si>
  <si>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</si>
  <si>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</si>
  <si>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</si>
  <si>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</si>
  <si>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その他</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</si>
  <si>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</si>
  <si>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</si>
  <si>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</si>
  <si>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</si>
  <si>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</si>
  <si>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</si>
  <si>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</si>
  <si>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</si>
  <si>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</si>
  <si>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</si>
  <si>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</si>
  <si>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</si>
  <si>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</si>
  <si>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</si>
  <si>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</si>
  <si>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</si>
  <si>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</si>
  <si>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</si>
  <si>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</si>
  <si>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</si>
  <si>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</si>
  <si>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兵庫県丹波市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</si>
  <si>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</si>
  <si>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</si>
  <si>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</si>
  <si>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</si>
  <si>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</si>
  <si>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</si>
  <si>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</si>
  <si>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</si>
  <si>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</si>
  <si>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</si>
  <si>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</si>
  <si>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</si>
  <si>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</si>
  <si>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</si>
  <si>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</si>
  <si>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</si>
  <si>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</si>
  <si>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</si>
  <si>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</si>
  <si>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</si>
  <si>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看護専門学校特別会計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</si>
  <si>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</si>
  <si>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</si>
  <si>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</si>
  <si>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</si>
  <si>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</si>
  <si>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</si>
  <si>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</si>
  <si>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</si>
  <si>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</si>
  <si>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</si>
  <si>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</si>
  <si>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</si>
  <si>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</si>
  <si>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</si>
  <si>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国民健康保険特別会計直診勘定</t>
    <phoneticPr fontId="5"/>
  </si>
  <si>
    <t>介護保険特別会計保険事業勘定</t>
    <phoneticPr fontId="5"/>
  </si>
  <si>
    <t>後期高齢者医療特別会計</t>
    <phoneticPr fontId="5"/>
  </si>
  <si>
    <t>訪問看護ステーション特別会計</t>
    <phoneticPr fontId="5"/>
  </si>
  <si>
    <t>駐車場特別会計</t>
    <phoneticPr fontId="5"/>
  </si>
  <si>
    <t>水道事業会計</t>
    <phoneticPr fontId="5"/>
  </si>
  <si>
    <t>法適用企業</t>
    <phoneticPr fontId="5"/>
  </si>
  <si>
    <t>下水道事業会計</t>
    <phoneticPr fontId="5"/>
  </si>
  <si>
    <t>地方卸売市場特別会計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</si>
  <si>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</si>
  <si>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</si>
  <si>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</si>
  <si>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</si>
  <si>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</si>
  <si>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</si>
  <si>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</si>
  <si>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</si>
  <si>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</si>
  <si>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</si>
  <si>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</si>
  <si>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</si>
  <si>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</si>
  <si>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</si>
  <si>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</si>
  <si>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</si>
  <si>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</si>
  <si>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</si>
  <si>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</si>
  <si>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</si>
  <si>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</si>
  <si>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</si>
  <si>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</si>
  <si>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</si>
  <si>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</si>
  <si>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</si>
  <si>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</si>
  <si>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</si>
  <si>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</si>
  <si>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</si>
  <si>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</si>
  <si>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</si>
  <si>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</si>
  <si>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</si>
  <si>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</si>
  <si>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</si>
  <si>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</si>
  <si>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</si>
  <si>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</si>
  <si>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</si>
  <si>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</si>
  <si>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</si>
  <si>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</si>
  <si>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</si>
  <si>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</si>
  <si>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</si>
  <si>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</si>
  <si>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</si>
  <si>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</si>
  <si>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</si>
  <si>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</si>
  <si>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</si>
  <si>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</si>
  <si>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</si>
  <si>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</si>
  <si>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</si>
  <si>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</si>
  <si>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</si>
  <si>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</si>
  <si>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</si>
  <si>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</si>
  <si>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</si>
  <si>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</si>
  <si>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</si>
  <si>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</si>
  <si>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</si>
  <si>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</si>
  <si>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</si>
  <si>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</si>
  <si>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</si>
  <si>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</si>
  <si>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</si>
  <si>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</si>
  <si>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</si>
  <si>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</si>
  <si>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</si>
  <si>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</si>
  <si>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</si>
  <si>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</si>
  <si>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</si>
  <si>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</si>
  <si>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</si>
  <si>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</si>
  <si>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</si>
  <si>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</si>
  <si>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</si>
  <si>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</si>
  <si>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</si>
  <si>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</si>
  <si>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</si>
  <si>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</si>
  <si>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</si>
  <si>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</si>
  <si>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</si>
  <si>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</si>
  <si>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</si>
  <si>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</si>
  <si>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</si>
  <si>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</si>
  <si>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</si>
  <si>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</si>
  <si>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</si>
  <si>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</si>
  <si>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</si>
  <si>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</si>
  <si>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</si>
  <si>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</si>
  <si>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</si>
  <si>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</si>
  <si>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</si>
  <si>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</si>
  <si>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</si>
  <si>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</si>
  <si>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</si>
  <si>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</si>
  <si>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</si>
  <si>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</si>
  <si>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</si>
  <si>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</si>
  <si>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</si>
  <si>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</si>
  <si>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</si>
  <si>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</si>
  <si>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</si>
  <si>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</si>
  <si>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</si>
  <si>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</si>
  <si>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</si>
  <si>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</si>
  <si>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</si>
  <si>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</si>
  <si>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</si>
  <si>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</si>
  <si>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</si>
  <si>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</si>
  <si>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</si>
  <si>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0.51</t>
  </si>
  <si>
    <t>水道事業会計</t>
  </si>
  <si>
    <t>下水道事業会計</t>
  </si>
  <si>
    <t>一般会計</t>
  </si>
  <si>
    <t>介護保険特別会計保険事業勘定</t>
  </si>
  <si>
    <t>国民健康保険特別会計事業勘定</t>
  </si>
  <si>
    <t>国民健康保険特別会計直診勘定</t>
  </si>
  <si>
    <t>後期高齢者医療特別会計</t>
  </si>
  <si>
    <t>看護専門学校特別会計</t>
  </si>
  <si>
    <t>その他会計（赤字）</t>
  </si>
  <si>
    <t>その他会計（黒字）</t>
  </si>
  <si>
    <t>R02</t>
    <phoneticPr fontId="5"/>
  </si>
  <si>
    <t>R03</t>
    <phoneticPr fontId="5"/>
  </si>
  <si>
    <t>R04</t>
    <phoneticPr fontId="5"/>
  </si>
  <si>
    <t>R05</t>
    <phoneticPr fontId="5"/>
  </si>
  <si>
    <t>R06</t>
    <phoneticPr fontId="5"/>
  </si>
  <si>
    <t>－</t>
    <phoneticPr fontId="2"/>
  </si>
  <si>
    <t>氷上多可衛生事務組合</t>
    <rPh sb="0" eb="2">
      <t>ヒカミ</t>
    </rPh>
    <rPh sb="2" eb="4">
      <t>タカ</t>
    </rPh>
    <rPh sb="4" eb="6">
      <t>エイセイ</t>
    </rPh>
    <rPh sb="6" eb="8">
      <t>ジム</t>
    </rPh>
    <rPh sb="8" eb="10">
      <t>クミアイ</t>
    </rPh>
    <phoneticPr fontId="2"/>
  </si>
  <si>
    <t>兵庫県市町村職員退職手当組合</t>
    <rPh sb="0" eb="3">
      <t>ヒョウゴケン</t>
    </rPh>
    <rPh sb="3" eb="6">
      <t>シチョウソン</t>
    </rPh>
    <rPh sb="6" eb="8">
      <t>ショクイン</t>
    </rPh>
    <rPh sb="8" eb="10">
      <t>タイショク</t>
    </rPh>
    <rPh sb="10" eb="12">
      <t>テアテ</t>
    </rPh>
    <rPh sb="12" eb="14">
      <t>クミアイ</t>
    </rPh>
    <phoneticPr fontId="2"/>
  </si>
  <si>
    <t>兵庫県町議会議員公務災害補償組合</t>
    <rPh sb="0" eb="3">
      <t>ヒョウゴケン</t>
    </rPh>
    <rPh sb="3" eb="6">
      <t>チョウギカイ</t>
    </rPh>
    <rPh sb="6" eb="8">
      <t>ギイン</t>
    </rPh>
    <rPh sb="8" eb="10">
      <t>コウム</t>
    </rPh>
    <rPh sb="10" eb="12">
      <t>サイガイ</t>
    </rPh>
    <rPh sb="12" eb="14">
      <t>ホショウ</t>
    </rPh>
    <rPh sb="14" eb="16">
      <t>クミアイ</t>
    </rPh>
    <phoneticPr fontId="2"/>
  </si>
  <si>
    <t>兵庫県後期高齢者医療広域連合（一般会計）</t>
    <rPh sb="0" eb="3">
      <t>ヒョウゴケン</t>
    </rPh>
    <rPh sb="3" eb="5">
      <t>コウキ</t>
    </rPh>
    <rPh sb="5" eb="8">
      <t>コウレイシャ</t>
    </rPh>
    <rPh sb="8" eb="10">
      <t>イリョウ</t>
    </rPh>
    <rPh sb="10" eb="12">
      <t>コウイキ</t>
    </rPh>
    <rPh sb="12" eb="14">
      <t>レンゴウ</t>
    </rPh>
    <rPh sb="15" eb="17">
      <t>イッパン</t>
    </rPh>
    <rPh sb="17" eb="19">
      <t>カイケイ</t>
    </rPh>
    <phoneticPr fontId="2"/>
  </si>
  <si>
    <t>兵庫県後期高齢者医療広域連合（特別会計）</t>
    <rPh sb="0" eb="3">
      <t>ヒョウゴケン</t>
    </rPh>
    <rPh sb="3" eb="5">
      <t>コウキ</t>
    </rPh>
    <rPh sb="5" eb="8">
      <t>コウレイシャ</t>
    </rPh>
    <rPh sb="8" eb="10">
      <t>イリョウ</t>
    </rPh>
    <rPh sb="10" eb="12">
      <t>コウイキ</t>
    </rPh>
    <rPh sb="12" eb="14">
      <t>レンゴウ</t>
    </rPh>
    <rPh sb="15" eb="17">
      <t>トクベツ</t>
    </rPh>
    <rPh sb="17" eb="19">
      <t>カイケイ</t>
    </rPh>
    <phoneticPr fontId="2"/>
  </si>
  <si>
    <t>－</t>
    <phoneticPr fontId="5"/>
  </si>
  <si>
    <t>（公財）兵庫丹波の森協会</t>
    <rPh sb="1" eb="3">
      <t>コウザイ</t>
    </rPh>
    <rPh sb="4" eb="6">
      <t>ヒョウゴ</t>
    </rPh>
    <rPh sb="6" eb="8">
      <t>タンバ</t>
    </rPh>
    <rPh sb="9" eb="10">
      <t>モリ</t>
    </rPh>
    <rPh sb="10" eb="12">
      <t>キョウカイ</t>
    </rPh>
    <phoneticPr fontId="2"/>
  </si>
  <si>
    <t>（株）タンバンベルグ</t>
    <rPh sb="1" eb="2">
      <t>カブ</t>
    </rPh>
    <phoneticPr fontId="2"/>
  </si>
  <si>
    <t>（株）まちづくり柏原</t>
    <rPh sb="1" eb="2">
      <t>カブ</t>
    </rPh>
    <rPh sb="8" eb="10">
      <t>カイバラ</t>
    </rPh>
    <phoneticPr fontId="2"/>
  </si>
  <si>
    <t>地域振興基金</t>
    <rPh sb="0" eb="2">
      <t>チイキ</t>
    </rPh>
    <rPh sb="2" eb="4">
      <t>シンコウ</t>
    </rPh>
    <rPh sb="4" eb="6">
      <t>キキン</t>
    </rPh>
    <phoneticPr fontId="5"/>
  </si>
  <si>
    <t>庁舎整備事業基金</t>
    <rPh sb="0" eb="2">
      <t>チョウシャ</t>
    </rPh>
    <rPh sb="2" eb="4">
      <t>セイビ</t>
    </rPh>
    <rPh sb="4" eb="6">
      <t>ジギョウ</t>
    </rPh>
    <rPh sb="6" eb="8">
      <t>キキン</t>
    </rPh>
    <phoneticPr fontId="5"/>
  </si>
  <si>
    <t>ふるさと寄附金基金</t>
    <rPh sb="4" eb="7">
      <t>キフキン</t>
    </rPh>
    <rPh sb="7" eb="9">
      <t>キキン</t>
    </rPh>
    <phoneticPr fontId="5"/>
  </si>
  <si>
    <t>学校等整備基金</t>
    <rPh sb="0" eb="2">
      <t>ガッコウ</t>
    </rPh>
    <rPh sb="2" eb="3">
      <t>トウ</t>
    </rPh>
    <rPh sb="3" eb="5">
      <t>セイビ</t>
    </rPh>
    <rPh sb="5" eb="7">
      <t>キキン</t>
    </rPh>
    <phoneticPr fontId="5"/>
  </si>
  <si>
    <t>情報基盤整備基金</t>
    <rPh sb="0" eb="2">
      <t>ジョウホウ</t>
    </rPh>
    <rPh sb="2" eb="4">
      <t>キバン</t>
    </rPh>
    <rPh sb="4" eb="6">
      <t>セイビ</t>
    </rPh>
    <rPh sb="6" eb="8">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</si>
</sst>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63812</c:v>
                </c:pt>
                <c:pt idx="1">
                  <c:v>54225</c:v>
                </c:pt>
                <c:pt idx="2">
                  <c:v>54016</c:v>
                </c:pt>
                <c:pt idx="3">
                  <c:v>52786</c:v>
                </c:pt>
                <c:pt idx="4">
                  <c:v>58465</c:v>
                </c:pt>
              </c:numCache>
            </c:numRef>
          </c:val>
          <c:smooth val="0"/>
          <c:extLst>
            <c:ext xmlns:c16="http://schemas.microsoft.com/office/drawing/2014/chart" uri="{C3380CC4-5D6E-409C-BE32-E72D297353CC}">
              <c16:uniqueId val="{00000000-63A8-4F27-92DA-1D9ED0C79A5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47325</c:v>
                </c:pt>
                <c:pt idx="1">
                  <c:v>46656</c:v>
                </c:pt>
                <c:pt idx="2">
                  <c:v>95320</c:v>
                </c:pt>
                <c:pt idx="3">
                  <c:v>34223</c:v>
                </c:pt>
                <c:pt idx="4">
                  <c:v>47076</c:v>
                </c:pt>
              </c:numCache>
            </c:numRef>
          </c:val>
          <c:smooth val="0"/>
          <c:extLst>
            <c:ext xmlns:c16="http://schemas.microsoft.com/office/drawing/2014/chart" uri="{C3380CC4-5D6E-409C-BE32-E72D297353CC}">
              <c16:uniqueId val="{00000001-63A8-4F27-92DA-1D9ED0C79A5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7.98</c:v>
                </c:pt>
                <c:pt idx="1">
                  <c:v>9.0500000000000007</c:v>
                </c:pt>
                <c:pt idx="2">
                  <c:v>7.23</c:v>
                </c:pt>
                <c:pt idx="3">
                  <c:v>7.64</c:v>
                </c:pt>
                <c:pt idx="4">
                  <c:v>8.0500000000000007</c:v>
                </c:pt>
              </c:numCache>
            </c:numRef>
          </c:val>
          <c:extLst>
            <c:ext xmlns:c16="http://schemas.microsoft.com/office/drawing/2014/chart" uri="{C3380CC4-5D6E-409C-BE32-E72D297353CC}">
              <c16:uniqueId val="{00000000-0FAE-4478-A61D-57EEB2469B3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26.83</c:v>
                </c:pt>
                <c:pt idx="1">
                  <c:v>25.63</c:v>
                </c:pt>
                <c:pt idx="2">
                  <c:v>24.91</c:v>
                </c:pt>
                <c:pt idx="3">
                  <c:v>23.28</c:v>
                </c:pt>
                <c:pt idx="4">
                  <c:v>23.72</c:v>
                </c:pt>
              </c:numCache>
            </c:numRef>
          </c:val>
          <c:extLst>
            <c:ext xmlns:c16="http://schemas.microsoft.com/office/drawing/2014/chart" uri="{C3380CC4-5D6E-409C-BE32-E72D297353CC}">
              <c16:uniqueId val="{00000001-0FAE-4478-A61D-57EEB2469B3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2.12</c:v>
                </c:pt>
                <c:pt idx="1">
                  <c:v>4.53</c:v>
                </c:pt>
                <c:pt idx="2">
                  <c:v>-0.51</c:v>
                </c:pt>
                <c:pt idx="3">
                  <c:v>4.08</c:v>
                </c:pt>
                <c:pt idx="4">
                  <c:v>4.37</c:v>
                </c:pt>
              </c:numCache>
            </c:numRef>
          </c:val>
          <c:smooth val="0"/>
          <c:extLst>
            <c:ext xmlns:c16="http://schemas.microsoft.com/office/drawing/2014/chart" uri="{C3380CC4-5D6E-409C-BE32-E72D297353CC}">
              <c16:uniqueId val="{00000002-0FAE-4478-A61D-57EEB2469B3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0.01</c:v>
                </c:pt>
                <c:pt idx="2">
                  <c:v>#N/A</c:v>
                </c:pt>
                <c:pt idx="3">
                  <c:v>0.01</c:v>
                </c:pt>
                <c:pt idx="4">
                  <c:v>#N/A</c:v>
                </c:pt>
                <c:pt idx="5">
                  <c:v>0.02</c:v>
                </c:pt>
                <c:pt idx="6">
                  <c:v>#N/A</c:v>
                </c:pt>
                <c:pt idx="7">
                  <c:v>0.01</c:v>
                </c:pt>
                <c:pt idx="8">
                  <c:v>#N/A</c:v>
                </c:pt>
                <c:pt idx="9">
                  <c:v>0.03</c:v>
                </c:pt>
              </c:numCache>
            </c:numRef>
          </c:val>
          <c:extLst>
            <c:ext xmlns:c16="http://schemas.microsoft.com/office/drawing/2014/chart" uri="{C3380CC4-5D6E-409C-BE32-E72D297353CC}">
              <c16:uniqueId val="{00000000-DD97-4D25-A0CF-F5A76BB7F7F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D97-4D25-A0CF-F5A76BB7F7F9}"/>
            </c:ext>
          </c:extLst>
        </c:ser>
        <c:ser>
          <c:idx val="2"/>
          <c:order val="2"/>
          <c:tx>
            <c:strRef>
              <c:f>データシート!$A$29</c:f>
              <c:strCache>
                <c:ptCount val="1"/>
                <c:pt idx="0">
                  <c:v>看護専門学校特別会計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0.06</c:v>
                </c:pt>
                <c:pt idx="2">
                  <c:v>#N/A</c:v>
                </c:pt>
                <c:pt idx="3">
                  <c:v>0.05</c:v>
                </c:pt>
                <c:pt idx="4">
                  <c:v>#N/A</c:v>
                </c:pt>
                <c:pt idx="5">
                  <c:v>0.05</c:v>
                </c:pt>
                <c:pt idx="6">
                  <c:v>#N/A</c:v>
                </c:pt>
                <c:pt idx="7">
                  <c:v>0.05</c:v>
                </c:pt>
                <c:pt idx="8">
                  <c:v>#N/A</c:v>
                </c:pt>
                <c:pt idx="9">
                  <c:v>0.04</c:v>
                </c:pt>
              </c:numCache>
            </c:numRef>
          </c:val>
          <c:extLst>
            <c:ext xmlns:c16="http://schemas.microsoft.com/office/drawing/2014/chart" uri="{C3380CC4-5D6E-409C-BE32-E72D297353CC}">
              <c16:uniqueId val="{00000002-DD97-4D25-A0CF-F5A76BB7F7F9}"/>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0.08</c:v>
                </c:pt>
                <c:pt idx="2">
                  <c:v>#N/A</c:v>
                </c:pt>
                <c:pt idx="3">
                  <c:v>0.11</c:v>
                </c:pt>
                <c:pt idx="4">
                  <c:v>#N/A</c:v>
                </c:pt>
                <c:pt idx="5">
                  <c:v>0.1</c:v>
                </c:pt>
                <c:pt idx="6">
                  <c:v>#N/A</c:v>
                </c:pt>
                <c:pt idx="7">
                  <c:v>0.1</c:v>
                </c:pt>
                <c:pt idx="8">
                  <c:v>#N/A</c:v>
                </c:pt>
                <c:pt idx="9">
                  <c:v>0.13</c:v>
                </c:pt>
              </c:numCache>
            </c:numRef>
          </c:val>
          <c:extLst>
            <c:ext xmlns:c16="http://schemas.microsoft.com/office/drawing/2014/chart" uri="{C3380CC4-5D6E-409C-BE32-E72D297353CC}">
              <c16:uniqueId val="{00000003-DD97-4D25-A0CF-F5A76BB7F7F9}"/>
            </c:ext>
          </c:extLst>
        </c:ser>
        <c:ser>
          <c:idx val="4"/>
          <c:order val="4"/>
          <c:tx>
            <c:strRef>
              <c:f>データシート!$A$31</c:f>
              <c:strCache>
                <c:ptCount val="1"/>
                <c:pt idx="0">
                  <c:v>国民健康保険特別会計直診勘定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0.09</c:v>
                </c:pt>
                <c:pt idx="2">
                  <c:v>#N/A</c:v>
                </c:pt>
                <c:pt idx="3">
                  <c:v>7.0000000000000007E-2</c:v>
                </c:pt>
                <c:pt idx="4">
                  <c:v>#N/A</c:v>
                </c:pt>
                <c:pt idx="5">
                  <c:v>0.11</c:v>
                </c:pt>
                <c:pt idx="6">
                  <c:v>#N/A</c:v>
                </c:pt>
                <c:pt idx="7">
                  <c:v>0.13</c:v>
                </c:pt>
                <c:pt idx="8">
                  <c:v>#N/A</c:v>
                </c:pt>
                <c:pt idx="9">
                  <c:v>0.15</c:v>
                </c:pt>
              </c:numCache>
            </c:numRef>
          </c:val>
          <c:extLst>
            <c:ext xmlns:c16="http://schemas.microsoft.com/office/drawing/2014/chart" uri="{C3380CC4-5D6E-409C-BE32-E72D297353CC}">
              <c16:uniqueId val="{00000004-DD97-4D25-A0CF-F5A76BB7F7F9}"/>
            </c:ext>
          </c:extLst>
        </c:ser>
        <c:ser>
          <c:idx val="5"/>
          <c:order val="5"/>
          <c:tx>
            <c:strRef>
              <c:f>データシート!$A$32</c:f>
              <c:strCache>
                <c:ptCount val="1"/>
                <c:pt idx="0">
                  <c:v>国民健康保険特別会計事業勘定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0.62</c:v>
                </c:pt>
                <c:pt idx="2">
                  <c:v>#N/A</c:v>
                </c:pt>
                <c:pt idx="3">
                  <c:v>0.83</c:v>
                </c:pt>
                <c:pt idx="4">
                  <c:v>#N/A</c:v>
                </c:pt>
                <c:pt idx="5">
                  <c:v>0.66</c:v>
                </c:pt>
                <c:pt idx="6">
                  <c:v>#N/A</c:v>
                </c:pt>
                <c:pt idx="7">
                  <c:v>0.59</c:v>
                </c:pt>
                <c:pt idx="8">
                  <c:v>#N/A</c:v>
                </c:pt>
                <c:pt idx="9">
                  <c:v>0.6</c:v>
                </c:pt>
              </c:numCache>
            </c:numRef>
          </c:val>
          <c:extLst>
            <c:ext xmlns:c16="http://schemas.microsoft.com/office/drawing/2014/chart" uri="{C3380CC4-5D6E-409C-BE32-E72D297353CC}">
              <c16:uniqueId val="{00000005-DD97-4D25-A0CF-F5A76BB7F7F9}"/>
            </c:ext>
          </c:extLst>
        </c:ser>
        <c:ser>
          <c:idx val="6"/>
          <c:order val="6"/>
          <c:tx>
            <c:strRef>
              <c:f>データシート!$A$33</c:f>
              <c:strCache>
                <c:ptCount val="1"/>
                <c:pt idx="0">
                  <c:v>介護保険特別会計保険事業勘定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1.66</c:v>
                </c:pt>
                <c:pt idx="2">
                  <c:v>#N/A</c:v>
                </c:pt>
                <c:pt idx="3">
                  <c:v>2.5</c:v>
                </c:pt>
                <c:pt idx="4">
                  <c:v>#N/A</c:v>
                </c:pt>
                <c:pt idx="5">
                  <c:v>2.4700000000000002</c:v>
                </c:pt>
                <c:pt idx="6">
                  <c:v>#N/A</c:v>
                </c:pt>
                <c:pt idx="7">
                  <c:v>1.83</c:v>
                </c:pt>
                <c:pt idx="8">
                  <c:v>#N/A</c:v>
                </c:pt>
                <c:pt idx="9">
                  <c:v>1.2</c:v>
                </c:pt>
              </c:numCache>
            </c:numRef>
          </c:val>
          <c:extLst>
            <c:ext xmlns:c16="http://schemas.microsoft.com/office/drawing/2014/chart" uri="{C3380CC4-5D6E-409C-BE32-E72D297353CC}">
              <c16:uniqueId val="{00000006-DD97-4D25-A0CF-F5A76BB7F7F9}"/>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7.9</c:v>
                </c:pt>
                <c:pt idx="2">
                  <c:v>#N/A</c:v>
                </c:pt>
                <c:pt idx="3">
                  <c:v>8.99</c:v>
                </c:pt>
                <c:pt idx="4">
                  <c:v>#N/A</c:v>
                </c:pt>
                <c:pt idx="5">
                  <c:v>7.17</c:v>
                </c:pt>
                <c:pt idx="6">
                  <c:v>#N/A</c:v>
                </c:pt>
                <c:pt idx="7">
                  <c:v>7.58</c:v>
                </c:pt>
                <c:pt idx="8">
                  <c:v>#N/A</c:v>
                </c:pt>
                <c:pt idx="9">
                  <c:v>8</c:v>
                </c:pt>
              </c:numCache>
            </c:numRef>
          </c:val>
          <c:extLst>
            <c:ext xmlns:c16="http://schemas.microsoft.com/office/drawing/2014/chart" uri="{C3380CC4-5D6E-409C-BE32-E72D297353CC}">
              <c16:uniqueId val="{00000007-DD97-4D25-A0CF-F5A76BB7F7F9}"/>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15.06</c:v>
                </c:pt>
                <c:pt idx="2">
                  <c:v>#N/A</c:v>
                </c:pt>
                <c:pt idx="3">
                  <c:v>13.77</c:v>
                </c:pt>
                <c:pt idx="4">
                  <c:v>#N/A</c:v>
                </c:pt>
                <c:pt idx="5">
                  <c:v>13.39</c:v>
                </c:pt>
                <c:pt idx="6">
                  <c:v>#N/A</c:v>
                </c:pt>
                <c:pt idx="7">
                  <c:v>12.64</c:v>
                </c:pt>
                <c:pt idx="8">
                  <c:v>#N/A</c:v>
                </c:pt>
                <c:pt idx="9">
                  <c:v>11.81</c:v>
                </c:pt>
              </c:numCache>
            </c:numRef>
          </c:val>
          <c:extLst>
            <c:ext xmlns:c16="http://schemas.microsoft.com/office/drawing/2014/chart" uri="{C3380CC4-5D6E-409C-BE32-E72D297353CC}">
              <c16:uniqueId val="{00000008-DD97-4D25-A0CF-F5A76BB7F7F9}"/>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17.71</c:v>
                </c:pt>
                <c:pt idx="2">
                  <c:v>#N/A</c:v>
                </c:pt>
                <c:pt idx="3">
                  <c:v>17.829999999999998</c:v>
                </c:pt>
                <c:pt idx="4">
                  <c:v>#N/A</c:v>
                </c:pt>
                <c:pt idx="5">
                  <c:v>18.2</c:v>
                </c:pt>
                <c:pt idx="6">
                  <c:v>#N/A</c:v>
                </c:pt>
                <c:pt idx="7">
                  <c:v>17.559999999999999</c:v>
                </c:pt>
                <c:pt idx="8">
                  <c:v>#N/A</c:v>
                </c:pt>
                <c:pt idx="9">
                  <c:v>17.149999999999999</c:v>
                </c:pt>
              </c:numCache>
            </c:numRef>
          </c:val>
          <c:extLst>
            <c:ext xmlns:c16="http://schemas.microsoft.com/office/drawing/2014/chart" uri="{C3380CC4-5D6E-409C-BE32-E72D297353CC}">
              <c16:uniqueId val="{00000009-DD97-4D25-A0CF-F5A76BB7F7F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5203</c:v>
                </c:pt>
                <c:pt idx="5">
                  <c:v>4915</c:v>
                </c:pt>
                <c:pt idx="8">
                  <c:v>4652</c:v>
                </c:pt>
                <c:pt idx="11">
                  <c:v>4566</c:v>
                </c:pt>
                <c:pt idx="14">
                  <c:v>4326</c:v>
                </c:pt>
              </c:numCache>
            </c:numRef>
          </c:val>
          <c:extLst>
            <c:ext xmlns:c16="http://schemas.microsoft.com/office/drawing/2014/chart" uri="{C3380CC4-5D6E-409C-BE32-E72D297353CC}">
              <c16:uniqueId val="{00000000-37EB-4BB6-85E5-D4232DFD641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7EB-4BB6-85E5-D4232DFD641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2-37EB-4BB6-85E5-D4232DFD641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16</c:v>
                </c:pt>
                <c:pt idx="3">
                  <c:v>23</c:v>
                </c:pt>
                <c:pt idx="6">
                  <c:v>23</c:v>
                </c:pt>
                <c:pt idx="9">
                  <c:v>23</c:v>
                </c:pt>
                <c:pt idx="12">
                  <c:v>23</c:v>
                </c:pt>
              </c:numCache>
            </c:numRef>
          </c:val>
          <c:extLst>
            <c:ext xmlns:c16="http://schemas.microsoft.com/office/drawing/2014/chart" uri="{C3380CC4-5D6E-409C-BE32-E72D297353CC}">
              <c16:uniqueId val="{00000003-37EB-4BB6-85E5-D4232DFD641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1507</c:v>
                </c:pt>
                <c:pt idx="3">
                  <c:v>1561</c:v>
                </c:pt>
                <c:pt idx="6">
                  <c:v>1283</c:v>
                </c:pt>
                <c:pt idx="9">
                  <c:v>1261</c:v>
                </c:pt>
                <c:pt idx="12">
                  <c:v>1197</c:v>
                </c:pt>
              </c:numCache>
            </c:numRef>
          </c:val>
          <c:extLst>
            <c:ext xmlns:c16="http://schemas.microsoft.com/office/drawing/2014/chart" uri="{C3380CC4-5D6E-409C-BE32-E72D297353CC}">
              <c16:uniqueId val="{00000004-37EB-4BB6-85E5-D4232DFD641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7EB-4BB6-85E5-D4232DFD641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7EB-4BB6-85E5-D4232DFD641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4521</c:v>
                </c:pt>
                <c:pt idx="3">
                  <c:v>4531</c:v>
                </c:pt>
                <c:pt idx="6">
                  <c:v>4477</c:v>
                </c:pt>
                <c:pt idx="9">
                  <c:v>4340</c:v>
                </c:pt>
                <c:pt idx="12">
                  <c:v>4019</c:v>
                </c:pt>
              </c:numCache>
            </c:numRef>
          </c:val>
          <c:extLst>
            <c:ext xmlns:c16="http://schemas.microsoft.com/office/drawing/2014/chart" uri="{C3380CC4-5D6E-409C-BE32-E72D297353CC}">
              <c16:uniqueId val="{00000007-37EB-4BB6-85E5-D4232DFD641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842</c:v>
                </c:pt>
                <c:pt idx="2">
                  <c:v>#N/A</c:v>
                </c:pt>
                <c:pt idx="3">
                  <c:v>#N/A</c:v>
                </c:pt>
                <c:pt idx="4">
                  <c:v>1200</c:v>
                </c:pt>
                <c:pt idx="5">
                  <c:v>#N/A</c:v>
                </c:pt>
                <c:pt idx="6">
                  <c:v>#N/A</c:v>
                </c:pt>
                <c:pt idx="7">
                  <c:v>1131</c:v>
                </c:pt>
                <c:pt idx="8">
                  <c:v>#N/A</c:v>
                </c:pt>
                <c:pt idx="9">
                  <c:v>#N/A</c:v>
                </c:pt>
                <c:pt idx="10">
                  <c:v>1058</c:v>
                </c:pt>
                <c:pt idx="11">
                  <c:v>#N/A</c:v>
                </c:pt>
                <c:pt idx="12">
                  <c:v>#N/A</c:v>
                </c:pt>
                <c:pt idx="13">
                  <c:v>913</c:v>
                </c:pt>
                <c:pt idx="14">
                  <c:v>#N/A</c:v>
                </c:pt>
              </c:numCache>
            </c:numRef>
          </c:val>
          <c:smooth val="0"/>
          <c:extLst>
            <c:ext xmlns:c16="http://schemas.microsoft.com/office/drawing/2014/chart" uri="{C3380CC4-5D6E-409C-BE32-E72D297353CC}">
              <c16:uniqueId val="{00000008-37EB-4BB6-85E5-D4232DFD641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46030</c:v>
                </c:pt>
                <c:pt idx="5">
                  <c:v>43564</c:v>
                </c:pt>
                <c:pt idx="8">
                  <c:v>41329</c:v>
                </c:pt>
                <c:pt idx="11">
                  <c:v>38631</c:v>
                </c:pt>
                <c:pt idx="14">
                  <c:v>35535</c:v>
                </c:pt>
              </c:numCache>
            </c:numRef>
          </c:val>
          <c:extLst>
            <c:ext xmlns:c16="http://schemas.microsoft.com/office/drawing/2014/chart" uri="{C3380CC4-5D6E-409C-BE32-E72D297353CC}">
              <c16:uniqueId val="{00000000-C07E-4007-9D49-59A9881725A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484</c:v>
                </c:pt>
                <c:pt idx="5">
                  <c:v>394</c:v>
                </c:pt>
                <c:pt idx="8">
                  <c:v>299</c:v>
                </c:pt>
                <c:pt idx="11">
                  <c:v>291</c:v>
                </c:pt>
                <c:pt idx="14">
                  <c:v>236</c:v>
                </c:pt>
              </c:numCache>
            </c:numRef>
          </c:val>
          <c:extLst>
            <c:ext xmlns:c16="http://schemas.microsoft.com/office/drawing/2014/chart" uri="{C3380CC4-5D6E-409C-BE32-E72D297353CC}">
              <c16:uniqueId val="{00000001-C07E-4007-9D49-59A9881725A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14938</c:v>
                </c:pt>
                <c:pt idx="5">
                  <c:v>16155</c:v>
                </c:pt>
                <c:pt idx="8">
                  <c:v>17442</c:v>
                </c:pt>
                <c:pt idx="11">
                  <c:v>17205</c:v>
                </c:pt>
                <c:pt idx="14">
                  <c:v>17464</c:v>
                </c:pt>
              </c:numCache>
            </c:numRef>
          </c:val>
          <c:extLst>
            <c:ext xmlns:c16="http://schemas.microsoft.com/office/drawing/2014/chart" uri="{C3380CC4-5D6E-409C-BE32-E72D297353CC}">
              <c16:uniqueId val="{00000002-C07E-4007-9D49-59A9881725A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07E-4007-9D49-59A9881725A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07E-4007-9D49-59A9881725A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07E-4007-9D49-59A9881725A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4801</c:v>
                </c:pt>
                <c:pt idx="3">
                  <c:v>4731</c:v>
                </c:pt>
                <c:pt idx="6">
                  <c:v>4586</c:v>
                </c:pt>
                <c:pt idx="9">
                  <c:v>4493</c:v>
                </c:pt>
                <c:pt idx="12">
                  <c:v>4629</c:v>
                </c:pt>
              </c:numCache>
            </c:numRef>
          </c:val>
          <c:extLst>
            <c:ext xmlns:c16="http://schemas.microsoft.com/office/drawing/2014/chart" uri="{C3380CC4-5D6E-409C-BE32-E72D297353CC}">
              <c16:uniqueId val="{00000006-C07E-4007-9D49-59A9881725A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292</c:v>
                </c:pt>
                <c:pt idx="3">
                  <c:v>274</c:v>
                </c:pt>
                <c:pt idx="6">
                  <c:v>253</c:v>
                </c:pt>
                <c:pt idx="9">
                  <c:v>232</c:v>
                </c:pt>
                <c:pt idx="12">
                  <c:v>205</c:v>
                </c:pt>
              </c:numCache>
            </c:numRef>
          </c:val>
          <c:extLst>
            <c:ext xmlns:c16="http://schemas.microsoft.com/office/drawing/2014/chart" uri="{C3380CC4-5D6E-409C-BE32-E72D297353CC}">
              <c16:uniqueId val="{00000007-C07E-4007-9D49-59A9881725A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18681</c:v>
                </c:pt>
                <c:pt idx="3">
                  <c:v>17352</c:v>
                </c:pt>
                <c:pt idx="6">
                  <c:v>15641</c:v>
                </c:pt>
                <c:pt idx="9">
                  <c:v>14583</c:v>
                </c:pt>
                <c:pt idx="12">
                  <c:v>13662</c:v>
                </c:pt>
              </c:numCache>
            </c:numRef>
          </c:val>
          <c:extLst>
            <c:ext xmlns:c16="http://schemas.microsoft.com/office/drawing/2014/chart" uri="{C3380CC4-5D6E-409C-BE32-E72D297353CC}">
              <c16:uniqueId val="{00000008-C07E-4007-9D49-59A9881725A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9-C07E-4007-9D49-59A9881725A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35586</c:v>
                </c:pt>
                <c:pt idx="3">
                  <c:v>33179</c:v>
                </c:pt>
                <c:pt idx="6">
                  <c:v>31670</c:v>
                </c:pt>
                <c:pt idx="9">
                  <c:v>27909</c:v>
                </c:pt>
                <c:pt idx="12">
                  <c:v>25345</c:v>
                </c:pt>
              </c:numCache>
            </c:numRef>
          </c:val>
          <c:extLst>
            <c:ext xmlns:c16="http://schemas.microsoft.com/office/drawing/2014/chart" uri="{C3380CC4-5D6E-409C-BE32-E72D297353CC}">
              <c16:uniqueId val="{0000000A-C07E-4007-9D49-59A9881725A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07E-4007-9D49-59A9881725A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5182</c:v>
                </c:pt>
                <c:pt idx="1">
                  <c:v>4880</c:v>
                </c:pt>
                <c:pt idx="2">
                  <c:v>5046</c:v>
                </c:pt>
              </c:numCache>
            </c:numRef>
          </c:val>
          <c:extLst>
            <c:ext xmlns:c16="http://schemas.microsoft.com/office/drawing/2014/chart" uri="{C3380CC4-5D6E-409C-BE32-E72D297353CC}">
              <c16:uniqueId val="{00000000-4576-4D81-BA25-1861D442156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1208</c:v>
                </c:pt>
                <c:pt idx="1">
                  <c:v>1305</c:v>
                </c:pt>
                <c:pt idx="2">
                  <c:v>1059</c:v>
                </c:pt>
              </c:numCache>
            </c:numRef>
          </c:val>
          <c:extLst>
            <c:ext xmlns:c16="http://schemas.microsoft.com/office/drawing/2014/chart" uri="{C3380CC4-5D6E-409C-BE32-E72D297353CC}">
              <c16:uniqueId val="{00000001-4576-4D81-BA25-1861D442156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10940</c:v>
                </c:pt>
                <c:pt idx="1">
                  <c:v>10611</c:v>
                </c:pt>
                <c:pt idx="2">
                  <c:v>10684</c:v>
                </c:pt>
              </c:numCache>
            </c:numRef>
          </c:val>
          <c:extLst>
            <c:ext xmlns:c16="http://schemas.microsoft.com/office/drawing/2014/chart" uri="{C3380CC4-5D6E-409C-BE32-E72D297353CC}">
              <c16:uniqueId val="{00000002-4576-4D81-BA25-1861D442156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兵庫県丹波市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令和６年度の単年度比率は</a:t>
          </a:r>
          <a:r>
            <a:rPr kumimoji="1" lang="en-US" altLang="ja-JP" sz="1400">
              <a:latin typeface="ＭＳ ゴシック" pitchFamily="49" charset="-128"/>
              <a:ea typeface="ＭＳ ゴシック" pitchFamily="49" charset="-128"/>
            </a:rPr>
            <a:t>5.3%</a:t>
          </a:r>
          <a:r>
            <a:rPr kumimoji="1" lang="ja-JP" altLang="en-US" sz="1400">
              <a:latin typeface="ＭＳ ゴシック" pitchFamily="49" charset="-128"/>
              <a:ea typeface="ＭＳ ゴシック" pitchFamily="49" charset="-128"/>
            </a:rPr>
            <a:t>となっており、単年度で比較すると</a:t>
          </a:r>
          <a:r>
            <a:rPr kumimoji="1" lang="en-US" altLang="ja-JP" sz="1400">
              <a:latin typeface="ＭＳ ゴシック" pitchFamily="49" charset="-128"/>
              <a:ea typeface="ＭＳ ゴシック" pitchFamily="49" charset="-128"/>
            </a:rPr>
            <a:t>1.1</a:t>
          </a:r>
          <a:r>
            <a:rPr kumimoji="1" lang="ja-JP" altLang="en-US" sz="1400">
              <a:latin typeface="ＭＳ ゴシック" pitchFamily="49" charset="-128"/>
              <a:ea typeface="ＭＳ ゴシック" pitchFamily="49" charset="-128"/>
            </a:rPr>
            <a:t>ポイント改善している。主な要因としては、一般会計における公債費の減少があげられる。</a:t>
          </a:r>
        </a:p>
        <a:p>
          <a:r>
            <a:rPr kumimoji="1" lang="ja-JP" altLang="en-US" sz="1400">
              <a:latin typeface="ＭＳ ゴシック" pitchFamily="49" charset="-128"/>
              <a:ea typeface="ＭＳ ゴシック" pitchFamily="49" charset="-128"/>
            </a:rPr>
            <a:t>　市債残高の推移や公債費の動向を十分に管理するとともに、特別会計にかかる公債費繰出額や公債費に準ずる債務負担行為等も管理を徹底し、今後も実質公債費比率を抑制する必要がある。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満期一括償還地方債の借入はない。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兵庫県丹波市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将来負担比率は、公債費充当可能財源等が将来負担額を上回るため、該当しない。前年度から</a:t>
          </a:r>
          <a:r>
            <a:rPr kumimoji="1" lang="en-US" altLang="ja-JP" sz="1400">
              <a:latin typeface="ＭＳ ゴシック" pitchFamily="49" charset="-128"/>
              <a:ea typeface="ＭＳ ゴシック" pitchFamily="49" charset="-128"/>
            </a:rPr>
            <a:t>1.2</a:t>
          </a:r>
          <a:r>
            <a:rPr kumimoji="1" lang="ja-JP" altLang="en-US" sz="1400">
              <a:latin typeface="ＭＳ ゴシック" pitchFamily="49" charset="-128"/>
              <a:ea typeface="ＭＳ ゴシック" pitchFamily="49" charset="-128"/>
            </a:rPr>
            <a:t>ポイント改善し、△</a:t>
          </a:r>
          <a:r>
            <a:rPr kumimoji="1" lang="en-US" altLang="ja-JP" sz="1400">
              <a:latin typeface="ＭＳ ゴシック" pitchFamily="49" charset="-128"/>
              <a:ea typeface="ＭＳ ゴシック" pitchFamily="49" charset="-128"/>
            </a:rPr>
            <a:t>55.2</a:t>
          </a:r>
          <a:r>
            <a:rPr kumimoji="1" lang="ja-JP" altLang="en-US" sz="1400">
              <a:latin typeface="ＭＳ ゴシック" pitchFamily="49" charset="-128"/>
              <a:ea typeface="ＭＳ ゴシック" pitchFamily="49" charset="-128"/>
            </a:rPr>
            <a:t>％となっている。改善の主な要因として、地方債現在高が約</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憶</a:t>
          </a:r>
          <a:r>
            <a:rPr kumimoji="1" lang="en-US" altLang="ja-JP" sz="1400">
              <a:latin typeface="ＭＳ ゴシック" pitchFamily="49" charset="-128"/>
              <a:ea typeface="ＭＳ ゴシック" pitchFamily="49" charset="-128"/>
            </a:rPr>
            <a:t>6,000</a:t>
          </a:r>
          <a:r>
            <a:rPr kumimoji="1" lang="ja-JP" altLang="en-US" sz="1400">
              <a:latin typeface="ＭＳ ゴシック" pitchFamily="49" charset="-128"/>
              <a:ea typeface="ＭＳ ゴシック" pitchFamily="49" charset="-128"/>
            </a:rPr>
            <a:t>万円減少したことがあげられる。</a:t>
          </a:r>
        </a:p>
        <a:p>
          <a:r>
            <a:rPr kumimoji="1" lang="ja-JP" altLang="en-US" sz="1400">
              <a:latin typeface="ＭＳ ゴシック" pitchFamily="49" charset="-128"/>
              <a:ea typeface="ＭＳ ゴシック" pitchFamily="49" charset="-128"/>
            </a:rPr>
            <a:t>　今後も、事業実施の適正化を図り、地方債の新規発行額を抑制することや継続的に地方債の繰上償還を実施することで、地方債現在高の累増の抑制に努める。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兵庫県丹波市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財政調整基金を３億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万円、減災基金を１億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万８千円、その他特定目的基金を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8,111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万８千円積み立てた一方で、財政調整基金を１億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万４千円、減災基金を３億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万円、その他特定目的基金を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万４千円取り崩したことにより、基金全体としては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683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万２千円の減額となった。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財政収支見通しの中で、令和７年度から令和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年間の収支の単純累計額は、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万円の赤字となり、令和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年度以降には収支不足となる見込みで、財政調整基金については、令和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年度までに総額で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万円の取り崩しが必要となる。平成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年度の豪雨災害の際には、約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ケースもあるため、不測の事態に備えつつ、持続可能で安定的な財政運営を行うために基金残高を維持していく必要がある。また、その他の基金についても、今後想定される新たな事業の財源として残高を維持していく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地域振興基金：市民連携の強化及び均衡ある地域振興を図るための事業に要する経費に充当する基金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庁舎整備事業基金：新庁舎建設事業に要する経費に充当する基金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ふるさと寄附金基金：市のまちづくりに対する寄附金を財源とし寄附者の意向を反映した事業を推進するために要する経費に充当する基金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学校等整備基金：学校等の新築、改築及び改修に要する経費に充当する基金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情報基盤整備基金：情報基盤の整備及び更新に要する経費に充当する基金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地域振興基金を５億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万５千円、ふるさと寄附金基金を４億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万９千円、学校等整備基金を１億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万７千円、情報基盤整備基金を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万６千円取り崩した一方で、地域振興基金に１億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万９千円、庁舎整備事業基金に１億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万３千円、ふるさと寄附金基金に６億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4,088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万４千円、学校等整備基金に２億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9,114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万６千円、情報基盤整備基金に１億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万７千円を積み立てたこと等により、その他特定目的基金全体としては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7,287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万４千円の増額となった。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地域振興基金：令和８年度は、地域振興を図る事業に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万円の充当を予定しており、今後も事業を継続するため、引き続き基積み立てていく。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庁舎整備事業基金：令和８年度予算において、取崩及び利子分以外の積立予定はない。</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その他の基金についても、今後想定される新たな事業の財源として適切に積立等を行う。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１億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万４千円を取り崩した一方、３億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万円を積み立てたことにより、１億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6,581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万６千円の増額となった。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財政調基金の残高は、過去に災害対応で約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億円を取り崩したケースがあることから、標準財政規模の約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％を目安として積立等を行っており、今後も同様の方針で積立等を行う。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１億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万８千円を積み立てた一方、３億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万円を取り崩したことにより、２億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万２千円の減額となった。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令和８度予算において、臨時財政対策債の償還費に充当するために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6,647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万２千円の取り崩しを予定している。利子分以外の積立予定はないが、交付税や決算剰余金の状況に合わせ、適切に積立等を行う。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兵庫県丹波市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60,033
58,669
493.21
38,856,918
36,917,510
1,712,152
21,278,025
25,344,553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近年は</a:t>
          </a:r>
          <a:r>
            <a:rPr kumimoji="1" lang="en-US" altLang="ja-JP" sz="1200">
              <a:latin typeface="ＭＳ Ｐゴシック" panose="020B0600070205080204" pitchFamily="50" charset="-128"/>
              <a:ea typeface="ＭＳ Ｐゴシック" panose="020B0600070205080204" pitchFamily="50" charset="-128"/>
            </a:rPr>
            <a:t>0.4</a:t>
          </a:r>
          <a:r>
            <a:rPr kumimoji="1" lang="ja-JP" altLang="en-US" sz="1200">
              <a:latin typeface="ＭＳ Ｐゴシック" panose="020B0600070205080204" pitchFamily="50" charset="-128"/>
              <a:ea typeface="ＭＳ Ｐゴシック" panose="020B0600070205080204" pitchFamily="50" charset="-128"/>
            </a:rPr>
            <a:t>台で推移し、全国平均、兵庫県平均よりも低い値となっており、類似団体内でも下位に位置している。</a:t>
          </a:r>
        </a:p>
        <a:p>
          <a:r>
            <a:rPr kumimoji="1" lang="ja-JP" altLang="en-US" sz="1200">
              <a:latin typeface="ＭＳ Ｐゴシック" panose="020B0600070205080204" pitchFamily="50" charset="-128"/>
              <a:ea typeface="ＭＳ Ｐゴシック" panose="020B0600070205080204" pitchFamily="50" charset="-128"/>
            </a:rPr>
            <a:t>　平成</a:t>
          </a:r>
          <a:r>
            <a:rPr kumimoji="1" lang="en-US" altLang="ja-JP" sz="1200">
              <a:latin typeface="ＭＳ Ｐゴシック" panose="020B0600070205080204" pitchFamily="50" charset="-128"/>
              <a:ea typeface="ＭＳ Ｐゴシック" panose="020B0600070205080204" pitchFamily="50" charset="-128"/>
            </a:rPr>
            <a:t>22</a:t>
          </a:r>
          <a:r>
            <a:rPr kumimoji="1" lang="ja-JP" altLang="en-US" sz="1200">
              <a:latin typeface="ＭＳ Ｐゴシック" panose="020B0600070205080204" pitchFamily="50" charset="-128"/>
              <a:ea typeface="ＭＳ Ｐゴシック" panose="020B0600070205080204" pitchFamily="50" charset="-128"/>
            </a:rPr>
            <a:t>年度に制定した第２次行政改革大綱、平成</a:t>
          </a:r>
          <a:r>
            <a:rPr kumimoji="1" lang="en-US" altLang="ja-JP" sz="1200">
              <a:latin typeface="ＭＳ Ｐゴシック" panose="020B0600070205080204" pitchFamily="50" charset="-128"/>
              <a:ea typeface="ＭＳ Ｐゴシック" panose="020B0600070205080204" pitchFamily="50" charset="-128"/>
            </a:rPr>
            <a:t>27</a:t>
          </a:r>
          <a:r>
            <a:rPr kumimoji="1" lang="ja-JP" altLang="en-US" sz="1200">
              <a:latin typeface="ＭＳ Ｐゴシック" panose="020B0600070205080204" pitchFamily="50" charset="-128"/>
              <a:ea typeface="ＭＳ Ｐゴシック" panose="020B0600070205080204" pitchFamily="50" charset="-128"/>
            </a:rPr>
            <a:t>年度に策定した第３次行政改革プランに基づき、定員管理化による人件費の抑制や、効果的・効率的な行政サービスを維持するため、徹底した事務事業の見直しによる経常経費の削減、補助金に終期を設定するなどの見直し、市税徴収強化の取り組みを通じて、財政基盤の強化と健全化に努めている。しかし、現時点で大きな効果は表れていない。今後も施策、予算を見直し、数値の改善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20461</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41533"/>
          <a:ext cx="0" cy="13941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163988</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0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20461</xdr:rowOff>
    </xdr:from>
    <xdr:to>
      <xdr:col>24</xdr:col>
      <xdr:colOff>12700</xdr:colOff>
      <xdr:row>45</xdr:row>
      <xdr:rowOff>20461</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3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57855</xdr:rowOff>
    </xdr:from>
    <xdr:to>
      <xdr:col>23</xdr:col>
      <xdr:colOff>133350</xdr:colOff>
      <xdr:row>44</xdr:row>
      <xdr:rowOff>71261</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7601655"/>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17938</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47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71261</xdr:rowOff>
    </xdr:from>
    <xdr:to>
      <xdr:col>19</xdr:col>
      <xdr:colOff>133350</xdr:colOff>
      <xdr:row>44</xdr:row>
      <xdr:rowOff>71261</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615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1411</xdr:rowOff>
    </xdr:from>
    <xdr:to>
      <xdr:col>19</xdr:col>
      <xdr:colOff>184150</xdr:colOff>
      <xdr:row>42</xdr:row>
      <xdr:rowOff>103011</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113188</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711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71261</xdr:rowOff>
    </xdr:from>
    <xdr:to>
      <xdr:col>15</xdr:col>
      <xdr:colOff>82550</xdr:colOff>
      <xdr:row>44</xdr:row>
      <xdr:rowOff>71261</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615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159455</xdr:rowOff>
    </xdr:from>
    <xdr:to>
      <xdr:col>15</xdr:col>
      <xdr:colOff>133350</xdr:colOff>
      <xdr:row>42</xdr:row>
      <xdr:rowOff>89605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99782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57855</xdr:rowOff>
    </xdr:from>
    <xdr:to>
      <xdr:col>11</xdr:col>
      <xdr:colOff>31750</xdr:colOff>
      <xdr:row>44</xdr:row>
      <xdr:rowOff>71261</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6016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46160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7055</xdr:rowOff>
    </xdr:from>
    <xdr:to>
      <xdr:col>23</xdr:col>
      <xdr:colOff>184150</xdr:colOff>
      <xdr:row>44</xdr:row>
      <xdr:rowOff>108655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550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150582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522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20461</xdr:rowOff>
    </xdr:from>
    <xdr:to>
      <xdr:col>19</xdr:col>
      <xdr:colOff>184150</xdr:colOff>
      <xdr:row>44</xdr:row>
      <xdr:rowOff>122061</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56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106838</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6506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20461</xdr:rowOff>
    </xdr:from>
    <xdr:to>
      <xdr:col>15</xdr:col>
      <xdr:colOff>133350</xdr:colOff>
      <xdr:row>44</xdr:row>
      <xdr:rowOff>122061</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56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106838</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650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20461</xdr:rowOff>
    </xdr:from>
    <xdr:to>
      <xdr:col>11</xdr:col>
      <xdr:colOff>82550</xdr:colOff>
      <xdr:row>44</xdr:row>
      <xdr:rowOff>122061</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56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106838</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650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7055</xdr:rowOff>
    </xdr:from>
    <xdr:to>
      <xdr:col>7</xdr:col>
      <xdr:colOff>31750</xdr:colOff>
      <xdr:row>44</xdr:row>
      <xdr:rowOff>108655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550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93432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637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地方特例交付金、普通交付税等の経常一般財源収入が増額となった一方、人件費、物件費等の経常経費の増額に伴い経常経費充当一般財源等が増額となったことにより、前年度から</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ポイント悪化し、</a:t>
          </a:r>
          <a:r>
            <a:rPr kumimoji="1" lang="en-US" altLang="ja-JP" sz="1300">
              <a:latin typeface="ＭＳ Ｐゴシック" panose="020B0600070205080204" pitchFamily="50" charset="-128"/>
              <a:ea typeface="ＭＳ Ｐゴシック" panose="020B0600070205080204" pitchFamily="50" charset="-128"/>
            </a:rPr>
            <a:t>92.7%</a:t>
          </a:r>
          <a:r>
            <a:rPr kumimoji="1" lang="ja-JP" altLang="en-US" sz="1300">
              <a:latin typeface="ＭＳ Ｐゴシック" panose="020B0600070205080204" pitchFamily="50" charset="-128"/>
              <a:ea typeface="ＭＳ Ｐゴシック" panose="020B0600070205080204" pitchFamily="50" charset="-128"/>
            </a:rPr>
            <a:t>となっている。</a:t>
          </a:r>
        </a:p>
        <a:p>
          <a:r>
            <a:rPr kumimoji="1" lang="ja-JP" altLang="en-US" sz="1300">
              <a:latin typeface="ＭＳ Ｐゴシック" panose="020B0600070205080204" pitchFamily="50" charset="-128"/>
              <a:ea typeface="ＭＳ Ｐゴシック" panose="020B0600070205080204" pitchFamily="50" charset="-128"/>
            </a:rPr>
            <a:t>　今後も経常一般財源収入の増加が見込みにくいことから、経常経費を削減し、経常経費充当一般財源の増加を抑制する必要がある。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96838</xdr:rowOff>
    </xdr:from>
    <xdr:to>
      <xdr:col>23</xdr:col>
      <xdr:colOff>133350</xdr:colOff>
      <xdr:row>66</xdr:row>
      <xdr:rowOff>52388</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40938"/>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24465</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4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52388</xdr:rowOff>
    </xdr:from>
    <xdr:to>
      <xdr:col>24</xdr:col>
      <xdr:colOff>12700</xdr:colOff>
      <xdr:row>66</xdr:row>
      <xdr:rowOff>52388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68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11765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78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96838</xdr:rowOff>
    </xdr:from>
    <xdr:to>
      <xdr:col>24</xdr:col>
      <xdr:colOff>12700</xdr:colOff>
      <xdr:row>58</xdr:row>
      <xdr:rowOff>96838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4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47943</xdr:rowOff>
    </xdr:from>
    <xdr:to>
      <xdr:col>23</xdr:col>
      <xdr:colOff>133350</xdr:colOff>
      <xdr:row>63</xdr:row>
      <xdr:rowOff>156528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849293"/>
          <a:ext cx="8382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83837</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85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47943</xdr:rowOff>
    </xdr:from>
    <xdr:to>
      <xdr:col>19</xdr:col>
      <xdr:colOff>133350</xdr:colOff>
      <xdr:row>63</xdr:row>
      <xdr:rowOff>132397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0849293"/>
          <a:ext cx="889000" cy="84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81597</xdr:rowOff>
    </xdr:from>
    <xdr:to>
      <xdr:col>19</xdr:col>
      <xdr:colOff>184150</xdr:colOff>
      <xdr:row>64</xdr:row>
      <xdr:rowOff>11747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8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167974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9693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167640</xdr:rowOff>
    </xdr:from>
    <xdr:to>
      <xdr:col>15</xdr:col>
      <xdr:colOff>82550</xdr:colOff>
      <xdr:row>63</xdr:row>
      <xdr:rowOff>132397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626090"/>
          <a:ext cx="889000" cy="307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3175</xdr:rowOff>
    </xdr:from>
    <xdr:to>
      <xdr:col>15</xdr:col>
      <xdr:colOff>133350</xdr:colOff>
      <xdr:row>63</xdr:row>
      <xdr:rowOff>104775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114952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57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167640</xdr:rowOff>
    </xdr:from>
    <xdr:to>
      <xdr:col>11</xdr:col>
      <xdr:colOff>31750</xdr:colOff>
      <xdr:row>63</xdr:row>
      <xdr:rowOff>90170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626090"/>
          <a:ext cx="889000" cy="26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122872</xdr:rowOff>
    </xdr:from>
    <xdr:to>
      <xdr:col>11</xdr:col>
      <xdr:colOff>82550</xdr:colOff>
      <xdr:row>62</xdr:row>
      <xdr:rowOff>53022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37799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667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51435</xdr:rowOff>
    </xdr:from>
    <xdr:to>
      <xdr:col>7</xdr:col>
      <xdr:colOff>31750</xdr:colOff>
      <xdr:row>63</xdr:row>
      <xdr:rowOff>153035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137812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93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105728</xdr:rowOff>
    </xdr:from>
    <xdr:to>
      <xdr:col>23</xdr:col>
      <xdr:colOff>184150</xdr:colOff>
      <xdr:row>64</xdr:row>
      <xdr:rowOff>35878</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907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122255</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752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168593</xdr:rowOff>
    </xdr:from>
    <xdr:to>
      <xdr:col>19</xdr:col>
      <xdr:colOff>184150</xdr:colOff>
      <xdr:row>63</xdr:row>
      <xdr:rowOff>98743</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79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108920</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567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81597</xdr:rowOff>
    </xdr:from>
    <xdr:to>
      <xdr:col>15</xdr:col>
      <xdr:colOff>133350</xdr:colOff>
      <xdr:row>64</xdr:row>
      <xdr:rowOff>11747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88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167974</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969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116840</xdr:rowOff>
    </xdr:from>
    <xdr:to>
      <xdr:col>11</xdr:col>
      <xdr:colOff>82550</xdr:colOff>
      <xdr:row>62</xdr:row>
      <xdr:rowOff>46990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57167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34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39370</xdr:rowOff>
    </xdr:from>
    <xdr:to>
      <xdr:col>7</xdr:col>
      <xdr:colOff>31750</xdr:colOff>
      <xdr:row>63</xdr:row>
      <xdr:rowOff>140970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151147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60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[197,909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人件費については、人事院勧告に基づく給与改定等により、前年度対比</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ポイント増加となっている。この傾向は今後も続くことが見込まれ、類似団体内平均値を</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ポイント上回る結果であるため、今後も引き続き人口減少を踏まえつつ、定員適正化計画に基づき適正な定員管理を行い、抑制を図る必要がある。</a:t>
          </a:r>
        </a:p>
        <a:p>
          <a:r>
            <a:rPr kumimoji="1" lang="ja-JP" altLang="en-US" sz="1300">
              <a:latin typeface="ＭＳ Ｐゴシック" panose="020B0600070205080204" pitchFamily="50" charset="-128"/>
              <a:ea typeface="ＭＳ Ｐゴシック" panose="020B0600070205080204" pitchFamily="50" charset="-128"/>
            </a:rPr>
            <a:t>　物件費については、需用費や委託料の増加により、前年度対比２億</a:t>
          </a:r>
          <a:r>
            <a:rPr kumimoji="1" lang="en-US" altLang="ja-JP" sz="1300">
              <a:latin typeface="ＭＳ Ｐゴシック" panose="020B0600070205080204" pitchFamily="50" charset="-128"/>
              <a:ea typeface="ＭＳ Ｐゴシック" panose="020B0600070205080204" pitchFamily="50" charset="-128"/>
            </a:rPr>
            <a:t>9,444</a:t>
          </a:r>
          <a:r>
            <a:rPr kumimoji="1" lang="ja-JP" altLang="en-US" sz="1300">
              <a:latin typeface="ＭＳ Ｐゴシック" panose="020B0600070205080204" pitchFamily="50" charset="-128"/>
              <a:ea typeface="ＭＳ Ｐゴシック" panose="020B0600070205080204" pitchFamily="50" charset="-128"/>
            </a:rPr>
            <a:t>万円の増額となっているため、行政サービスの適正化を進めることで抑制を図る必要がある。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2901</xdr:rowOff>
    </xdr:from>
    <xdr:to>
      <xdr:col>23</xdr:col>
      <xdr:colOff>133350</xdr:colOff>
      <xdr:row>90</xdr:row>
      <xdr:rowOff>7299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90351"/>
          <a:ext cx="0" cy="15474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150826</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409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7299</xdr:rowOff>
    </xdr:from>
    <xdr:to>
      <xdr:col>24</xdr:col>
      <xdr:colOff>12700</xdr:colOff>
      <xdr:row>90</xdr:row>
      <xdr:rowOff>7299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43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89278</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33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2901</xdr:rowOff>
    </xdr:from>
    <xdr:to>
      <xdr:col>24</xdr:col>
      <xdr:colOff>12700</xdr:colOff>
      <xdr:row>81</xdr:row>
      <xdr:rowOff>2901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9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61033</xdr:rowOff>
    </xdr:from>
    <xdr:to>
      <xdr:col>23</xdr:col>
      <xdr:colOff>133350</xdr:colOff>
      <xdr:row>85</xdr:row>
      <xdr:rowOff>14931</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462833"/>
          <a:ext cx="838200" cy="125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20099</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0789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3572</xdr:rowOff>
    </xdr:from>
    <xdr:to>
      <xdr:col>23</xdr:col>
      <xdr:colOff>184150</xdr:colOff>
      <xdr:row>83</xdr:row>
      <xdr:rowOff>105172</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3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164671</xdr:rowOff>
    </xdr:from>
    <xdr:to>
      <xdr:col>19</xdr:col>
      <xdr:colOff>133350</xdr:colOff>
      <xdr:row>84</xdr:row>
      <xdr:rowOff>61033</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395021"/>
          <a:ext cx="889000" cy="67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92514</xdr:rowOff>
    </xdr:from>
    <xdr:to>
      <xdr:col>19</xdr:col>
      <xdr:colOff>184150</xdr:colOff>
      <xdr:row>83</xdr:row>
      <xdr:rowOff>22664</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5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32841</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920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152316</xdr:rowOff>
    </xdr:from>
    <xdr:to>
      <xdr:col>15</xdr:col>
      <xdr:colOff>82550</xdr:colOff>
      <xdr:row>83</xdr:row>
      <xdr:rowOff>164671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382666"/>
          <a:ext cx="889000" cy="12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95297</xdr:rowOff>
    </xdr:from>
    <xdr:to>
      <xdr:col>15</xdr:col>
      <xdr:colOff>133350</xdr:colOff>
      <xdr:row>83</xdr:row>
      <xdr:rowOff>25447</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35624</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923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101402</xdr:rowOff>
    </xdr:from>
    <xdr:to>
      <xdr:col>11</xdr:col>
      <xdr:colOff>31750</xdr:colOff>
      <xdr:row>83</xdr:row>
      <xdr:rowOff>152316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331752"/>
          <a:ext cx="889000" cy="50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53367</xdr:rowOff>
    </xdr:from>
    <xdr:to>
      <xdr:col>11</xdr:col>
      <xdr:colOff>82550</xdr:colOff>
      <xdr:row>82</xdr:row>
      <xdr:rowOff>154967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165144</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881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170242</xdr:rowOff>
    </xdr:from>
    <xdr:to>
      <xdr:col>7</xdr:col>
      <xdr:colOff>31750</xdr:colOff>
      <xdr:row>82</xdr:row>
      <xdr:rowOff>100392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110569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826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135581</xdr:rowOff>
    </xdr:from>
    <xdr:to>
      <xdr:col>23</xdr:col>
      <xdr:colOff>184150</xdr:colOff>
      <xdr:row>85</xdr:row>
      <xdr:rowOff>65731</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537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107658</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509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10233</xdr:rowOff>
    </xdr:from>
    <xdr:to>
      <xdr:col>19</xdr:col>
      <xdr:colOff>184150</xdr:colOff>
      <xdr:row>84</xdr:row>
      <xdr:rowOff>111833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41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96610</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4984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113871</xdr:rowOff>
    </xdr:from>
    <xdr:to>
      <xdr:col>15</xdr:col>
      <xdr:colOff>133350</xdr:colOff>
      <xdr:row>84</xdr:row>
      <xdr:rowOff>44021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344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28798</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430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101516</xdr:rowOff>
    </xdr:from>
    <xdr:to>
      <xdr:col>11</xdr:col>
      <xdr:colOff>82550</xdr:colOff>
      <xdr:row>84</xdr:row>
      <xdr:rowOff>31666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33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16443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418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50602</xdr:rowOff>
    </xdr:from>
    <xdr:to>
      <xdr:col>7</xdr:col>
      <xdr:colOff>31750</xdr:colOff>
      <xdr:row>83</xdr:row>
      <xdr:rowOff>152202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280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136979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367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人事院勧告に準拠し給与改定を行っているが、類似団体の平均を下回っている。　</a:t>
          </a:r>
        </a:p>
        <a:p>
          <a:r>
            <a:rPr kumimoji="1" lang="ja-JP" altLang="en-US" sz="1300">
              <a:latin typeface="ＭＳ Ｐゴシック" panose="020B0600070205080204" pitchFamily="50" charset="-128"/>
              <a:ea typeface="ＭＳ Ｐゴシック" panose="020B0600070205080204" pitchFamily="50" charset="-128"/>
            </a:rPr>
            <a:t>　今後も人事院勧告に対応し、給与の適正化を図る必要がある。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90</xdr:row>
      <xdr:rowOff>1814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15571"/>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99786</xdr:rowOff>
    </xdr:from>
    <xdr:to>
      <xdr:col>81</xdr:col>
      <xdr:colOff>44450</xdr:colOff>
      <xdr:row>84</xdr:row>
      <xdr:rowOff>117021</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501586"/>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5641</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750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33564</xdr:rowOff>
    </xdr:from>
    <xdr:to>
      <xdr:col>81</xdr:col>
      <xdr:colOff>95250</xdr:colOff>
      <xdr:row>86</xdr:row>
      <xdr:rowOff>135164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77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99786</xdr:rowOff>
    </xdr:from>
    <xdr:to>
      <xdr:col>77</xdr:col>
      <xdr:colOff>44450</xdr:colOff>
      <xdr:row>84</xdr:row>
      <xdr:rowOff>151493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501586"/>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16329</xdr:rowOff>
    </xdr:from>
    <xdr:to>
      <xdr:col>77</xdr:col>
      <xdr:colOff>95250</xdr:colOff>
      <xdr:row>86</xdr:row>
      <xdr:rowOff>117929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102706</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847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151493</xdr:rowOff>
    </xdr:from>
    <xdr:to>
      <xdr:col>72</xdr:col>
      <xdr:colOff>203200</xdr:colOff>
      <xdr:row>85</xdr:row>
      <xdr:rowOff>14514</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55329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137177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14514</xdr:rowOff>
    </xdr:from>
    <xdr:to>
      <xdr:col>68</xdr:col>
      <xdr:colOff>152400</xdr:colOff>
      <xdr:row>85</xdr:row>
      <xdr:rowOff>83457</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58776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154413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89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66221</xdr:rowOff>
    </xdr:from>
    <xdr:to>
      <xdr:col>81</xdr:col>
      <xdr:colOff>95250</xdr:colOff>
      <xdr:row>84</xdr:row>
      <xdr:rowOff>167821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4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82748</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313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48986</xdr:rowOff>
    </xdr:from>
    <xdr:to>
      <xdr:col>77</xdr:col>
      <xdr:colOff>95250</xdr:colOff>
      <xdr:row>84</xdr:row>
      <xdr:rowOff>150586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160763</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219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100693</xdr:rowOff>
    </xdr:from>
    <xdr:to>
      <xdr:col>73</xdr:col>
      <xdr:colOff>44450</xdr:colOff>
      <xdr:row>85</xdr:row>
      <xdr:rowOff>30843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50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41020</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27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135164</xdr:rowOff>
    </xdr:from>
    <xdr:to>
      <xdr:col>68</xdr:col>
      <xdr:colOff>203200</xdr:colOff>
      <xdr:row>85</xdr:row>
      <xdr:rowOff>65314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53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75491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30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32657</xdr:rowOff>
    </xdr:from>
    <xdr:to>
      <xdr:col>64</xdr:col>
      <xdr:colOff>152400</xdr:colOff>
      <xdr:row>85</xdr:row>
      <xdr:rowOff>134257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144434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37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定員適正化計画に基づき、平成</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月の合併以降取り組んできた職員数の削減が目標とした</a:t>
          </a:r>
          <a:r>
            <a:rPr kumimoji="1" lang="en-US" altLang="ja-JP" sz="1300">
              <a:latin typeface="ＭＳ Ｐゴシック" panose="020B0600070205080204" pitchFamily="50" charset="-128"/>
              <a:ea typeface="ＭＳ Ｐゴシック" panose="020B0600070205080204" pitchFamily="50" charset="-128"/>
            </a:rPr>
            <a:t>630</a:t>
          </a:r>
          <a:r>
            <a:rPr kumimoji="1" lang="ja-JP" altLang="en-US" sz="1300">
              <a:latin typeface="ＭＳ Ｐゴシック" panose="020B0600070205080204" pitchFamily="50" charset="-128"/>
              <a:ea typeface="ＭＳ Ｐゴシック" panose="020B0600070205080204" pitchFamily="50" charset="-128"/>
            </a:rPr>
            <a:t>人に達した。</a:t>
          </a:r>
        </a:p>
        <a:p>
          <a:r>
            <a:rPr kumimoji="1" lang="ja-JP" altLang="en-US" sz="1300">
              <a:latin typeface="ＭＳ Ｐゴシック" panose="020B0600070205080204" pitchFamily="50" charset="-128"/>
              <a:ea typeface="ＭＳ Ｐゴシック" panose="020B0600070205080204" pitchFamily="50" charset="-128"/>
            </a:rPr>
            <a:t>　一方で人口減少がすすんでおり、結果として人口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人当たりの職員数が増となっている。引き続き、人口減少もふまえつつ、定員適正化計画に基づき適正な定員管理を行う。</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121829</xdr:rowOff>
    </xdr:from>
    <xdr:to>
      <xdr:col>81</xdr:col>
      <xdr:colOff>44450</xdr:colOff>
      <xdr:row>66</xdr:row>
      <xdr:rowOff>144599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65929"/>
          <a:ext cx="0" cy="13943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116676</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32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144599</xdr:rowOff>
    </xdr:from>
    <xdr:to>
      <xdr:col>81</xdr:col>
      <xdr:colOff>133350</xdr:colOff>
      <xdr:row>66</xdr:row>
      <xdr:rowOff>144599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460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36756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09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121829</xdr:rowOff>
    </xdr:from>
    <xdr:to>
      <xdr:col>81</xdr:col>
      <xdr:colOff>133350</xdr:colOff>
      <xdr:row>58</xdr:row>
      <xdr:rowOff>121829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6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3991</xdr:rowOff>
    </xdr:from>
    <xdr:to>
      <xdr:col>81</xdr:col>
      <xdr:colOff>44450</xdr:colOff>
      <xdr:row>63</xdr:row>
      <xdr:rowOff>21227</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805341"/>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79936</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3669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63409</xdr:rowOff>
    </xdr:from>
    <xdr:to>
      <xdr:col>81</xdr:col>
      <xdr:colOff>95250</xdr:colOff>
      <xdr:row>61</xdr:row>
      <xdr:rowOff>165009</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2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153035</xdr:rowOff>
    </xdr:from>
    <xdr:to>
      <xdr:col>77</xdr:col>
      <xdr:colOff>44450</xdr:colOff>
      <xdr:row>63</xdr:row>
      <xdr:rowOff>3991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782935"/>
          <a:ext cx="889000" cy="2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42726</xdr:rowOff>
    </xdr:from>
    <xdr:to>
      <xdr:col>77</xdr:col>
      <xdr:colOff>95250</xdr:colOff>
      <xdr:row>61</xdr:row>
      <xdr:rowOff>144326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0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154503</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70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153035</xdr:rowOff>
    </xdr:from>
    <xdr:to>
      <xdr:col>72</xdr:col>
      <xdr:colOff>203200</xdr:colOff>
      <xdr:row>62</xdr:row>
      <xdr:rowOff>159929</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4401800" y="10782935"/>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41003</xdr:rowOff>
    </xdr:from>
    <xdr:to>
      <xdr:col>73</xdr:col>
      <xdr:colOff>44450</xdr:colOff>
      <xdr:row>61</xdr:row>
      <xdr:rowOff>142603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9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152780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268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140970</xdr:rowOff>
    </xdr:from>
    <xdr:to>
      <xdr:col>68</xdr:col>
      <xdr:colOff>152400</xdr:colOff>
      <xdr:row>62</xdr:row>
      <xdr:rowOff>159929</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770870"/>
          <a:ext cx="889000" cy="1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27215</xdr:rowOff>
    </xdr:from>
    <xdr:to>
      <xdr:col>68</xdr:col>
      <xdr:colOff>203200</xdr:colOff>
      <xdr:row>61</xdr:row>
      <xdr:rowOff>128815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8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138992</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25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165916</xdr:rowOff>
    </xdr:from>
    <xdr:to>
      <xdr:col>64</xdr:col>
      <xdr:colOff>152400</xdr:colOff>
      <xdr:row>61</xdr:row>
      <xdr:rowOff>96066</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5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106243</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22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141877</xdr:rowOff>
    </xdr:from>
    <xdr:to>
      <xdr:col>81</xdr:col>
      <xdr:colOff>95250</xdr:colOff>
      <xdr:row>63</xdr:row>
      <xdr:rowOff>72027</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77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113954</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743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124641</xdr:rowOff>
    </xdr:from>
    <xdr:to>
      <xdr:col>77</xdr:col>
      <xdr:colOff>95250</xdr:colOff>
      <xdr:row>63</xdr:row>
      <xdr:rowOff>54791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754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39568</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8409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102235</xdr:rowOff>
    </xdr:from>
    <xdr:to>
      <xdr:col>73</xdr:col>
      <xdr:colOff>44450</xdr:colOff>
      <xdr:row>63</xdr:row>
      <xdr:rowOff>32385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73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17162</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818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109129</xdr:rowOff>
    </xdr:from>
    <xdr:to>
      <xdr:col>68</xdr:col>
      <xdr:colOff>203200</xdr:colOff>
      <xdr:row>63</xdr:row>
      <xdr:rowOff>39279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739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24056</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825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90170</xdr:rowOff>
    </xdr:from>
    <xdr:to>
      <xdr:col>64</xdr:col>
      <xdr:colOff>152400</xdr:colOff>
      <xdr:row>63</xdr:row>
      <xdr:rowOff>20320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5097</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806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ポイント改善し、</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％となっている。全国平均、兵庫県平均よりも高い値となっているが、類似団体内平均よりも</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ポイント低い値となっている。また、令和６年度の単年度比率は</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％となっており、前年度の単年度比率から</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ポイント改善している。主な要因としては、一般会計における公債費の減少があげられる。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今後も、市債残高の推移や公債費の動向を十分に管理するとともに、特別会計にかかる公債費繰出額や公債費に準ずる債務負担行為等も管理を徹底し、実質公債費比率を抑制する必要がある。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94403</xdr:rowOff>
    </xdr:from>
    <xdr:to>
      <xdr:col>81</xdr:col>
      <xdr:colOff>44450</xdr:colOff>
      <xdr:row>45</xdr:row>
      <xdr:rowOff>66040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438053"/>
          <a:ext cx="0" cy="13432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38117</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66040</xdr:rowOff>
    </xdr:from>
    <xdr:to>
      <xdr:col>81</xdr:col>
      <xdr:colOff>133350</xdr:colOff>
      <xdr:row>45</xdr:row>
      <xdr:rowOff>66040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9330</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8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94403</xdr:rowOff>
    </xdr:from>
    <xdr:to>
      <xdr:col>81</xdr:col>
      <xdr:colOff>133350</xdr:colOff>
      <xdr:row>37</xdr:row>
      <xdr:rowOff>94403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438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52070</xdr:rowOff>
    </xdr:from>
    <xdr:to>
      <xdr:col>81</xdr:col>
      <xdr:colOff>44450</xdr:colOff>
      <xdr:row>41</xdr:row>
      <xdr:rowOff>100330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708152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168927</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702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76200</xdr:rowOff>
    </xdr:from>
    <xdr:to>
      <xdr:col>77</xdr:col>
      <xdr:colOff>44450</xdr:colOff>
      <xdr:row>41</xdr:row>
      <xdr:rowOff>100330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710565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41487</xdr:rowOff>
    </xdr:from>
    <xdr:to>
      <xdr:col>77</xdr:col>
      <xdr:colOff>95250</xdr:colOff>
      <xdr:row>41</xdr:row>
      <xdr:rowOff>143087</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707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153264</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8398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44027</xdr:rowOff>
    </xdr:from>
    <xdr:to>
      <xdr:col>72</xdr:col>
      <xdr:colOff>203200</xdr:colOff>
      <xdr:row>41</xdr:row>
      <xdr:rowOff>76200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707347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11854</xdr:rowOff>
    </xdr:from>
    <xdr:to>
      <xdr:col>68</xdr:col>
      <xdr:colOff>152400</xdr:colOff>
      <xdr:row>41</xdr:row>
      <xdr:rowOff>44027</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704130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1270</xdr:rowOff>
    </xdr:from>
    <xdr:to>
      <xdr:col>81</xdr:col>
      <xdr:colOff>95250</xdr:colOff>
      <xdr:row>41</xdr:row>
      <xdr:rowOff>102870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17797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87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49530</xdr:rowOff>
    </xdr:from>
    <xdr:to>
      <xdr:col>77</xdr:col>
      <xdr:colOff>95250</xdr:colOff>
      <xdr:row>41</xdr:row>
      <xdr:rowOff>151130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25400</xdr:rowOff>
    </xdr:from>
    <xdr:to>
      <xdr:col>73</xdr:col>
      <xdr:colOff>44450</xdr:colOff>
      <xdr:row>41</xdr:row>
      <xdr:rowOff>127000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137177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164677</xdr:rowOff>
    </xdr:from>
    <xdr:to>
      <xdr:col>68</xdr:col>
      <xdr:colOff>203200</xdr:colOff>
      <xdr:row>41</xdr:row>
      <xdr:rowOff>94827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70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105004</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791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132504</xdr:rowOff>
    </xdr:from>
    <xdr:to>
      <xdr:col>64</xdr:col>
      <xdr:colOff>152400</xdr:colOff>
      <xdr:row>41</xdr:row>
      <xdr:rowOff>62654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99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72831</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将来負担比率は、公債費充当可能財源等が将来負担額を上回るため、該当しない。前年度から</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ポイント改善し、△</a:t>
          </a:r>
          <a:r>
            <a:rPr kumimoji="1" lang="en-US" altLang="ja-JP" sz="1300">
              <a:latin typeface="ＭＳ Ｐゴシック" panose="020B0600070205080204" pitchFamily="50" charset="-128"/>
              <a:ea typeface="ＭＳ Ｐゴシック" panose="020B0600070205080204" pitchFamily="50" charset="-128"/>
            </a:rPr>
            <a:t>55.2</a:t>
          </a:r>
          <a:r>
            <a:rPr kumimoji="1" lang="ja-JP" altLang="en-US" sz="1300">
              <a:latin typeface="ＭＳ Ｐゴシック" panose="020B0600070205080204" pitchFamily="50" charset="-128"/>
              <a:ea typeface="ＭＳ Ｐゴシック" panose="020B0600070205080204" pitchFamily="50" charset="-128"/>
            </a:rPr>
            <a:t>％となっている。改善の主な要因として、地方債現在高が約</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6,000</a:t>
          </a:r>
          <a:r>
            <a:rPr kumimoji="1" lang="ja-JP" altLang="en-US" sz="1300">
              <a:latin typeface="ＭＳ Ｐゴシック" panose="020B0600070205080204" pitchFamily="50" charset="-128"/>
              <a:ea typeface="ＭＳ Ｐゴシック" panose="020B0600070205080204" pitchFamily="50" charset="-128"/>
            </a:rPr>
            <a:t>万円減少したことがあげられる。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今後も、事業実施の適正化を図り、地方債の新規発行額を抑制することや継続的な地方債の繰上償還を実施することで、地方債現在高の累増の抑制に努める。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113736</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864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85813</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29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113736</xdr:rowOff>
    </xdr:from>
    <xdr:to>
      <xdr:col>81</xdr:col>
      <xdr:colOff>133350</xdr:colOff>
      <xdr:row>23</xdr:row>
      <xdr:rowOff>113736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57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143527</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37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53622</xdr:rowOff>
    </xdr:from>
    <xdr:to>
      <xdr:col>77</xdr:col>
      <xdr:colOff>95250</xdr:colOff>
      <xdr:row>14</xdr:row>
      <xdr:rowOff>155222</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45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165399</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2227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89817</xdr:rowOff>
    </xdr:from>
    <xdr:to>
      <xdr:col>73</xdr:col>
      <xdr:colOff>44450</xdr:colOff>
      <xdr:row>15</xdr:row>
      <xdr:rowOff>19967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49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30144</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258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160867</xdr:rowOff>
    </xdr:from>
    <xdr:to>
      <xdr:col>68</xdr:col>
      <xdr:colOff>203200</xdr:colOff>
      <xdr:row>15</xdr:row>
      <xdr:rowOff>91017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56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101194</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33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84596</xdr:rowOff>
    </xdr:from>
    <xdr:to>
      <xdr:col>64</xdr:col>
      <xdr:colOff>152400</xdr:colOff>
      <xdr:row>16</xdr:row>
      <xdr:rowOff>14746</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65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24923</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425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兵庫県丹波市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60,033
58,669
493.21
38,856,918
36,917,510
1,712,152
21,278,025
25,344,553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人事院勧告に基づく給与改定等により人件費の占める割合が引き続き増加している。この傾向は今後も続くことが見込まれるため、物価指数の状況等を踏まえつつ、引き続き人件費の抑制を図る必要がある。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33274</xdr:rowOff>
    </xdr:from>
    <xdr:to>
      <xdr:col>24</xdr:col>
      <xdr:colOff>25400</xdr:colOff>
      <xdr:row>40</xdr:row>
      <xdr:rowOff>122428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4024"/>
          <a:ext cx="0" cy="946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94505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122428</xdr:rowOff>
    </xdr:from>
    <xdr:to>
      <xdr:col>24</xdr:col>
      <xdr:colOff>114300</xdr:colOff>
      <xdr:row>40</xdr:row>
      <xdr:rowOff>122428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119651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77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33274</xdr:rowOff>
    </xdr:from>
    <xdr:to>
      <xdr:col>24</xdr:col>
      <xdr:colOff>114300</xdr:colOff>
      <xdr:row>35</xdr:row>
      <xdr:rowOff>33274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4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83566</xdr:rowOff>
    </xdr:from>
    <xdr:to>
      <xdr:col>24</xdr:col>
      <xdr:colOff>25400</xdr:colOff>
      <xdr:row>37</xdr:row>
      <xdr:rowOff>165862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27216"/>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49293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21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32766</xdr:rowOff>
    </xdr:from>
    <xdr:to>
      <xdr:col>24</xdr:col>
      <xdr:colOff>76200</xdr:colOff>
      <xdr:row>37</xdr:row>
      <xdr:rowOff>134366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56134</xdr:rowOff>
    </xdr:from>
    <xdr:to>
      <xdr:col>19</xdr:col>
      <xdr:colOff>187325</xdr:colOff>
      <xdr:row>37</xdr:row>
      <xdr:rowOff>83566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9978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149352</xdr:rowOff>
    </xdr:from>
    <xdr:to>
      <xdr:col>20</xdr:col>
      <xdr:colOff>38100</xdr:colOff>
      <xdr:row>37</xdr:row>
      <xdr:rowOff>79502</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89679</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0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19558</xdr:rowOff>
    </xdr:from>
    <xdr:to>
      <xdr:col>15</xdr:col>
      <xdr:colOff>98425</xdr:colOff>
      <xdr:row>37</xdr:row>
      <xdr:rowOff>56134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6320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153924</xdr:rowOff>
    </xdr:from>
    <xdr:to>
      <xdr:col>15</xdr:col>
      <xdr:colOff>149225</xdr:colOff>
      <xdr:row>37</xdr:row>
      <xdr:rowOff>84074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94251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19558</xdr:rowOff>
    </xdr:from>
    <xdr:to>
      <xdr:col>11</xdr:col>
      <xdr:colOff>9525</xdr:colOff>
      <xdr:row>37</xdr:row>
      <xdr:rowOff>83566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6320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28194</xdr:rowOff>
    </xdr:from>
    <xdr:to>
      <xdr:col>6</xdr:col>
      <xdr:colOff>171450</xdr:colOff>
      <xdr:row>37</xdr:row>
      <xdr:rowOff>129794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139971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115062</xdr:rowOff>
    </xdr:from>
    <xdr:to>
      <xdr:col>24</xdr:col>
      <xdr:colOff>76200</xdr:colOff>
      <xdr:row>38</xdr:row>
      <xdr:rowOff>45212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87139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32766</xdr:rowOff>
    </xdr:from>
    <xdr:to>
      <xdr:col>20</xdr:col>
      <xdr:colOff>38100</xdr:colOff>
      <xdr:row>37</xdr:row>
      <xdr:rowOff>134366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119143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62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5334</xdr:rowOff>
    </xdr:from>
    <xdr:to>
      <xdr:col>15</xdr:col>
      <xdr:colOff>149225</xdr:colOff>
      <xdr:row>37</xdr:row>
      <xdr:rowOff>106934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91711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140208</xdr:rowOff>
    </xdr:from>
    <xdr:to>
      <xdr:col>11</xdr:col>
      <xdr:colOff>60325</xdr:colOff>
      <xdr:row>37</xdr:row>
      <xdr:rowOff>70358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55135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32766</xdr:rowOff>
    </xdr:from>
    <xdr:to>
      <xdr:col>6</xdr:col>
      <xdr:colOff>171450</xdr:colOff>
      <xdr:row>37</xdr:row>
      <xdr:rowOff>134366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119143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ポイント改善し、</a:t>
          </a:r>
          <a:r>
            <a:rPr kumimoji="1" lang="en-US" altLang="ja-JP" sz="1300">
              <a:latin typeface="ＭＳ Ｐゴシック" panose="020B0600070205080204" pitchFamily="50" charset="-128"/>
              <a:ea typeface="ＭＳ Ｐゴシック" panose="020B0600070205080204" pitchFamily="50" charset="-128"/>
            </a:rPr>
            <a:t>14.3</a:t>
          </a:r>
          <a:r>
            <a:rPr kumimoji="1" lang="ja-JP" altLang="en-US" sz="1300">
              <a:latin typeface="ＭＳ Ｐゴシック" panose="020B0600070205080204" pitchFamily="50" charset="-128"/>
              <a:ea typeface="ＭＳ Ｐゴシック" panose="020B0600070205080204" pitchFamily="50" charset="-128"/>
            </a:rPr>
            <a:t>％となっている。主な要因として、廃棄物処理施設の運営委託料の増加、市立小学校における需用費の増額等があげられる。今後は、事務の効率化を図り、経費の節減に取り組む必要 がある。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96520</xdr:rowOff>
    </xdr:from>
    <xdr:to>
      <xdr:col>82</xdr:col>
      <xdr:colOff>107950</xdr:colOff>
      <xdr:row>20</xdr:row>
      <xdr:rowOff>88900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5392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11447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897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96520</xdr:rowOff>
    </xdr:from>
    <xdr:to>
      <xdr:col>82</xdr:col>
      <xdr:colOff>196850</xdr:colOff>
      <xdr:row>12</xdr:row>
      <xdr:rowOff>96520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53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58420</xdr:rowOff>
    </xdr:from>
    <xdr:to>
      <xdr:col>82</xdr:col>
      <xdr:colOff>107950</xdr:colOff>
      <xdr:row>14</xdr:row>
      <xdr:rowOff>149860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45872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59707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631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87630</xdr:rowOff>
    </xdr:from>
    <xdr:to>
      <xdr:col>82</xdr:col>
      <xdr:colOff>158750</xdr:colOff>
      <xdr:row>16</xdr:row>
      <xdr:rowOff>17780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58420</xdr:rowOff>
    </xdr:from>
    <xdr:to>
      <xdr:col>78</xdr:col>
      <xdr:colOff>69850</xdr:colOff>
      <xdr:row>14</xdr:row>
      <xdr:rowOff>96520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24587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80010</xdr:rowOff>
    </xdr:from>
    <xdr:to>
      <xdr:col>78</xdr:col>
      <xdr:colOff>120650</xdr:colOff>
      <xdr:row>16</xdr:row>
      <xdr:rowOff>10160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166387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738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168910</xdr:rowOff>
    </xdr:from>
    <xdr:to>
      <xdr:col>73</xdr:col>
      <xdr:colOff>180975</xdr:colOff>
      <xdr:row>14</xdr:row>
      <xdr:rowOff>96520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39776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41910</xdr:rowOff>
    </xdr:from>
    <xdr:to>
      <xdr:col>74</xdr:col>
      <xdr:colOff>31750</xdr:colOff>
      <xdr:row>15</xdr:row>
      <xdr:rowOff>143510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128287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70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168910</xdr:rowOff>
    </xdr:from>
    <xdr:to>
      <xdr:col>69</xdr:col>
      <xdr:colOff>92075</xdr:colOff>
      <xdr:row>14</xdr:row>
      <xdr:rowOff>20320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3977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114300</xdr:rowOff>
    </xdr:from>
    <xdr:to>
      <xdr:col>69</xdr:col>
      <xdr:colOff>142875</xdr:colOff>
      <xdr:row>15</xdr:row>
      <xdr:rowOff>44450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29227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6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26670</xdr:rowOff>
    </xdr:from>
    <xdr:to>
      <xdr:col>65</xdr:col>
      <xdr:colOff>53975</xdr:colOff>
      <xdr:row>15</xdr:row>
      <xdr:rowOff>128270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113047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8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99060</xdr:rowOff>
    </xdr:from>
    <xdr:to>
      <xdr:col>82</xdr:col>
      <xdr:colOff>158750</xdr:colOff>
      <xdr:row>15</xdr:row>
      <xdr:rowOff>29210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49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115587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34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7620</xdr:rowOff>
    </xdr:from>
    <xdr:to>
      <xdr:col>78</xdr:col>
      <xdr:colOff>120650</xdr:colOff>
      <xdr:row>14</xdr:row>
      <xdr:rowOff>109220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40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119397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176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45720</xdr:rowOff>
    </xdr:from>
    <xdr:to>
      <xdr:col>74</xdr:col>
      <xdr:colOff>31750</xdr:colOff>
      <xdr:row>14</xdr:row>
      <xdr:rowOff>147320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44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157497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21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118110</xdr:rowOff>
    </xdr:from>
    <xdr:to>
      <xdr:col>69</xdr:col>
      <xdr:colOff>142875</xdr:colOff>
      <xdr:row>14</xdr:row>
      <xdr:rowOff>48260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34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58437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11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140970</xdr:rowOff>
    </xdr:from>
    <xdr:to>
      <xdr:col>65</xdr:col>
      <xdr:colOff>53975</xdr:colOff>
      <xdr:row>14</xdr:row>
      <xdr:rowOff>71120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36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81297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13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ポイント悪化し、</a:t>
          </a:r>
          <a:r>
            <a:rPr kumimoji="1" lang="en-US" altLang="ja-JP" sz="1300">
              <a:latin typeface="ＭＳ Ｐゴシック" panose="020B0600070205080204" pitchFamily="50" charset="-128"/>
              <a:ea typeface="ＭＳ Ｐゴシック" panose="020B0600070205080204" pitchFamily="50" charset="-128"/>
            </a:rPr>
            <a:t>8.2</a:t>
          </a:r>
          <a:r>
            <a:rPr kumimoji="1" lang="ja-JP" altLang="en-US" sz="1300">
              <a:latin typeface="ＭＳ Ｐゴシック" panose="020B0600070205080204" pitchFamily="50" charset="-128"/>
              <a:ea typeface="ＭＳ Ｐゴシック" panose="020B0600070205080204" pitchFamily="50" charset="-128"/>
            </a:rPr>
            <a:t>％となっている。近年は、類似団体内、全国、兵庫県いずれの平均よりも低い水準で推移しているが、上昇傾向にあるため、歯止めをかけるよう努める。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25400</xdr:rowOff>
    </xdr:from>
    <xdr:to>
      <xdr:col>24</xdr:col>
      <xdr:colOff>25400</xdr:colOff>
      <xdr:row>61</xdr:row>
      <xdr:rowOff>44450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28370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16527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44450</xdr:rowOff>
    </xdr:from>
    <xdr:to>
      <xdr:col>24</xdr:col>
      <xdr:colOff>114300</xdr:colOff>
      <xdr:row>61</xdr:row>
      <xdr:rowOff>44450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50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111777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25400</xdr:rowOff>
    </xdr:from>
    <xdr:to>
      <xdr:col>24</xdr:col>
      <xdr:colOff>114300</xdr:colOff>
      <xdr:row>54</xdr:row>
      <xdr:rowOff>25400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283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63500</xdr:rowOff>
    </xdr:from>
    <xdr:to>
      <xdr:col>24</xdr:col>
      <xdr:colOff>25400</xdr:colOff>
      <xdr:row>54</xdr:row>
      <xdr:rowOff>101600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321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86377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68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114300</xdr:rowOff>
    </xdr:from>
    <xdr:to>
      <xdr:col>24</xdr:col>
      <xdr:colOff>76200</xdr:colOff>
      <xdr:row>57</xdr:row>
      <xdr:rowOff>44450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xdr:rowOff>
    </xdr:from>
    <xdr:to>
      <xdr:col>19</xdr:col>
      <xdr:colOff>187325</xdr:colOff>
      <xdr:row>54</xdr:row>
      <xdr:rowOff>63500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2710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63500</xdr:rowOff>
    </xdr:from>
    <xdr:to>
      <xdr:col>20</xdr:col>
      <xdr:colOff>38100</xdr:colOff>
      <xdr:row>56</xdr:row>
      <xdr:rowOff>165100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66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149877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75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120650</xdr:rowOff>
    </xdr:from>
    <xdr:to>
      <xdr:col>15</xdr:col>
      <xdr:colOff>98425</xdr:colOff>
      <xdr:row>54</xdr:row>
      <xdr:rowOff>12700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2075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146050</xdr:rowOff>
    </xdr:from>
    <xdr:to>
      <xdr:col>15</xdr:col>
      <xdr:colOff>149225</xdr:colOff>
      <xdr:row>56</xdr:row>
      <xdr:rowOff>76200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57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60977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120650</xdr:rowOff>
    </xdr:from>
    <xdr:to>
      <xdr:col>11</xdr:col>
      <xdr:colOff>9525</xdr:colOff>
      <xdr:row>54</xdr:row>
      <xdr:rowOff>25400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207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82550</xdr:rowOff>
    </xdr:from>
    <xdr:to>
      <xdr:col>11</xdr:col>
      <xdr:colOff>60325</xdr:colOff>
      <xdr:row>56</xdr:row>
      <xdr:rowOff>12700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51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168927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158750</xdr:rowOff>
    </xdr:from>
    <xdr:to>
      <xdr:col>6</xdr:col>
      <xdr:colOff>171450</xdr:colOff>
      <xdr:row>56</xdr:row>
      <xdr:rowOff>88900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73677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50800</xdr:rowOff>
    </xdr:from>
    <xdr:to>
      <xdr:col>24</xdr:col>
      <xdr:colOff>76200</xdr:colOff>
      <xdr:row>54</xdr:row>
      <xdr:rowOff>152400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30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130827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12700</xdr:rowOff>
    </xdr:from>
    <xdr:to>
      <xdr:col>20</xdr:col>
      <xdr:colOff>38100</xdr:colOff>
      <xdr:row>54</xdr:row>
      <xdr:rowOff>114300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27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124477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03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133350</xdr:rowOff>
    </xdr:from>
    <xdr:to>
      <xdr:col>15</xdr:col>
      <xdr:colOff>149225</xdr:colOff>
      <xdr:row>54</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73677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69850</xdr:rowOff>
    </xdr:from>
    <xdr:to>
      <xdr:col>11</xdr:col>
      <xdr:colOff>60325</xdr:colOff>
      <xdr:row>54</xdr:row>
      <xdr:rowOff>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15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892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146050</xdr:rowOff>
    </xdr:from>
    <xdr:to>
      <xdr:col>6</xdr:col>
      <xdr:colOff>171450</xdr:colOff>
      <xdr:row>54</xdr:row>
      <xdr:rowOff>76200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23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86377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00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前年度と同率の</a:t>
          </a:r>
          <a:r>
            <a:rPr kumimoji="1" lang="en-US" altLang="ja-JP" sz="1300">
              <a:latin typeface="ＭＳ Ｐゴシック" panose="020B0600070205080204" pitchFamily="50" charset="-128"/>
              <a:ea typeface="ＭＳ Ｐゴシック" panose="020B0600070205080204" pitchFamily="50" charset="-128"/>
            </a:rPr>
            <a:t>14.2</a:t>
          </a:r>
          <a:r>
            <a:rPr kumimoji="1" lang="ja-JP" altLang="en-US" sz="1300">
              <a:latin typeface="ＭＳ Ｐゴシック" panose="020B0600070205080204" pitchFamily="50" charset="-128"/>
              <a:ea typeface="ＭＳ Ｐゴシック" panose="020B0600070205080204" pitchFamily="50" charset="-128"/>
            </a:rPr>
            <a:t>％となっている。比率は悪化していないが、近年は、類似団体内、全国、兵庫県いずれの平均よりも高い水準で推移しているため、経費の節減に努める。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80735</xdr:rowOff>
    </xdr:from>
    <xdr:to>
      <xdr:col>82</xdr:col>
      <xdr:colOff>107950</xdr:colOff>
      <xdr:row>61</xdr:row>
      <xdr:rowOff>37193</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67585"/>
          <a:ext cx="0" cy="1328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9270</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37193</xdr:rowOff>
    </xdr:from>
    <xdr:to>
      <xdr:col>82</xdr:col>
      <xdr:colOff>196850</xdr:colOff>
      <xdr:row>61</xdr:row>
      <xdr:rowOff>37193</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167112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1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80735</xdr:rowOff>
    </xdr:from>
    <xdr:to>
      <xdr:col>82</xdr:col>
      <xdr:colOff>196850</xdr:colOff>
      <xdr:row>53</xdr:row>
      <xdr:rowOff>80735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6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129722</xdr:rowOff>
    </xdr:from>
    <xdr:to>
      <xdr:col>82</xdr:col>
      <xdr:colOff>107950</xdr:colOff>
      <xdr:row>59</xdr:row>
      <xdr:rowOff>129722</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102452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27412</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00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xdr:rowOff>
    </xdr:from>
    <xdr:to>
      <xdr:col>82</xdr:col>
      <xdr:colOff>158750</xdr:colOff>
      <xdr:row>58</xdr:row>
      <xdr:rowOff>112485</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129722</xdr:rowOff>
    </xdr:from>
    <xdr:to>
      <xdr:col>78</xdr:col>
      <xdr:colOff>69850</xdr:colOff>
      <xdr:row>59</xdr:row>
      <xdr:rowOff>140607</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102452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32657</xdr:rowOff>
    </xdr:from>
    <xdr:to>
      <xdr:col>78</xdr:col>
      <xdr:colOff>120650</xdr:colOff>
      <xdr:row>58</xdr:row>
      <xdr:rowOff>134257</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144434</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45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31750</xdr:rowOff>
    </xdr:from>
    <xdr:to>
      <xdr:col>73</xdr:col>
      <xdr:colOff>180975</xdr:colOff>
      <xdr:row>59</xdr:row>
      <xdr:rowOff>140607</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147300"/>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32657</xdr:rowOff>
    </xdr:from>
    <xdr:to>
      <xdr:col>74</xdr:col>
      <xdr:colOff>31750</xdr:colOff>
      <xdr:row>58</xdr:row>
      <xdr:rowOff>134257</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144434</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4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31750</xdr:rowOff>
    </xdr:from>
    <xdr:to>
      <xdr:col>69</xdr:col>
      <xdr:colOff>92075</xdr:colOff>
      <xdr:row>59</xdr:row>
      <xdr:rowOff>129722</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101473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149678</xdr:rowOff>
    </xdr:from>
    <xdr:to>
      <xdr:col>69</xdr:col>
      <xdr:colOff>142875</xdr:colOff>
      <xdr:row>58</xdr:row>
      <xdr:rowOff>79828</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90005</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9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10885</xdr:rowOff>
    </xdr:from>
    <xdr:to>
      <xdr:col>65</xdr:col>
      <xdr:colOff>53975</xdr:colOff>
      <xdr:row>58</xdr:row>
      <xdr:rowOff>112485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122662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2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78922</xdr:rowOff>
    </xdr:from>
    <xdr:to>
      <xdr:col>82</xdr:col>
      <xdr:colOff>158750</xdr:colOff>
      <xdr:row>60</xdr:row>
      <xdr:rowOff>9072</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19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50999</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16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78922</xdr:rowOff>
    </xdr:from>
    <xdr:to>
      <xdr:col>78</xdr:col>
      <xdr:colOff>120650</xdr:colOff>
      <xdr:row>60</xdr:row>
      <xdr:rowOff>9072</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19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165299</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280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89807</xdr:rowOff>
    </xdr:from>
    <xdr:to>
      <xdr:col>74</xdr:col>
      <xdr:colOff>31750</xdr:colOff>
      <xdr:row>60</xdr:row>
      <xdr:rowOff>19957</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20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4734</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29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152400</xdr:rowOff>
    </xdr:from>
    <xdr:to>
      <xdr:col>69</xdr:col>
      <xdr:colOff>142875</xdr:colOff>
      <xdr:row>59</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67327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78922</xdr:rowOff>
    </xdr:from>
    <xdr:to>
      <xdr:col>65</xdr:col>
      <xdr:colOff>53975</xdr:colOff>
      <xdr:row>60</xdr:row>
      <xdr:rowOff>9072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19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165299</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28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ポイント悪化し、</a:t>
          </a:r>
          <a:r>
            <a:rPr kumimoji="1" lang="en-US" altLang="ja-JP" sz="1300">
              <a:latin typeface="ＭＳ Ｐゴシック" panose="020B0600070205080204" pitchFamily="50" charset="-128"/>
              <a:ea typeface="ＭＳ Ｐゴシック" panose="020B0600070205080204" pitchFamily="50" charset="-128"/>
            </a:rPr>
            <a:t>10.5</a:t>
          </a:r>
          <a:r>
            <a:rPr kumimoji="1" lang="ja-JP" altLang="en-US" sz="1300">
              <a:latin typeface="ＭＳ Ｐゴシック" panose="020B0600070205080204" pitchFamily="50" charset="-128"/>
              <a:ea typeface="ＭＳ Ｐゴシック" panose="020B0600070205080204" pitchFamily="50" charset="-128"/>
            </a:rPr>
            <a:t>％となっている。比率の悪化は小幅となっているが、下水道事業への繰出金が増加しているため、経費の節減によって一般会計の負担を減らしていくように努める。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99568</xdr:rowOff>
    </xdr:from>
    <xdr:to>
      <xdr:col>82</xdr:col>
      <xdr:colOff>107950</xdr:colOff>
      <xdr:row>39</xdr:row>
      <xdr:rowOff>161290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28868"/>
          <a:ext cx="0" cy="918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133367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161290</xdr:rowOff>
    </xdr:from>
    <xdr:to>
      <xdr:col>82</xdr:col>
      <xdr:colOff>196850</xdr:colOff>
      <xdr:row>39</xdr:row>
      <xdr:rowOff>161290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14495</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672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99568</xdr:rowOff>
    </xdr:from>
    <xdr:to>
      <xdr:col>82</xdr:col>
      <xdr:colOff>196850</xdr:colOff>
      <xdr:row>34</xdr:row>
      <xdr:rowOff>99568</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2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30988</xdr:rowOff>
    </xdr:from>
    <xdr:to>
      <xdr:col>82</xdr:col>
      <xdr:colOff>107950</xdr:colOff>
      <xdr:row>36</xdr:row>
      <xdr:rowOff>35560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20318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75709</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247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30988</xdr:rowOff>
    </xdr:from>
    <xdr:to>
      <xdr:col>78</xdr:col>
      <xdr:colOff>69850</xdr:colOff>
      <xdr:row>36</xdr:row>
      <xdr:rowOff>85852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4782800" y="620318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103632</xdr:rowOff>
    </xdr:from>
    <xdr:to>
      <xdr:col>78</xdr:col>
      <xdr:colOff>120650</xdr:colOff>
      <xdr:row>37</xdr:row>
      <xdr:rowOff>33782</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18559</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362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44704</xdr:rowOff>
    </xdr:from>
    <xdr:to>
      <xdr:col>73</xdr:col>
      <xdr:colOff>180975</xdr:colOff>
      <xdr:row>36</xdr:row>
      <xdr:rowOff>85852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21690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94488</xdr:rowOff>
    </xdr:from>
    <xdr:to>
      <xdr:col>74</xdr:col>
      <xdr:colOff>31750</xdr:colOff>
      <xdr:row>37</xdr:row>
      <xdr:rowOff>24638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9415</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40132</xdr:rowOff>
    </xdr:from>
    <xdr:to>
      <xdr:col>69</xdr:col>
      <xdr:colOff>92075</xdr:colOff>
      <xdr:row>36</xdr:row>
      <xdr:rowOff>44704</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004800" y="621233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162577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23131</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156210</xdr:rowOff>
    </xdr:from>
    <xdr:to>
      <xdr:col>82</xdr:col>
      <xdr:colOff>158750</xdr:colOff>
      <xdr:row>36</xdr:row>
      <xdr:rowOff>86360</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1287</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151638</xdr:rowOff>
    </xdr:from>
    <xdr:to>
      <xdr:col>78</xdr:col>
      <xdr:colOff>120650</xdr:colOff>
      <xdr:row>36</xdr:row>
      <xdr:rowOff>81788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91965</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5921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35052</xdr:rowOff>
    </xdr:from>
    <xdr:to>
      <xdr:col>74</xdr:col>
      <xdr:colOff>31750</xdr:colOff>
      <xdr:row>36</xdr:row>
      <xdr:rowOff>136652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146829</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597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165354</xdr:rowOff>
    </xdr:from>
    <xdr:to>
      <xdr:col>69</xdr:col>
      <xdr:colOff>142875</xdr:colOff>
      <xdr:row>36</xdr:row>
      <xdr:rowOff>95504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105681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593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160782</xdr:rowOff>
    </xdr:from>
    <xdr:to>
      <xdr:col>65</xdr:col>
      <xdr:colOff>53975</xdr:colOff>
      <xdr:row>36</xdr:row>
      <xdr:rowOff>90932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101109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ポイント改善し、</a:t>
          </a:r>
          <a:r>
            <a:rPr kumimoji="1" lang="en-US" altLang="ja-JP" sz="1300">
              <a:latin typeface="ＭＳ Ｐゴシック" panose="020B0600070205080204" pitchFamily="50" charset="-128"/>
              <a:ea typeface="ＭＳ Ｐゴシック" panose="020B0600070205080204" pitchFamily="50" charset="-128"/>
            </a:rPr>
            <a:t>18.4</a:t>
          </a:r>
          <a:r>
            <a:rPr kumimoji="1" lang="ja-JP" altLang="en-US" sz="1300">
              <a:latin typeface="ＭＳ Ｐゴシック" panose="020B0600070205080204" pitchFamily="50" charset="-128"/>
              <a:ea typeface="ＭＳ Ｐゴシック" panose="020B0600070205080204" pitchFamily="50" charset="-128"/>
            </a:rPr>
            <a:t>％となっている。近年は、類似団体内、全国、兵庫県いずれの平均よりも高い水準で推移しているため、事業実施の適正化を図り、地方債の新規発行額を抑制することや継続的な地方債の繰上償還を実施することで、公債費負担の圧縮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a:extLst>
            <a:ext uri="{FF2B5EF4-FFF2-40B4-BE49-F238E27FC236}">
              <a16:creationId xmlns:a16="http://schemas.microsoft.com/office/drawing/2014/main" id="{00000000-0008-0000-0400-000067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79</xdr:row>
      <xdr:rowOff>170435</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flipV="1">
          <a:off x="4826000" y="12750292"/>
          <a:ext cx="0" cy="964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142512</xdr:rowOff>
    </xdr:from>
    <xdr:ext cx="762000" cy="259045"/>
    <xdr:sp macro="" textlink="">
      <xdr:nvSpPr>
        <xdr:cNvPr id="361" name="公債費最小値テキスト">
          <a:extLst>
            <a:ext uri="{FF2B5EF4-FFF2-40B4-BE49-F238E27FC236}">
              <a16:creationId xmlns:a16="http://schemas.microsoft.com/office/drawing/2014/main" id="{00000000-0008-0000-0400-000069010000}"/>
            </a:ext>
          </a:extLst>
        </xdr:cNvPr>
        <xdr:cNvSpPr txBox="1"/>
      </xdr:nvSpPr>
      <xdr:spPr>
        <a:xfrm>
          <a:off x="4914900" y="1368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170435</xdr:rowOff>
    </xdr:from>
    <xdr:to>
      <xdr:col>24</xdr:col>
      <xdr:colOff>114300</xdr:colOff>
      <xdr:row>79</xdr:row>
      <xdr:rowOff>170435</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3714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63" name="公債費最大値テキスト">
          <a:extLst>
            <a:ext uri="{FF2B5EF4-FFF2-40B4-BE49-F238E27FC236}">
              <a16:creationId xmlns:a16="http://schemas.microsoft.com/office/drawing/2014/main" id="{00000000-0008-0000-0400-00006B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53848</xdr:rowOff>
    </xdr:from>
    <xdr:to>
      <xdr:col>24</xdr:col>
      <xdr:colOff>25400</xdr:colOff>
      <xdr:row>78</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3987800" y="13426948"/>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17290</xdr:rowOff>
    </xdr:from>
    <xdr:ext cx="762000" cy="259045"/>
    <xdr:sp macro="" textlink="">
      <xdr:nvSpPr>
        <xdr:cNvPr id="366" name="公債費平均値テキスト">
          <a:extLst>
            <a:ext uri="{FF2B5EF4-FFF2-40B4-BE49-F238E27FC236}">
              <a16:creationId xmlns:a16="http://schemas.microsoft.com/office/drawing/2014/main" id="{00000000-0008-0000-0400-00006E010000}"/>
            </a:ext>
          </a:extLst>
        </xdr:cNvPr>
        <xdr:cNvSpPr txBox="1"/>
      </xdr:nvSpPr>
      <xdr:spPr>
        <a:xfrm>
          <a:off x="4914900" y="13047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763</xdr:rowOff>
    </xdr:from>
    <xdr:to>
      <xdr:col>24</xdr:col>
      <xdr:colOff>76200</xdr:colOff>
      <xdr:row>77</xdr:row>
      <xdr:rowOff>102363</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4775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127000</xdr:rowOff>
    </xdr:from>
    <xdr:to>
      <xdr:col>19</xdr:col>
      <xdr:colOff>187325</xdr:colOff>
      <xdr:row>78</xdr:row>
      <xdr:rowOff>154432</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098800" y="1350010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158259</xdr:rowOff>
    </xdr:from>
    <xdr:ext cx="7366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3606800" y="1301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127000</xdr:rowOff>
    </xdr:from>
    <xdr:to>
      <xdr:col>15</xdr:col>
      <xdr:colOff>98425</xdr:colOff>
      <xdr:row>78</xdr:row>
      <xdr:rowOff>154432</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2209800" y="1350010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2717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127000</xdr:rowOff>
    </xdr:from>
    <xdr:to>
      <xdr:col>11</xdr:col>
      <xdr:colOff>9525</xdr:colOff>
      <xdr:row>79</xdr:row>
      <xdr:rowOff>14987</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1320800" y="13500100"/>
          <a:ext cx="8890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144542</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828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37337</xdr:rowOff>
    </xdr:from>
    <xdr:to>
      <xdr:col>6</xdr:col>
      <xdr:colOff>171450</xdr:colOff>
      <xdr:row>77</xdr:row>
      <xdr:rowOff>138937</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1270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149114</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939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3048</xdr:rowOff>
    </xdr:from>
    <xdr:to>
      <xdr:col>24</xdr:col>
      <xdr:colOff>76200</xdr:colOff>
      <xdr:row>78</xdr:row>
      <xdr:rowOff>104648</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47752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146575</xdr:rowOff>
    </xdr:from>
    <xdr:ext cx="762000" cy="259045"/>
    <xdr:sp macro="" textlink="">
      <xdr:nvSpPr>
        <xdr:cNvPr id="385" name="公債費該当値テキスト">
          <a:extLst>
            <a:ext uri="{FF2B5EF4-FFF2-40B4-BE49-F238E27FC236}">
              <a16:creationId xmlns:a16="http://schemas.microsoft.com/office/drawing/2014/main" id="{00000000-0008-0000-0400-000081010000}"/>
            </a:ext>
          </a:extLst>
        </xdr:cNvPr>
        <xdr:cNvSpPr txBox="1"/>
      </xdr:nvSpPr>
      <xdr:spPr>
        <a:xfrm>
          <a:off x="4914900" y="1334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76200</xdr:rowOff>
    </xdr:from>
    <xdr:to>
      <xdr:col>20</xdr:col>
      <xdr:colOff>38100</xdr:colOff>
      <xdr:row>79</xdr:row>
      <xdr:rowOff>6350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937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162577</xdr:rowOff>
    </xdr:from>
    <xdr:ext cx="7366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606800" y="1353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103632</xdr:rowOff>
    </xdr:from>
    <xdr:to>
      <xdr:col>15</xdr:col>
      <xdr:colOff>149225</xdr:colOff>
      <xdr:row>79</xdr:row>
      <xdr:rowOff>33782</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048000" y="1347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18559</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717800" y="13563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76200</xdr:rowOff>
    </xdr:from>
    <xdr:to>
      <xdr:col>11</xdr:col>
      <xdr:colOff>60325</xdr:colOff>
      <xdr:row>79</xdr:row>
      <xdr:rowOff>6350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2159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162577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828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135637</xdr:rowOff>
    </xdr:from>
    <xdr:to>
      <xdr:col>6</xdr:col>
      <xdr:colOff>171450</xdr:colOff>
      <xdr:row>79</xdr:row>
      <xdr:rowOff>65787</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1270000" y="1350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50564</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939800" y="1359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前年度から</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ポイント悪化し、</a:t>
          </a:r>
          <a:r>
            <a:rPr kumimoji="1" lang="en-US" altLang="ja-JP" sz="1300">
              <a:latin typeface="ＭＳ Ｐゴシック" panose="020B0600070205080204" pitchFamily="50" charset="-128"/>
              <a:ea typeface="ＭＳ Ｐゴシック" panose="020B0600070205080204" pitchFamily="50" charset="-128"/>
            </a:rPr>
            <a:t>74.3</a:t>
          </a:r>
          <a:r>
            <a:rPr kumimoji="1" lang="ja-JP" altLang="en-US" sz="1300">
              <a:latin typeface="ＭＳ Ｐゴシック" panose="020B0600070205080204" pitchFamily="50" charset="-128"/>
              <a:ea typeface="ＭＳ Ｐゴシック" panose="020B0600070205080204" pitchFamily="50" charset="-128"/>
            </a:rPr>
            <a:t>％となっている。近年は、類似団体内、全国、兵庫県いずれの平均よりも低い水準で推移しているが、人件費の占める割合が増加傾向にあり、後も増加が見込まれるため、引き続き、定員適正化計画に基づき適正な定員管理を行い、抑制を図る必要がある。</a:t>
          </a:r>
        </a:p>
      </xdr:txBody>
    </xdr:sp>
    <xdr:clientData/>
  </xdr:twoCellAnchor>
  <xdr:oneCellAnchor>
    <xdr:from>
      <xdr:col>62</xdr:col>
      <xdr:colOff>6350</xdr:colOff>
      <xdr:row>69</xdr:row>
      <xdr:rowOff>107950</xdr:rowOff>
    </xdr:from>
    <xdr:ext cx="298543" cy="225703"/>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6" name="公債費以外グラフ枠">
          <a:extLst>
            <a:ext uri="{FF2B5EF4-FFF2-40B4-BE49-F238E27FC236}">
              <a16:creationId xmlns:a16="http://schemas.microsoft.com/office/drawing/2014/main" id="{00000000-0008-0000-0400-0000A0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24130</xdr:rowOff>
    </xdr:from>
    <xdr:to>
      <xdr:col>82</xdr:col>
      <xdr:colOff>107950</xdr:colOff>
      <xdr:row>80</xdr:row>
      <xdr:rowOff>58420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flipV="1">
          <a:off x="16510000" y="12711430"/>
          <a:ext cx="0" cy="1062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30497</xdr:rowOff>
    </xdr:from>
    <xdr:ext cx="762000" cy="259045"/>
    <xdr:sp macro="" textlink="">
      <xdr:nvSpPr>
        <xdr:cNvPr id="418" name="公債費以外最小値テキスト">
          <a:extLst>
            <a:ext uri="{FF2B5EF4-FFF2-40B4-BE49-F238E27FC236}">
              <a16:creationId xmlns:a16="http://schemas.microsoft.com/office/drawing/2014/main" id="{00000000-0008-0000-0400-0000A2010000}"/>
            </a:ext>
          </a:extLst>
        </xdr:cNvPr>
        <xdr:cNvSpPr txBox="1"/>
      </xdr:nvSpPr>
      <xdr:spPr>
        <a:xfrm>
          <a:off x="16598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58420</xdr:rowOff>
    </xdr:from>
    <xdr:to>
      <xdr:col>82</xdr:col>
      <xdr:colOff>196850</xdr:colOff>
      <xdr:row>80</xdr:row>
      <xdr:rowOff>58420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6421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110507</xdr:rowOff>
    </xdr:from>
    <xdr:ext cx="762000" cy="259045"/>
    <xdr:sp macro="" textlink="">
      <xdr:nvSpPr>
        <xdr:cNvPr id="420" name="公債費以外最大値テキスト">
          <a:extLst>
            <a:ext uri="{FF2B5EF4-FFF2-40B4-BE49-F238E27FC236}">
              <a16:creationId xmlns:a16="http://schemas.microsoft.com/office/drawing/2014/main" id="{00000000-0008-0000-0400-0000A4010000}"/>
            </a:ext>
          </a:extLst>
        </xdr:cNvPr>
        <xdr:cNvSpPr txBox="1"/>
      </xdr:nvSpPr>
      <xdr:spPr>
        <a:xfrm>
          <a:off x="16598900" y="12454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24130</xdr:rowOff>
    </xdr:from>
    <xdr:to>
      <xdr:col>82</xdr:col>
      <xdr:colOff>196850</xdr:colOff>
      <xdr:row>74</xdr:row>
      <xdr:rowOff>24130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2711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64135</xdr:rowOff>
    </xdr:from>
    <xdr:to>
      <xdr:col>82</xdr:col>
      <xdr:colOff>107950</xdr:colOff>
      <xdr:row>75</xdr:row>
      <xdr:rowOff>86995</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5671800" y="12751435"/>
          <a:ext cx="838200" cy="19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59707</xdr:rowOff>
    </xdr:from>
    <xdr:ext cx="762000" cy="259045"/>
    <xdr:sp macro="" textlink="">
      <xdr:nvSpPr>
        <xdr:cNvPr id="423" name="公債費以外平均値テキスト">
          <a:extLst>
            <a:ext uri="{FF2B5EF4-FFF2-40B4-BE49-F238E27FC236}">
              <a16:creationId xmlns:a16="http://schemas.microsoft.com/office/drawing/2014/main" id="{00000000-0008-0000-0400-0000A7010000}"/>
            </a:ext>
          </a:extLst>
        </xdr:cNvPr>
        <xdr:cNvSpPr txBox="1"/>
      </xdr:nvSpPr>
      <xdr:spPr>
        <a:xfrm>
          <a:off x="16598900" y="13089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87630</xdr:rowOff>
    </xdr:from>
    <xdr:to>
      <xdr:col>82</xdr:col>
      <xdr:colOff>158750</xdr:colOff>
      <xdr:row>77</xdr:row>
      <xdr:rowOff>17780</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64592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64135</xdr:rowOff>
    </xdr:from>
    <xdr:to>
      <xdr:col>78</xdr:col>
      <xdr:colOff>69850</xdr:colOff>
      <xdr:row>74</xdr:row>
      <xdr:rowOff>109855</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4782800" y="1275143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1905</xdr:rowOff>
    </xdr:from>
    <xdr:to>
      <xdr:col>78</xdr:col>
      <xdr:colOff>120650</xdr:colOff>
      <xdr:row>76</xdr:row>
      <xdr:rowOff>103505</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5621000" y="13032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88282</xdr:rowOff>
    </xdr:from>
    <xdr:ext cx="7366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5290800" y="13118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24130</xdr:rowOff>
    </xdr:from>
    <xdr:to>
      <xdr:col>73</xdr:col>
      <xdr:colOff>180975</xdr:colOff>
      <xdr:row>74</xdr:row>
      <xdr:rowOff>109855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3893800" y="12539980"/>
          <a:ext cx="889000" cy="25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99060</xdr:rowOff>
    </xdr:from>
    <xdr:to>
      <xdr:col>74</xdr:col>
      <xdr:colOff>31750</xdr:colOff>
      <xdr:row>76</xdr:row>
      <xdr:rowOff>29211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4732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13988</xdr:rowOff>
    </xdr:from>
    <xdr:ext cx="762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4401800" y="13044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24130</xdr:rowOff>
    </xdr:from>
    <xdr:to>
      <xdr:col>69</xdr:col>
      <xdr:colOff>92075</xdr:colOff>
      <xdr:row>74</xdr:row>
      <xdr:rowOff>29845</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004800" y="12539980"/>
          <a:ext cx="889000" cy="17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76200</xdr:rowOff>
    </xdr:from>
    <xdr:to>
      <xdr:col>69</xdr:col>
      <xdr:colOff>142875</xdr:colOff>
      <xdr:row>75</xdr:row>
      <xdr:rowOff>6350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3843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162577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3512800" y="1284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156211</xdr:rowOff>
    </xdr:from>
    <xdr:to>
      <xdr:col>65</xdr:col>
      <xdr:colOff>53975</xdr:colOff>
      <xdr:row>76</xdr:row>
      <xdr:rowOff>86361</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2954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71138</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2623800" y="1310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36195</xdr:rowOff>
    </xdr:from>
    <xdr:to>
      <xdr:col>82</xdr:col>
      <xdr:colOff>158750</xdr:colOff>
      <xdr:row>75</xdr:row>
      <xdr:rowOff>137795</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6459200" y="1289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52722</xdr:rowOff>
    </xdr:from>
    <xdr:ext cx="762000" cy="259045"/>
    <xdr:sp macro="" textlink="">
      <xdr:nvSpPr>
        <xdr:cNvPr id="442" name="公債費以外該当値テキスト">
          <a:extLst>
            <a:ext uri="{FF2B5EF4-FFF2-40B4-BE49-F238E27FC236}">
              <a16:creationId xmlns:a16="http://schemas.microsoft.com/office/drawing/2014/main" id="{00000000-0008-0000-0400-0000BA010000}"/>
            </a:ext>
          </a:extLst>
        </xdr:cNvPr>
        <xdr:cNvSpPr txBox="1"/>
      </xdr:nvSpPr>
      <xdr:spPr>
        <a:xfrm>
          <a:off x="16598900" y="12740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13335</xdr:rowOff>
    </xdr:from>
    <xdr:to>
      <xdr:col>78</xdr:col>
      <xdr:colOff>120650</xdr:colOff>
      <xdr:row>74</xdr:row>
      <xdr:rowOff>114935</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5621000" y="12700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125112</xdr:rowOff>
    </xdr:from>
    <xdr:ext cx="7366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290800" y="124695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59055</xdr:rowOff>
    </xdr:from>
    <xdr:to>
      <xdr:col>74</xdr:col>
      <xdr:colOff>31750</xdr:colOff>
      <xdr:row>74</xdr:row>
      <xdr:rowOff>160655</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4732000" y="1274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170832</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401800" y="1251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72</xdr:row>
      <xdr:rowOff>144780</xdr:rowOff>
    </xdr:from>
    <xdr:to>
      <xdr:col>69</xdr:col>
      <xdr:colOff>142875</xdr:colOff>
      <xdr:row>73</xdr:row>
      <xdr:rowOff>74930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3843000" y="12489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85107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512800" y="1225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150495</xdr:rowOff>
    </xdr:from>
    <xdr:to>
      <xdr:col>65</xdr:col>
      <xdr:colOff>53975</xdr:colOff>
      <xdr:row>74</xdr:row>
      <xdr:rowOff>80645</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2954000" y="1266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90822</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623800" y="1243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兵庫県丹波市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74003</xdr:rowOff>
    </xdr:from>
    <xdr:to>
      <xdr:col>29</xdr:col>
      <xdr:colOff>127000</xdr:colOff>
      <xdr:row>20</xdr:row>
      <xdr:rowOff>164948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79028"/>
          <a:ext cx="0" cy="14625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137025</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61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164948</xdr:rowOff>
    </xdr:from>
    <xdr:to>
      <xdr:col>30</xdr:col>
      <xdr:colOff>25400</xdr:colOff>
      <xdr:row>20</xdr:row>
      <xdr:rowOff>164948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415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160380</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2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74003</xdr:rowOff>
    </xdr:from>
    <xdr:to>
      <xdr:col>30</xdr:col>
      <xdr:colOff>25400</xdr:colOff>
      <xdr:row>12</xdr:row>
      <xdr:rowOff>74003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790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11652</xdr:rowOff>
    </xdr:from>
    <xdr:to>
      <xdr:col>29</xdr:col>
      <xdr:colOff>127000</xdr:colOff>
      <xdr:row>17</xdr:row>
      <xdr:rowOff>4928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02477"/>
          <a:ext cx="647700" cy="1647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153528</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44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10001</xdr:rowOff>
    </xdr:from>
    <xdr:to>
      <xdr:col>29</xdr:col>
      <xdr:colOff>177800</xdr:colOff>
      <xdr:row>17</xdr:row>
      <xdr:rowOff>111601</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722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4928</xdr:rowOff>
    </xdr:from>
    <xdr:to>
      <xdr:col>26</xdr:col>
      <xdr:colOff>50800</xdr:colOff>
      <xdr:row>17</xdr:row>
      <xdr:rowOff>81204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67203"/>
          <a:ext cx="698500" cy="762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131293</xdr:rowOff>
    </xdr:from>
    <xdr:to>
      <xdr:col>26</xdr:col>
      <xdr:colOff>101600</xdr:colOff>
      <xdr:row>18</xdr:row>
      <xdr:rowOff>61443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93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46220</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79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81204</xdr:rowOff>
    </xdr:from>
    <xdr:to>
      <xdr:col>22</xdr:col>
      <xdr:colOff>114300</xdr:colOff>
      <xdr:row>17</xdr:row>
      <xdr:rowOff>95320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043479"/>
          <a:ext cx="698500" cy="141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166230</xdr:rowOff>
    </xdr:from>
    <xdr:to>
      <xdr:col>22</xdr:col>
      <xdr:colOff>165100</xdr:colOff>
      <xdr:row>18</xdr:row>
      <xdr:rowOff>96380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128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81157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214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95320</xdr:rowOff>
    </xdr:from>
    <xdr:to>
      <xdr:col>18</xdr:col>
      <xdr:colOff>177800</xdr:colOff>
      <xdr:row>17</xdr:row>
      <xdr:rowOff>136239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57595"/>
          <a:ext cx="698500" cy="409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9430</xdr:rowOff>
    </xdr:from>
    <xdr:to>
      <xdr:col>19</xdr:col>
      <xdr:colOff>38100</xdr:colOff>
      <xdr:row>18</xdr:row>
      <xdr:rowOff>111030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4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95807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229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37605</xdr:rowOff>
    </xdr:from>
    <xdr:to>
      <xdr:col>15</xdr:col>
      <xdr:colOff>101600</xdr:colOff>
      <xdr:row>18</xdr:row>
      <xdr:rowOff>139205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71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123982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257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132302</xdr:rowOff>
    </xdr:from>
    <xdr:to>
      <xdr:col>29</xdr:col>
      <xdr:colOff>177800</xdr:colOff>
      <xdr:row>16</xdr:row>
      <xdr:rowOff>62452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516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148829</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596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125578</xdr:rowOff>
    </xdr:from>
    <xdr:to>
      <xdr:col>26</xdr:col>
      <xdr:colOff>101600</xdr:colOff>
      <xdr:row>17</xdr:row>
      <xdr:rowOff>55728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164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65905</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852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30404</xdr:rowOff>
    </xdr:from>
    <xdr:to>
      <xdr:col>22</xdr:col>
      <xdr:colOff>165100</xdr:colOff>
      <xdr:row>17</xdr:row>
      <xdr:rowOff>132004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926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142181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761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44520</xdr:rowOff>
    </xdr:from>
    <xdr:to>
      <xdr:col>19</xdr:col>
      <xdr:colOff>38100</xdr:colOff>
      <xdr:row>17</xdr:row>
      <xdr:rowOff>146120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067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156297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77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85439</xdr:rowOff>
    </xdr:from>
    <xdr:to>
      <xdr:col>15</xdr:col>
      <xdr:colOff>101600</xdr:colOff>
      <xdr:row>18</xdr:row>
      <xdr:rowOff>15589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477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25766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81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124420</xdr:rowOff>
    </xdr:from>
    <xdr:to>
      <xdr:col>29</xdr:col>
      <xdr:colOff>127000</xdr:colOff>
      <xdr:row>37</xdr:row>
      <xdr:rowOff>329736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48970"/>
          <a:ext cx="0" cy="140546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301813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2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329736</xdr:rowOff>
    </xdr:from>
    <xdr:to>
      <xdr:col>30</xdr:col>
      <xdr:colOff>25400</xdr:colOff>
      <xdr:row>37</xdr:row>
      <xdr:rowOff>329736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544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39347</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92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124420</xdr:rowOff>
    </xdr:from>
    <xdr:to>
      <xdr:col>30</xdr:col>
      <xdr:colOff>25400</xdr:colOff>
      <xdr:row>33</xdr:row>
      <xdr:rowOff>124420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489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106720</xdr:rowOff>
    </xdr:from>
    <xdr:to>
      <xdr:col>29</xdr:col>
      <xdr:colOff>127000</xdr:colOff>
      <xdr:row>35</xdr:row>
      <xdr:rowOff>177194</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717070"/>
          <a:ext cx="647700" cy="704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161971</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7723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126590</xdr:rowOff>
    </xdr:from>
    <xdr:to>
      <xdr:col>29</xdr:col>
      <xdr:colOff>177800</xdr:colOff>
      <xdr:row>35</xdr:row>
      <xdr:rowOff>228190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369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75336</xdr:rowOff>
    </xdr:from>
    <xdr:to>
      <xdr:col>26</xdr:col>
      <xdr:colOff>50800</xdr:colOff>
      <xdr:row>35</xdr:row>
      <xdr:rowOff>106720</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685686"/>
          <a:ext cx="698500" cy="313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116695</xdr:rowOff>
    </xdr:from>
    <xdr:to>
      <xdr:col>26</xdr:col>
      <xdr:colOff>101600</xdr:colOff>
      <xdr:row>35</xdr:row>
      <xdr:rowOff>218295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27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203072</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813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47153</xdr:rowOff>
    </xdr:from>
    <xdr:to>
      <xdr:col>22</xdr:col>
      <xdr:colOff>114300</xdr:colOff>
      <xdr:row>35</xdr:row>
      <xdr:rowOff>75336</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6657503"/>
          <a:ext cx="698500" cy="281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124500</xdr:rowOff>
    </xdr:from>
    <xdr:to>
      <xdr:col>22</xdr:col>
      <xdr:colOff>165100</xdr:colOff>
      <xdr:row>35</xdr:row>
      <xdr:rowOff>226100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348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210877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82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47153</xdr:rowOff>
    </xdr:from>
    <xdr:to>
      <xdr:col>18</xdr:col>
      <xdr:colOff>177800</xdr:colOff>
      <xdr:row>35</xdr:row>
      <xdr:rowOff>238883</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657503"/>
          <a:ext cx="698500" cy="1917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137988</xdr:rowOff>
    </xdr:from>
    <xdr:to>
      <xdr:col>19</xdr:col>
      <xdr:colOff>38100</xdr:colOff>
      <xdr:row>35</xdr:row>
      <xdr:rowOff>239588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7483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224365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834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196084</xdr:rowOff>
    </xdr:from>
    <xdr:to>
      <xdr:col>15</xdr:col>
      <xdr:colOff>101600</xdr:colOff>
      <xdr:row>35</xdr:row>
      <xdr:rowOff>297684</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06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282461</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892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126394</xdr:rowOff>
    </xdr:from>
    <xdr:to>
      <xdr:col>29</xdr:col>
      <xdr:colOff>177800</xdr:colOff>
      <xdr:row>35</xdr:row>
      <xdr:rowOff>227994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7367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314371</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581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55920</xdr:rowOff>
    </xdr:from>
    <xdr:to>
      <xdr:col>26</xdr:col>
      <xdr:colOff>101600</xdr:colOff>
      <xdr:row>35</xdr:row>
      <xdr:rowOff>157520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6662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167697</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435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24536</xdr:rowOff>
    </xdr:from>
    <xdr:to>
      <xdr:col>22</xdr:col>
      <xdr:colOff>165100</xdr:colOff>
      <xdr:row>35</xdr:row>
      <xdr:rowOff>126136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6348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136313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40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339253</xdr:rowOff>
    </xdr:from>
    <xdr:to>
      <xdr:col>19</xdr:col>
      <xdr:colOff>38100</xdr:colOff>
      <xdr:row>35</xdr:row>
      <xdr:rowOff>97953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6067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108130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375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188083</xdr:rowOff>
    </xdr:from>
    <xdr:to>
      <xdr:col>15</xdr:col>
      <xdr:colOff>101600</xdr:colOff>
      <xdr:row>35</xdr:row>
      <xdr:rowOff>289683</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7984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299860</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567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兵庫県丹波市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60,033
58,669
493.21
38,856,918
36,917,510
1,712,152
21,278,025
25,344,553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11929</xdr:rowOff>
    </xdr:from>
    <xdr:to>
      <xdr:col>24</xdr:col>
      <xdr:colOff>62865</xdr:colOff>
      <xdr:row>38</xdr:row>
      <xdr:rowOff>112333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26879"/>
          <a:ext cx="1270" cy="1300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116160</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3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112333</xdr:rowOff>
    </xdr:from>
    <xdr:to>
      <xdr:col>24</xdr:col>
      <xdr:colOff>152400</xdr:colOff>
      <xdr:row>38</xdr:row>
      <xdr:rowOff>112333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2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130056</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02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11929</xdr:rowOff>
    </xdr:from>
    <xdr:to>
      <xdr:col>24</xdr:col>
      <xdr:colOff>152400</xdr:colOff>
      <xdr:row>31</xdr:row>
      <xdr:rowOff>11929</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26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34658</xdr:rowOff>
    </xdr:from>
    <xdr:to>
      <xdr:col>24</xdr:col>
      <xdr:colOff>63500</xdr:colOff>
      <xdr:row>34</xdr:row>
      <xdr:rowOff>17415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692508"/>
          <a:ext cx="838200" cy="154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48615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49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70188</xdr:rowOff>
    </xdr:from>
    <xdr:to>
      <xdr:col>24</xdr:col>
      <xdr:colOff>114300</xdr:colOff>
      <xdr:row>36</xdr:row>
      <xdr:rowOff>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70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17415</xdr:rowOff>
    </xdr:from>
    <xdr:to>
      <xdr:col>19</xdr:col>
      <xdr:colOff>177800</xdr:colOff>
      <xdr:row>34</xdr:row>
      <xdr:rowOff>91318</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846715"/>
          <a:ext cx="889000" cy="73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10131</xdr:rowOff>
    </xdr:from>
    <xdr:to>
      <xdr:col>20</xdr:col>
      <xdr:colOff>38100</xdr:colOff>
      <xdr:row>36</xdr:row>
      <xdr:rowOff>111731</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82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102858</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27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91318</xdr:rowOff>
    </xdr:from>
    <xdr:to>
      <xdr:col>15</xdr:col>
      <xdr:colOff>50800</xdr:colOff>
      <xdr:row>34</xdr:row>
      <xdr:rowOff>101409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920618"/>
          <a:ext cx="889000" cy="10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16254</xdr:rowOff>
    </xdr:from>
    <xdr:to>
      <xdr:col>15</xdr:col>
      <xdr:colOff>101600</xdr:colOff>
      <xdr:row>36</xdr:row>
      <xdr:rowOff>117854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188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108981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28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101409</xdr:rowOff>
    </xdr:from>
    <xdr:to>
      <xdr:col>10</xdr:col>
      <xdr:colOff>114300</xdr:colOff>
      <xdr:row>34</xdr:row>
      <xdr:rowOff>139210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5930709"/>
          <a:ext cx="889000" cy="37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34281</xdr:rowOff>
    </xdr:from>
    <xdr:to>
      <xdr:col>10</xdr:col>
      <xdr:colOff>165100</xdr:colOff>
      <xdr:row>36</xdr:row>
      <xdr:rowOff>135881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6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127008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299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62823</xdr:rowOff>
    </xdr:from>
    <xdr:to>
      <xdr:col>6</xdr:col>
      <xdr:colOff>38100</xdr:colOff>
      <xdr:row>36</xdr:row>
      <xdr:rowOff>164423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155550</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327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155308</xdr:rowOff>
    </xdr:from>
    <xdr:to>
      <xdr:col>24</xdr:col>
      <xdr:colOff>114300</xdr:colOff>
      <xdr:row>33</xdr:row>
      <xdr:rowOff>85458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64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6735</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493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138065</xdr:rowOff>
    </xdr:from>
    <xdr:to>
      <xdr:col>20</xdr:col>
      <xdr:colOff>38100</xdr:colOff>
      <xdr:row>34</xdr:row>
      <xdr:rowOff>68215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795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84742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571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40518</xdr:rowOff>
    </xdr:from>
    <xdr:to>
      <xdr:col>15</xdr:col>
      <xdr:colOff>101600</xdr:colOff>
      <xdr:row>34</xdr:row>
      <xdr:rowOff>142118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869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158645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645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50609</xdr:rowOff>
    </xdr:from>
    <xdr:to>
      <xdr:col>10</xdr:col>
      <xdr:colOff>165100</xdr:colOff>
      <xdr:row>34</xdr:row>
      <xdr:rowOff>152209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879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168736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655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88410</xdr:rowOff>
    </xdr:from>
    <xdr:to>
      <xdr:col>6</xdr:col>
      <xdr:colOff>38100</xdr:colOff>
      <xdr:row>35</xdr:row>
      <xdr:rowOff>18560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91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35087</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692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33107</xdr:rowOff>
    </xdr:from>
    <xdr:to>
      <xdr:col>24</xdr:col>
      <xdr:colOff>62865</xdr:colOff>
      <xdr:row>58</xdr:row>
      <xdr:rowOff>163093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605607"/>
          <a:ext cx="1270" cy="150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166920</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111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163093</xdr:rowOff>
    </xdr:from>
    <xdr:to>
      <xdr:col>24</xdr:col>
      <xdr:colOff>152400</xdr:colOff>
      <xdr:row>58</xdr:row>
      <xdr:rowOff>163093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10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151234</xdr:rowOff>
    </xdr:from>
    <xdr:ext cx="599010"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380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33107</xdr:rowOff>
    </xdr:from>
    <xdr:to>
      <xdr:col>24</xdr:col>
      <xdr:colOff>152400</xdr:colOff>
      <xdr:row>50</xdr:row>
      <xdr:rowOff>33107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60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113726</xdr:rowOff>
    </xdr:from>
    <xdr:to>
      <xdr:col>24</xdr:col>
      <xdr:colOff>63500</xdr:colOff>
      <xdr:row>56</xdr:row>
      <xdr:rowOff>9061</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543476"/>
          <a:ext cx="838200" cy="66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34996</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6361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56569</xdr:rowOff>
    </xdr:from>
    <xdr:to>
      <xdr:col>24</xdr:col>
      <xdr:colOff>114300</xdr:colOff>
      <xdr:row>56</xdr:row>
      <xdr:rowOff>158169</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657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9061</xdr:rowOff>
    </xdr:from>
    <xdr:to>
      <xdr:col>19</xdr:col>
      <xdr:colOff>177800</xdr:colOff>
      <xdr:row>56</xdr:row>
      <xdr:rowOff>63554</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9610261"/>
          <a:ext cx="889000" cy="5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96237</xdr:rowOff>
    </xdr:from>
    <xdr:to>
      <xdr:col>20</xdr:col>
      <xdr:colOff>38100</xdr:colOff>
      <xdr:row>57</xdr:row>
      <xdr:rowOff>26387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69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17514</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79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38245</xdr:rowOff>
    </xdr:from>
    <xdr:to>
      <xdr:col>15</xdr:col>
      <xdr:colOff>50800</xdr:colOff>
      <xdr:row>56</xdr:row>
      <xdr:rowOff>63554</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a:off x="2019300" y="9639445"/>
          <a:ext cx="889000" cy="25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82554</xdr:rowOff>
    </xdr:from>
    <xdr:to>
      <xdr:col>15</xdr:col>
      <xdr:colOff>101600</xdr:colOff>
      <xdr:row>57</xdr:row>
      <xdr:rowOff>12704</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3831</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77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38245</xdr:rowOff>
    </xdr:from>
    <xdr:to>
      <xdr:col>10</xdr:col>
      <xdr:colOff>114300</xdr:colOff>
      <xdr:row>56</xdr:row>
      <xdr:rowOff>112137</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639445"/>
          <a:ext cx="889000" cy="73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127947</xdr:rowOff>
    </xdr:from>
    <xdr:to>
      <xdr:col>10</xdr:col>
      <xdr:colOff>165100</xdr:colOff>
      <xdr:row>57</xdr:row>
      <xdr:rowOff>58097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49224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821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410</xdr:rowOff>
    </xdr:from>
    <xdr:to>
      <xdr:col>6</xdr:col>
      <xdr:colOff>38100</xdr:colOff>
      <xdr:row>57</xdr:row>
      <xdr:rowOff>102010</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93137</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86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62926</xdr:rowOff>
    </xdr:from>
    <xdr:to>
      <xdr:col>24</xdr:col>
      <xdr:colOff>114300</xdr:colOff>
      <xdr:row>55</xdr:row>
      <xdr:rowOff>164526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492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85803</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344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129711</xdr:rowOff>
    </xdr:from>
    <xdr:to>
      <xdr:col>20</xdr:col>
      <xdr:colOff>38100</xdr:colOff>
      <xdr:row>56</xdr:row>
      <xdr:rowOff>59861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55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76388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334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12754</xdr:rowOff>
    </xdr:from>
    <xdr:to>
      <xdr:col>15</xdr:col>
      <xdr:colOff>101600</xdr:colOff>
      <xdr:row>56</xdr:row>
      <xdr:rowOff>114354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613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130881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389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158895</xdr:rowOff>
    </xdr:from>
    <xdr:to>
      <xdr:col>10</xdr:col>
      <xdr:colOff>165100</xdr:colOff>
      <xdr:row>56</xdr:row>
      <xdr:rowOff>89045</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58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105572</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36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61337</xdr:rowOff>
    </xdr:from>
    <xdr:to>
      <xdr:col>6</xdr:col>
      <xdr:colOff>38100</xdr:colOff>
      <xdr:row>56</xdr:row>
      <xdr:rowOff>162937</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662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8014</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9437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165684</xdr:rowOff>
    </xdr:from>
    <xdr:to>
      <xdr:col>24</xdr:col>
      <xdr:colOff>62865</xdr:colOff>
      <xdr:row>79</xdr:row>
      <xdr:rowOff>5550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167184"/>
          <a:ext cx="1270" cy="1382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9377</xdr:rowOff>
    </xdr:from>
    <xdr:ext cx="469744"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5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5550</xdr:rowOff>
    </xdr:from>
    <xdr:to>
      <xdr:col>24</xdr:col>
      <xdr:colOff>152400</xdr:colOff>
      <xdr:row>79</xdr:row>
      <xdr:rowOff>5550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5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112361</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942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165684</xdr:rowOff>
    </xdr:from>
    <xdr:to>
      <xdr:col>24</xdr:col>
      <xdr:colOff>152400</xdr:colOff>
      <xdr:row>70</xdr:row>
      <xdr:rowOff>165684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167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93827</xdr:rowOff>
    </xdr:from>
    <xdr:to>
      <xdr:col>24</xdr:col>
      <xdr:colOff>63500</xdr:colOff>
      <xdr:row>77</xdr:row>
      <xdr:rowOff>122174</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295477"/>
          <a:ext cx="838200" cy="28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86262</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2879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107835</xdr:rowOff>
    </xdr:from>
    <xdr:to>
      <xdr:col>24</xdr:col>
      <xdr:colOff>114300</xdr:colOff>
      <xdr:row>78</xdr:row>
      <xdr:rowOff>37985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30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101791</xdr:rowOff>
    </xdr:from>
    <xdr:to>
      <xdr:col>19</xdr:col>
      <xdr:colOff>177800</xdr:colOff>
      <xdr:row>77</xdr:row>
      <xdr:rowOff>122174</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908300" y="13303441"/>
          <a:ext cx="889000" cy="20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140754</xdr:rowOff>
    </xdr:from>
    <xdr:to>
      <xdr:col>20</xdr:col>
      <xdr:colOff>38100</xdr:colOff>
      <xdr:row>78</xdr:row>
      <xdr:rowOff>70904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342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62031</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435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101791</xdr:rowOff>
    </xdr:from>
    <xdr:to>
      <xdr:col>15</xdr:col>
      <xdr:colOff>50800</xdr:colOff>
      <xdr:row>78</xdr:row>
      <xdr:rowOff>49822</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2019300" y="13303441"/>
          <a:ext cx="889000" cy="119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114236</xdr:rowOff>
    </xdr:from>
    <xdr:to>
      <xdr:col>15</xdr:col>
      <xdr:colOff>101600</xdr:colOff>
      <xdr:row>78</xdr:row>
      <xdr:rowOff>44386</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31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35513</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408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124155</xdr:rowOff>
    </xdr:from>
    <xdr:to>
      <xdr:col>10</xdr:col>
      <xdr:colOff>114300</xdr:colOff>
      <xdr:row>78</xdr:row>
      <xdr:rowOff>49822</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a:off x="1130300" y="13325805"/>
          <a:ext cx="889000" cy="97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119838</xdr:rowOff>
    </xdr:from>
    <xdr:to>
      <xdr:col>10</xdr:col>
      <xdr:colOff>165100</xdr:colOff>
      <xdr:row>78</xdr:row>
      <xdr:rowOff>49988</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66515</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09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150661</xdr:rowOff>
    </xdr:from>
    <xdr:to>
      <xdr:col>6</xdr:col>
      <xdr:colOff>38100</xdr:colOff>
      <xdr:row>78</xdr:row>
      <xdr:rowOff>80811</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71938</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445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43027</xdr:rowOff>
    </xdr:from>
    <xdr:to>
      <xdr:col>24</xdr:col>
      <xdr:colOff>114300</xdr:colOff>
      <xdr:row>77</xdr:row>
      <xdr:rowOff>144627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244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65904</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096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71374</xdr:rowOff>
    </xdr:from>
    <xdr:to>
      <xdr:col>20</xdr:col>
      <xdr:colOff>38100</xdr:colOff>
      <xdr:row>78</xdr:row>
      <xdr:rowOff>1524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273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18051</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048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50991</xdr:rowOff>
    </xdr:from>
    <xdr:to>
      <xdr:col>15</xdr:col>
      <xdr:colOff>101600</xdr:colOff>
      <xdr:row>77</xdr:row>
      <xdr:rowOff>152591</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252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169118</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027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170472</xdr:rowOff>
    </xdr:from>
    <xdr:to>
      <xdr:col>10</xdr:col>
      <xdr:colOff>165100</xdr:colOff>
      <xdr:row>78</xdr:row>
      <xdr:rowOff>100622</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37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91749</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464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73355</xdr:rowOff>
    </xdr:from>
    <xdr:to>
      <xdr:col>6</xdr:col>
      <xdr:colOff>38100</xdr:colOff>
      <xdr:row>78</xdr:row>
      <xdr:rowOff>3505</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27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20032</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050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5855</xdr:rowOff>
    </xdr:from>
    <xdr:to>
      <xdr:col>24</xdr:col>
      <xdr:colOff>62865</xdr:colOff>
      <xdr:row>98</xdr:row>
      <xdr:rowOff>76949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607805"/>
          <a:ext cx="1270" cy="1271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80776</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8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76949</xdr:rowOff>
    </xdr:from>
    <xdr:to>
      <xdr:col>24</xdr:col>
      <xdr:colOff>152400</xdr:colOff>
      <xdr:row>98</xdr:row>
      <xdr:rowOff>76949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79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123982</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83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5855</xdr:rowOff>
    </xdr:from>
    <xdr:to>
      <xdr:col>24</xdr:col>
      <xdr:colOff>152400</xdr:colOff>
      <xdr:row>91</xdr:row>
      <xdr:rowOff>5855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60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44005</xdr:rowOff>
    </xdr:from>
    <xdr:to>
      <xdr:col>24</xdr:col>
      <xdr:colOff>63500</xdr:colOff>
      <xdr:row>96</xdr:row>
      <xdr:rowOff>31102</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331755"/>
          <a:ext cx="838200" cy="158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152964</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097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130087</xdr:rowOff>
    </xdr:from>
    <xdr:to>
      <xdr:col>24</xdr:col>
      <xdr:colOff>114300</xdr:colOff>
      <xdr:row>95</xdr:row>
      <xdr:rowOff>60237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246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31102</xdr:rowOff>
    </xdr:from>
    <xdr:to>
      <xdr:col>19</xdr:col>
      <xdr:colOff>177800</xdr:colOff>
      <xdr:row>96</xdr:row>
      <xdr:rowOff>132626</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490302"/>
          <a:ext cx="889000" cy="10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79299</xdr:rowOff>
    </xdr:from>
    <xdr:to>
      <xdr:col>20</xdr:col>
      <xdr:colOff>38100</xdr:colOff>
      <xdr:row>96</xdr:row>
      <xdr:rowOff>9449</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36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25976</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142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132131</xdr:rowOff>
    </xdr:from>
    <xdr:to>
      <xdr:col>15</xdr:col>
      <xdr:colOff>50800</xdr:colOff>
      <xdr:row>96</xdr:row>
      <xdr:rowOff>132626</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2019300" y="16419881"/>
          <a:ext cx="889000" cy="171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10058</xdr:rowOff>
    </xdr:from>
    <xdr:to>
      <xdr:col>15</xdr:col>
      <xdr:colOff>101600</xdr:colOff>
      <xdr:row>96</xdr:row>
      <xdr:rowOff>111658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46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128185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24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132131</xdr:rowOff>
    </xdr:from>
    <xdr:to>
      <xdr:col>10</xdr:col>
      <xdr:colOff>114300</xdr:colOff>
      <xdr:row>97</xdr:row>
      <xdr:rowOff>105981</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419881"/>
          <a:ext cx="889000" cy="316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29744</xdr:rowOff>
    </xdr:from>
    <xdr:to>
      <xdr:col>10</xdr:col>
      <xdr:colOff>165100</xdr:colOff>
      <xdr:row>95</xdr:row>
      <xdr:rowOff>131344</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317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147871</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19795" y="16092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158268</xdr:rowOff>
    </xdr:from>
    <xdr:to>
      <xdr:col>6</xdr:col>
      <xdr:colOff>38100</xdr:colOff>
      <xdr:row>97</xdr:row>
      <xdr:rowOff>88418</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17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104945</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392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164655</xdr:rowOff>
    </xdr:from>
    <xdr:to>
      <xdr:col>24</xdr:col>
      <xdr:colOff>114300</xdr:colOff>
      <xdr:row>95</xdr:row>
      <xdr:rowOff>94805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28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143082</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259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151752</xdr:rowOff>
    </xdr:from>
    <xdr:to>
      <xdr:col>20</xdr:col>
      <xdr:colOff>38100</xdr:colOff>
      <xdr:row>96</xdr:row>
      <xdr:rowOff>81902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439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73029</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532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81826</xdr:rowOff>
    </xdr:from>
    <xdr:to>
      <xdr:col>15</xdr:col>
      <xdr:colOff>101600</xdr:colOff>
      <xdr:row>97</xdr:row>
      <xdr:rowOff>11976</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541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3103</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41111" y="16633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81331</xdr:rowOff>
    </xdr:from>
    <xdr:to>
      <xdr:col>10</xdr:col>
      <xdr:colOff>165100</xdr:colOff>
      <xdr:row>96</xdr:row>
      <xdr:rowOff>11481</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36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2608</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6461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55181</xdr:rowOff>
    </xdr:from>
    <xdr:to>
      <xdr:col>6</xdr:col>
      <xdr:colOff>38100</xdr:colOff>
      <xdr:row>97</xdr:row>
      <xdr:rowOff>156781</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68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147908</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778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150223</xdr:rowOff>
    </xdr:from>
    <xdr:to>
      <xdr:col>54</xdr:col>
      <xdr:colOff>189865</xdr:colOff>
      <xdr:row>38</xdr:row>
      <xdr:rowOff>33554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808073"/>
          <a:ext cx="1270" cy="740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37381</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552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33554</xdr:rowOff>
    </xdr:from>
    <xdr:to>
      <xdr:col>55</xdr:col>
      <xdr:colOff>88900</xdr:colOff>
      <xdr:row>38</xdr:row>
      <xdr:rowOff>33554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548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96900</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583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150223</xdr:rowOff>
    </xdr:from>
    <xdr:to>
      <xdr:col>55</xdr:col>
      <xdr:colOff>88900</xdr:colOff>
      <xdr:row>33</xdr:row>
      <xdr:rowOff>150223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808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112420</xdr:rowOff>
    </xdr:from>
    <xdr:to>
      <xdr:col>55</xdr:col>
      <xdr:colOff>0</xdr:colOff>
      <xdr:row>35</xdr:row>
      <xdr:rowOff>137566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6113170"/>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50</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172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21623</xdr:rowOff>
    </xdr:from>
    <xdr:to>
      <xdr:col>55</xdr:col>
      <xdr:colOff>50800</xdr:colOff>
      <xdr:row>36</xdr:row>
      <xdr:rowOff>123223</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193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84821</xdr:rowOff>
    </xdr:from>
    <xdr:to>
      <xdr:col>50</xdr:col>
      <xdr:colOff>114300</xdr:colOff>
      <xdr:row>35</xdr:row>
      <xdr:rowOff>112420</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8750300" y="6085571"/>
          <a:ext cx="889000" cy="27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13896</xdr:rowOff>
    </xdr:from>
    <xdr:to>
      <xdr:col>50</xdr:col>
      <xdr:colOff>165100</xdr:colOff>
      <xdr:row>36</xdr:row>
      <xdr:rowOff>115496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186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106623</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278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84821</xdr:rowOff>
    </xdr:from>
    <xdr:to>
      <xdr:col>45</xdr:col>
      <xdr:colOff>177800</xdr:colOff>
      <xdr:row>35</xdr:row>
      <xdr:rowOff>100807</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085571"/>
          <a:ext cx="889000" cy="15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11976</xdr:rowOff>
    </xdr:from>
    <xdr:to>
      <xdr:col>46</xdr:col>
      <xdr:colOff>38100</xdr:colOff>
      <xdr:row>36</xdr:row>
      <xdr:rowOff>113576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18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104703</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276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4011</xdr:rowOff>
    </xdr:from>
    <xdr:to>
      <xdr:col>41</xdr:col>
      <xdr:colOff>50800</xdr:colOff>
      <xdr:row>35</xdr:row>
      <xdr:rowOff>100807</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5318961"/>
          <a:ext cx="889000" cy="782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36154</xdr:rowOff>
    </xdr:from>
    <xdr:to>
      <xdr:col>41</xdr:col>
      <xdr:colOff>101600</xdr:colOff>
      <xdr:row>36</xdr:row>
      <xdr:rowOff>137754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20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128881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301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127633</xdr:rowOff>
    </xdr:from>
    <xdr:to>
      <xdr:col>36</xdr:col>
      <xdr:colOff>165100</xdr:colOff>
      <xdr:row>32</xdr:row>
      <xdr:rowOff>57783</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5442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48910</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672795" y="5535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86766</xdr:rowOff>
    </xdr:from>
    <xdr:to>
      <xdr:col>55</xdr:col>
      <xdr:colOff>50800</xdr:colOff>
      <xdr:row>36</xdr:row>
      <xdr:rowOff>16916</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087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109643</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5938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61620</xdr:rowOff>
    </xdr:from>
    <xdr:to>
      <xdr:col>50</xdr:col>
      <xdr:colOff>165100</xdr:colOff>
      <xdr:row>35</xdr:row>
      <xdr:rowOff>163220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06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8297</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5837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34021</xdr:rowOff>
    </xdr:from>
    <xdr:to>
      <xdr:col>46</xdr:col>
      <xdr:colOff>38100</xdr:colOff>
      <xdr:row>35</xdr:row>
      <xdr:rowOff>135621</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034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152148</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5809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50007</xdr:rowOff>
    </xdr:from>
    <xdr:to>
      <xdr:col>41</xdr:col>
      <xdr:colOff>101600</xdr:colOff>
      <xdr:row>35</xdr:row>
      <xdr:rowOff>151607</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050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168134</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5825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124661</xdr:rowOff>
    </xdr:from>
    <xdr:to>
      <xdr:col>36</xdr:col>
      <xdr:colOff>165100</xdr:colOff>
      <xdr:row>31</xdr:row>
      <xdr:rowOff>54811</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526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71338</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672795" y="5043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74353</xdr:rowOff>
    </xdr:from>
    <xdr:to>
      <xdr:col>54</xdr:col>
      <xdr:colOff>189865</xdr:colOff>
      <xdr:row>59</xdr:row>
      <xdr:rowOff>114407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646853"/>
          <a:ext cx="1270" cy="1583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118234</xdr:rowOff>
    </xdr:from>
    <xdr:ext cx="534377"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233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114407</xdr:rowOff>
    </xdr:from>
    <xdr:to>
      <xdr:col>55</xdr:col>
      <xdr:colOff>88900</xdr:colOff>
      <xdr:row>59</xdr:row>
      <xdr:rowOff>114407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22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21030</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422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74353</xdr:rowOff>
    </xdr:from>
    <xdr:to>
      <xdr:col>55</xdr:col>
      <xdr:colOff>88900</xdr:colOff>
      <xdr:row>50</xdr:row>
      <xdr:rowOff>74353</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646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171116</xdr:rowOff>
    </xdr:from>
    <xdr:to>
      <xdr:col>55</xdr:col>
      <xdr:colOff>0</xdr:colOff>
      <xdr:row>58</xdr:row>
      <xdr:rowOff>38088</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9639300" y="9772316"/>
          <a:ext cx="838200" cy="209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128677</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3869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105800</xdr:rowOff>
    </xdr:from>
    <xdr:to>
      <xdr:col>55</xdr:col>
      <xdr:colOff>50800</xdr:colOff>
      <xdr:row>56</xdr:row>
      <xdr:rowOff>35950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53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69161</xdr:rowOff>
    </xdr:from>
    <xdr:to>
      <xdr:col>50</xdr:col>
      <xdr:colOff>114300</xdr:colOff>
      <xdr:row>58</xdr:row>
      <xdr:rowOff>38088</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8750300" y="8984561"/>
          <a:ext cx="889000" cy="997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27080</xdr:rowOff>
    </xdr:from>
    <xdr:to>
      <xdr:col>50</xdr:col>
      <xdr:colOff>165100</xdr:colOff>
      <xdr:row>56</xdr:row>
      <xdr:rowOff>128680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62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145207</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0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69161</xdr:rowOff>
    </xdr:from>
    <xdr:to>
      <xdr:col>45</xdr:col>
      <xdr:colOff>177800</xdr:colOff>
      <xdr:row>57</xdr:row>
      <xdr:rowOff>6524</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7861300" y="8984561"/>
          <a:ext cx="889000" cy="794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6996</xdr:rowOff>
    </xdr:from>
    <xdr:to>
      <xdr:col>46</xdr:col>
      <xdr:colOff>38100</xdr:colOff>
      <xdr:row>56</xdr:row>
      <xdr:rowOff>108596</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08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99723</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700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167050</xdr:rowOff>
    </xdr:from>
    <xdr:to>
      <xdr:col>41</xdr:col>
      <xdr:colOff>50800</xdr:colOff>
      <xdr:row>57</xdr:row>
      <xdr:rowOff>6524</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9768250"/>
          <a:ext cx="889000" cy="10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3584</xdr:rowOff>
    </xdr:from>
    <xdr:to>
      <xdr:col>41</xdr:col>
      <xdr:colOff>101600</xdr:colOff>
      <xdr:row>56</xdr:row>
      <xdr:rowOff>105184</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04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121711</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380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18491</xdr:rowOff>
    </xdr:from>
    <xdr:to>
      <xdr:col>36</xdr:col>
      <xdr:colOff>165100</xdr:colOff>
      <xdr:row>55</xdr:row>
      <xdr:rowOff>120091</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448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136618</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22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120316</xdr:rowOff>
    </xdr:from>
    <xdr:to>
      <xdr:col>55</xdr:col>
      <xdr:colOff>50800</xdr:colOff>
      <xdr:row>57</xdr:row>
      <xdr:rowOff>50466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72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98743</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699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158738</xdr:rowOff>
    </xdr:from>
    <xdr:to>
      <xdr:col>50</xdr:col>
      <xdr:colOff>165100</xdr:colOff>
      <xdr:row>58</xdr:row>
      <xdr:rowOff>88888</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93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80015</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10024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52</xdr:row>
      <xdr:rowOff>18361</xdr:rowOff>
    </xdr:from>
    <xdr:to>
      <xdr:col>46</xdr:col>
      <xdr:colOff>38100</xdr:colOff>
      <xdr:row>52</xdr:row>
      <xdr:rowOff>119961</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893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50</xdr:row>
      <xdr:rowOff>136488</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8708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127174</xdr:rowOff>
    </xdr:from>
    <xdr:to>
      <xdr:col>41</xdr:col>
      <xdr:colOff>101600</xdr:colOff>
      <xdr:row>57</xdr:row>
      <xdr:rowOff>57324</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728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48451</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821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116250</xdr:rowOff>
    </xdr:from>
    <xdr:to>
      <xdr:col>36</xdr:col>
      <xdr:colOff>165100</xdr:colOff>
      <xdr:row>57</xdr:row>
      <xdr:rowOff>46400</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71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37527</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81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105821</xdr:rowOff>
    </xdr:from>
    <xdr:to>
      <xdr:col>54</xdr:col>
      <xdr:colOff>189865</xdr:colOff>
      <xdr:row>78</xdr:row>
      <xdr:rowOff>139700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10475595" y="12107321"/>
          <a:ext cx="1270" cy="1405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52498</xdr:rowOff>
    </xdr:from>
    <xdr:ext cx="534377" cy="259045"/>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10528300" y="11882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105821</xdr:rowOff>
    </xdr:from>
    <xdr:to>
      <xdr:col>55</xdr:col>
      <xdr:colOff>88900</xdr:colOff>
      <xdr:row>70</xdr:row>
      <xdr:rowOff>105821</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2107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19296</xdr:rowOff>
    </xdr:from>
    <xdr:to>
      <xdr:col>55</xdr:col>
      <xdr:colOff>0</xdr:colOff>
      <xdr:row>77</xdr:row>
      <xdr:rowOff>117937</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9639300" y="13220946"/>
          <a:ext cx="838200" cy="98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19344</xdr:rowOff>
    </xdr:from>
    <xdr:ext cx="469744" cy="259045"/>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10528300" y="132209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40917</xdr:rowOff>
    </xdr:from>
    <xdr:to>
      <xdr:col>55</xdr:col>
      <xdr:colOff>50800</xdr:colOff>
      <xdr:row>77</xdr:row>
      <xdr:rowOff>142517</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10426700" y="13242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90802</xdr:rowOff>
    </xdr:from>
    <xdr:to>
      <xdr:col>50</xdr:col>
      <xdr:colOff>114300</xdr:colOff>
      <xdr:row>77</xdr:row>
      <xdr:rowOff>117937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8750300" y="13292452"/>
          <a:ext cx="889000" cy="27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34699</xdr:rowOff>
    </xdr:from>
    <xdr:to>
      <xdr:col>50</xdr:col>
      <xdr:colOff>165100</xdr:colOff>
      <xdr:row>77</xdr:row>
      <xdr:rowOff>136299</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588500" y="1323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152826</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04428" y="13011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90802</xdr:rowOff>
    </xdr:from>
    <xdr:to>
      <xdr:col>45</xdr:col>
      <xdr:colOff>177800</xdr:colOff>
      <xdr:row>77</xdr:row>
      <xdr:rowOff>98575</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7861300" y="13292452"/>
          <a:ext cx="889000" cy="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3152</xdr:rowOff>
    </xdr:from>
    <xdr:to>
      <xdr:col>46</xdr:col>
      <xdr:colOff>38100</xdr:colOff>
      <xdr:row>77</xdr:row>
      <xdr:rowOff>104752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8699500" y="1320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121279</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483111" y="12980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56262</xdr:rowOff>
    </xdr:from>
    <xdr:to>
      <xdr:col>41</xdr:col>
      <xdr:colOff>50800</xdr:colOff>
      <xdr:row>77</xdr:row>
      <xdr:rowOff>98575</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a:off x="6972300" y="13257912"/>
          <a:ext cx="889000" cy="42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135306</xdr:rowOff>
    </xdr:from>
    <xdr:to>
      <xdr:col>41</xdr:col>
      <xdr:colOff>101600</xdr:colOff>
      <xdr:row>77</xdr:row>
      <xdr:rowOff>65456</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7810500" y="1316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81983</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94111" y="1294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7862</xdr:rowOff>
    </xdr:from>
    <xdr:to>
      <xdr:col>36</xdr:col>
      <xdr:colOff>165100</xdr:colOff>
      <xdr:row>76</xdr:row>
      <xdr:rowOff>109462</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21500" y="1303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125989</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5111" y="1281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139946</xdr:rowOff>
    </xdr:from>
    <xdr:to>
      <xdr:col>55</xdr:col>
      <xdr:colOff>50800</xdr:colOff>
      <xdr:row>77</xdr:row>
      <xdr:rowOff>70096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10426700" y="1317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162823</xdr:rowOff>
    </xdr:from>
    <xdr:ext cx="534377" cy="25904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10528300" y="1302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67137</xdr:rowOff>
    </xdr:from>
    <xdr:to>
      <xdr:col>50</xdr:col>
      <xdr:colOff>165100</xdr:colOff>
      <xdr:row>77</xdr:row>
      <xdr:rowOff>168737</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588500" y="1326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159864</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9404428" y="13361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40002</xdr:rowOff>
    </xdr:from>
    <xdr:to>
      <xdr:col>46</xdr:col>
      <xdr:colOff>38100</xdr:colOff>
      <xdr:row>77</xdr:row>
      <xdr:rowOff>141602</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99500" y="1324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132729</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515428" y="13334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47775</xdr:rowOff>
    </xdr:from>
    <xdr:to>
      <xdr:col>41</xdr:col>
      <xdr:colOff>101600</xdr:colOff>
      <xdr:row>77</xdr:row>
      <xdr:rowOff>149375</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10500" y="13249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140502</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626428" y="13342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5462</xdr:rowOff>
    </xdr:from>
    <xdr:to>
      <xdr:col>36</xdr:col>
      <xdr:colOff>165100</xdr:colOff>
      <xdr:row>77</xdr:row>
      <xdr:rowOff>107062</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21500" y="1320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98189</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705111" y="1329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152045</xdr:rowOff>
    </xdr:from>
    <xdr:to>
      <xdr:col>54</xdr:col>
      <xdr:colOff>189865</xdr:colOff>
      <xdr:row>98</xdr:row>
      <xdr:rowOff>112660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582545"/>
          <a:ext cx="1270" cy="1332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116487</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1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112660</xdr:rowOff>
    </xdr:from>
    <xdr:to>
      <xdr:col>55</xdr:col>
      <xdr:colOff>88900</xdr:colOff>
      <xdr:row>98</xdr:row>
      <xdr:rowOff>112660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14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98722</xdr:rowOff>
    </xdr:from>
    <xdr:ext cx="534377"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357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152045</xdr:rowOff>
    </xdr:from>
    <xdr:to>
      <xdr:col>55</xdr:col>
      <xdr:colOff>88900</xdr:colOff>
      <xdr:row>90</xdr:row>
      <xdr:rowOff>152045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582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97637</xdr:rowOff>
    </xdr:from>
    <xdr:to>
      <xdr:col>55</xdr:col>
      <xdr:colOff>0</xdr:colOff>
      <xdr:row>97</xdr:row>
      <xdr:rowOff>79628</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9639300" y="16556837"/>
          <a:ext cx="838200" cy="153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98551</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2148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75674</xdr:rowOff>
    </xdr:from>
    <xdr:to>
      <xdr:col>55</xdr:col>
      <xdr:colOff>50800</xdr:colOff>
      <xdr:row>96</xdr:row>
      <xdr:rowOff>5824</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363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149219</xdr:rowOff>
    </xdr:from>
    <xdr:to>
      <xdr:col>50</xdr:col>
      <xdr:colOff>114300</xdr:colOff>
      <xdr:row>97</xdr:row>
      <xdr:rowOff>79628</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8750300" y="15922619"/>
          <a:ext cx="889000" cy="787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5917</xdr:rowOff>
    </xdr:from>
    <xdr:to>
      <xdr:col>50</xdr:col>
      <xdr:colOff>165100</xdr:colOff>
      <xdr:row>96</xdr:row>
      <xdr:rowOff>107517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465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124044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24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149219</xdr:rowOff>
    </xdr:from>
    <xdr:to>
      <xdr:col>45</xdr:col>
      <xdr:colOff>177800</xdr:colOff>
      <xdr:row>96</xdr:row>
      <xdr:rowOff>83790</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7861300" y="15922619"/>
          <a:ext cx="889000" cy="62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13103</xdr:rowOff>
    </xdr:from>
    <xdr:to>
      <xdr:col>46</xdr:col>
      <xdr:colOff>38100</xdr:colOff>
      <xdr:row>96</xdr:row>
      <xdr:rowOff>114703</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105830</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56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83790</xdr:rowOff>
    </xdr:from>
    <xdr:to>
      <xdr:col>41</xdr:col>
      <xdr:colOff>50800</xdr:colOff>
      <xdr:row>96</xdr:row>
      <xdr:rowOff>109900</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flipV="1">
          <a:off x="6972300" y="16542990"/>
          <a:ext cx="889000" cy="26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34837</xdr:rowOff>
    </xdr:from>
    <xdr:to>
      <xdr:col>41</xdr:col>
      <xdr:colOff>101600</xdr:colOff>
      <xdr:row>96</xdr:row>
      <xdr:rowOff>136437</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49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127564</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586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136024</xdr:rowOff>
    </xdr:from>
    <xdr:to>
      <xdr:col>36</xdr:col>
      <xdr:colOff>165100</xdr:colOff>
      <xdr:row>96</xdr:row>
      <xdr:rowOff>66174</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42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82701</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19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46837</xdr:rowOff>
    </xdr:from>
    <xdr:to>
      <xdr:col>55</xdr:col>
      <xdr:colOff>50800</xdr:colOff>
      <xdr:row>96</xdr:row>
      <xdr:rowOff>148437</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50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25264</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484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28828</xdr:rowOff>
    </xdr:from>
    <xdr:to>
      <xdr:col>50</xdr:col>
      <xdr:colOff>165100</xdr:colOff>
      <xdr:row>97</xdr:row>
      <xdr:rowOff>130428</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659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121555</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752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98419</xdr:rowOff>
    </xdr:from>
    <xdr:to>
      <xdr:col>46</xdr:col>
      <xdr:colOff>38100</xdr:colOff>
      <xdr:row>93</xdr:row>
      <xdr:rowOff>28569</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5871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91</xdr:row>
      <xdr:rowOff>45096</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564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32990</xdr:rowOff>
    </xdr:from>
    <xdr:to>
      <xdr:col>41</xdr:col>
      <xdr:colOff>101600</xdr:colOff>
      <xdr:row>96</xdr:row>
      <xdr:rowOff>134590</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49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151117</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26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59100</xdr:rowOff>
    </xdr:from>
    <xdr:to>
      <xdr:col>36</xdr:col>
      <xdr:colOff>165100</xdr:colOff>
      <xdr:row>96</xdr:row>
      <xdr:rowOff>160700</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5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151827</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611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30886</xdr:rowOff>
    </xdr:from>
    <xdr:to>
      <xdr:col>85</xdr:col>
      <xdr:colOff>126364</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517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149013</xdr:rowOff>
    </xdr:from>
    <xdr:ext cx="534377"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29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30886</xdr:rowOff>
    </xdr:from>
    <xdr:to>
      <xdr:col>86</xdr:col>
      <xdr:colOff>25400</xdr:colOff>
      <xdr:row>32</xdr:row>
      <xdr:rowOff>30886</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517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91237</xdr:rowOff>
    </xdr:from>
    <xdr:to>
      <xdr:col>85</xdr:col>
      <xdr:colOff>127000</xdr:colOff>
      <xdr:row>38</xdr:row>
      <xdr:rowOff>135813</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5481300" y="6606337"/>
          <a:ext cx="838200" cy="44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21800</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365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170373</xdr:rowOff>
    </xdr:from>
    <xdr:to>
      <xdr:col>85</xdr:col>
      <xdr:colOff>177800</xdr:colOff>
      <xdr:row>38</xdr:row>
      <xdr:rowOff>100523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51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91237</xdr:rowOff>
    </xdr:from>
    <xdr:to>
      <xdr:col>81</xdr:col>
      <xdr:colOff>50800</xdr:colOff>
      <xdr:row>38</xdr:row>
      <xdr:rowOff>122144</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4592300" y="6606337"/>
          <a:ext cx="889000" cy="30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144450</xdr:rowOff>
    </xdr:from>
    <xdr:to>
      <xdr:col>81</xdr:col>
      <xdr:colOff>101600</xdr:colOff>
      <xdr:row>38</xdr:row>
      <xdr:rowOff>74600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91127</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46428" y="62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122144</xdr:rowOff>
    </xdr:from>
    <xdr:to>
      <xdr:col>76</xdr:col>
      <xdr:colOff>114300</xdr:colOff>
      <xdr:row>38</xdr:row>
      <xdr:rowOff>139105</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3703300" y="6637244"/>
          <a:ext cx="889000" cy="16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146324</xdr:rowOff>
    </xdr:from>
    <xdr:to>
      <xdr:col>76</xdr:col>
      <xdr:colOff>165100</xdr:colOff>
      <xdr:row>38</xdr:row>
      <xdr:rowOff>76474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48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93001</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357428" y="6265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63942</xdr:rowOff>
    </xdr:from>
    <xdr:to>
      <xdr:col>71</xdr:col>
      <xdr:colOff>177800</xdr:colOff>
      <xdr:row>38</xdr:row>
      <xdr:rowOff>139105</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2814300" y="6579042"/>
          <a:ext cx="889000" cy="75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150805</xdr:rowOff>
    </xdr:from>
    <xdr:to>
      <xdr:col>72</xdr:col>
      <xdr:colOff>38100</xdr:colOff>
      <xdr:row>38</xdr:row>
      <xdr:rowOff>80955</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49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97482</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26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63480</xdr:rowOff>
    </xdr:from>
    <xdr:to>
      <xdr:col>67</xdr:col>
      <xdr:colOff>101600</xdr:colOff>
      <xdr:row>37</xdr:row>
      <xdr:rowOff>165080</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40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10157</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18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85013</xdr:rowOff>
    </xdr:from>
    <xdr:to>
      <xdr:col>85</xdr:col>
      <xdr:colOff>177800</xdr:colOff>
      <xdr:row>39</xdr:row>
      <xdr:rowOff>15163</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600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171390</xdr:rowOff>
    </xdr:from>
    <xdr:ext cx="313932"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5150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40437</xdr:rowOff>
    </xdr:from>
    <xdr:to>
      <xdr:col>81</xdr:col>
      <xdr:colOff>101600</xdr:colOff>
      <xdr:row>38</xdr:row>
      <xdr:rowOff>142037</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555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133164</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246428" y="6648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71344</xdr:rowOff>
    </xdr:from>
    <xdr:to>
      <xdr:col>76</xdr:col>
      <xdr:colOff>165100</xdr:colOff>
      <xdr:row>39</xdr:row>
      <xdr:rowOff>1494</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586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164071</xdr:rowOff>
    </xdr:from>
    <xdr:ext cx="378565"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03017" y="66791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88305</xdr:rowOff>
    </xdr:from>
    <xdr:to>
      <xdr:col>72</xdr:col>
      <xdr:colOff>38100</xdr:colOff>
      <xdr:row>39</xdr:row>
      <xdr:rowOff>18455</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60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9582</xdr:rowOff>
    </xdr:from>
    <xdr:ext cx="313932"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46333" y="66961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13142</xdr:rowOff>
    </xdr:from>
    <xdr:to>
      <xdr:col>67</xdr:col>
      <xdr:colOff>101600</xdr:colOff>
      <xdr:row>38</xdr:row>
      <xdr:rowOff>114742</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52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105869</xdr:rowOff>
    </xdr:from>
    <xdr:ext cx="469744"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579428" y="6620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31589</xdr:rowOff>
    </xdr:from>
    <xdr:to>
      <xdr:col>85</xdr:col>
      <xdr:colOff>126364</xdr:colOff>
      <xdr:row>78</xdr:row>
      <xdr:rowOff>79153</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033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82980</xdr:rowOff>
    </xdr:from>
    <xdr:ext cx="534377"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45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79153</xdr:rowOff>
    </xdr:from>
    <xdr:to>
      <xdr:col>86</xdr:col>
      <xdr:colOff>25400</xdr:colOff>
      <xdr:row>78</xdr:row>
      <xdr:rowOff>79153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452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149716</xdr:rowOff>
    </xdr:from>
    <xdr:ext cx="534377"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31589</xdr:rowOff>
    </xdr:from>
    <xdr:to>
      <xdr:col>86</xdr:col>
      <xdr:colOff>25400</xdr:colOff>
      <xdr:row>70</xdr:row>
      <xdr:rowOff>31589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033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22493</xdr:rowOff>
    </xdr:from>
    <xdr:to>
      <xdr:col>85</xdr:col>
      <xdr:colOff>127000</xdr:colOff>
      <xdr:row>72</xdr:row>
      <xdr:rowOff>28143</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5481300" y="12195443"/>
          <a:ext cx="838200" cy="177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25853</xdr:rowOff>
    </xdr:from>
    <xdr:ext cx="534377"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28846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47426</xdr:rowOff>
    </xdr:from>
    <xdr:to>
      <xdr:col>85</xdr:col>
      <xdr:colOff>177800</xdr:colOff>
      <xdr:row>75</xdr:row>
      <xdr:rowOff>149027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290617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22493</xdr:rowOff>
    </xdr:from>
    <xdr:to>
      <xdr:col>81</xdr:col>
      <xdr:colOff>50800</xdr:colOff>
      <xdr:row>71</xdr:row>
      <xdr:rowOff>113933</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4592300" y="12195443"/>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5493</xdr:rowOff>
    </xdr:from>
    <xdr:to>
      <xdr:col>81</xdr:col>
      <xdr:colOff>101600</xdr:colOff>
      <xdr:row>75</xdr:row>
      <xdr:rowOff>107093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28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98220</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2956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113933</xdr:rowOff>
    </xdr:from>
    <xdr:to>
      <xdr:col>76</xdr:col>
      <xdr:colOff>114300</xdr:colOff>
      <xdr:row>71</xdr:row>
      <xdr:rowOff>115077</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3703300" y="12286883"/>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28403</xdr:rowOff>
    </xdr:from>
    <xdr:to>
      <xdr:col>76</xdr:col>
      <xdr:colOff>165100</xdr:colOff>
      <xdr:row>75</xdr:row>
      <xdr:rowOff>130003</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121130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2979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115077</xdr:rowOff>
    </xdr:from>
    <xdr:to>
      <xdr:col>71</xdr:col>
      <xdr:colOff>177800</xdr:colOff>
      <xdr:row>72</xdr:row>
      <xdr:rowOff>131618</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2814300" y="12288027"/>
          <a:ext cx="889000" cy="18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23880</xdr:rowOff>
    </xdr:from>
    <xdr:to>
      <xdr:col>72</xdr:col>
      <xdr:colOff>38100</xdr:colOff>
      <xdr:row>75</xdr:row>
      <xdr:rowOff>125480</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116606</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297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85553</xdr:rowOff>
    </xdr:from>
    <xdr:to>
      <xdr:col>67</xdr:col>
      <xdr:colOff>101600</xdr:colOff>
      <xdr:row>76</xdr:row>
      <xdr:rowOff>15703</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6830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303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148793</xdr:rowOff>
    </xdr:from>
    <xdr:to>
      <xdr:col>85</xdr:col>
      <xdr:colOff>177800</xdr:colOff>
      <xdr:row>72</xdr:row>
      <xdr:rowOff>78943</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2321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220</xdr:rowOff>
    </xdr:from>
    <xdr:ext cx="534377"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217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70</xdr:row>
      <xdr:rowOff>143143</xdr:rowOff>
    </xdr:from>
    <xdr:to>
      <xdr:col>81</xdr:col>
      <xdr:colOff>101600</xdr:colOff>
      <xdr:row>71</xdr:row>
      <xdr:rowOff>73293</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2144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69</xdr:row>
      <xdr:rowOff>89820</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14111" y="11919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71</xdr:row>
      <xdr:rowOff>63133</xdr:rowOff>
    </xdr:from>
    <xdr:to>
      <xdr:col>76</xdr:col>
      <xdr:colOff>165100</xdr:colOff>
      <xdr:row>71</xdr:row>
      <xdr:rowOff>164733</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2236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70</xdr:row>
      <xdr:rowOff>9810</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325111" y="1201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71</xdr:row>
      <xdr:rowOff>64277</xdr:rowOff>
    </xdr:from>
    <xdr:to>
      <xdr:col>72</xdr:col>
      <xdr:colOff>38100</xdr:colOff>
      <xdr:row>71</xdr:row>
      <xdr:rowOff>165877</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2237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70</xdr:row>
      <xdr:rowOff>10954</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2012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80818</xdr:rowOff>
    </xdr:from>
    <xdr:to>
      <xdr:col>67</xdr:col>
      <xdr:colOff>101600</xdr:colOff>
      <xdr:row>73</xdr:row>
      <xdr:rowOff>10968</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2425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27495</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2200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78612</xdr:rowOff>
    </xdr:from>
    <xdr:to>
      <xdr:col>85</xdr:col>
      <xdr:colOff>126364</xdr:colOff>
      <xdr:row>99</xdr:row>
      <xdr:rowOff>38139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680562"/>
          <a:ext cx="1269" cy="1331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41966</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70155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38139</xdr:rowOff>
    </xdr:from>
    <xdr:to>
      <xdr:col>86</xdr:col>
      <xdr:colOff>25400</xdr:colOff>
      <xdr:row>99</xdr:row>
      <xdr:rowOff>38139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7011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25289</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455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78612</xdr:rowOff>
    </xdr:from>
    <xdr:to>
      <xdr:col>86</xdr:col>
      <xdr:colOff>25400</xdr:colOff>
      <xdr:row>91</xdr:row>
      <xdr:rowOff>78612</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680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149861</xdr:rowOff>
    </xdr:from>
    <xdr:to>
      <xdr:col>85</xdr:col>
      <xdr:colOff>127000</xdr:colOff>
      <xdr:row>97</xdr:row>
      <xdr:rowOff>137846</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5481300" y="16609061"/>
          <a:ext cx="838200" cy="1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10532</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6411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32105</xdr:rowOff>
    </xdr:from>
    <xdr:to>
      <xdr:col>85</xdr:col>
      <xdr:colOff>177800</xdr:colOff>
      <xdr:row>97</xdr:row>
      <xdr:rowOff>133705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62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86182</xdr:rowOff>
    </xdr:from>
    <xdr:to>
      <xdr:col>81</xdr:col>
      <xdr:colOff>50800</xdr:colOff>
      <xdr:row>97</xdr:row>
      <xdr:rowOff>137846</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4592300" y="16545382"/>
          <a:ext cx="889000" cy="223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29820</xdr:rowOff>
    </xdr:from>
    <xdr:to>
      <xdr:col>81</xdr:col>
      <xdr:colOff>101600</xdr:colOff>
      <xdr:row>97</xdr:row>
      <xdr:rowOff>131420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66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147947</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435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86182</xdr:rowOff>
    </xdr:from>
    <xdr:to>
      <xdr:col>76</xdr:col>
      <xdr:colOff>114300</xdr:colOff>
      <xdr:row>97</xdr:row>
      <xdr:rowOff>23292</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545382"/>
          <a:ext cx="889000" cy="108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12802</xdr:rowOff>
    </xdr:from>
    <xdr:to>
      <xdr:col>76</xdr:col>
      <xdr:colOff>165100</xdr:colOff>
      <xdr:row>97</xdr:row>
      <xdr:rowOff>114402</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643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105529</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73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23292</xdr:rowOff>
    </xdr:from>
    <xdr:to>
      <xdr:col>71</xdr:col>
      <xdr:colOff>177800</xdr:colOff>
      <xdr:row>98</xdr:row>
      <xdr:rowOff>7201</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653942"/>
          <a:ext cx="889000" cy="155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xdr:rowOff>
    </xdr:from>
    <xdr:to>
      <xdr:col>72</xdr:col>
      <xdr:colOff>38100</xdr:colOff>
      <xdr:row>97</xdr:row>
      <xdr:rowOff>102806</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31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93933</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724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123406</xdr:rowOff>
    </xdr:from>
    <xdr:to>
      <xdr:col>67</xdr:col>
      <xdr:colOff>101600</xdr:colOff>
      <xdr:row>98</xdr:row>
      <xdr:rowOff>53556</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70083</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2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99061</xdr:rowOff>
    </xdr:from>
    <xdr:to>
      <xdr:col>85</xdr:col>
      <xdr:colOff>177800</xdr:colOff>
      <xdr:row>97</xdr:row>
      <xdr:rowOff>29211</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558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121938</xdr:rowOff>
    </xdr:from>
    <xdr:ext cx="534377"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409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87046</xdr:rowOff>
    </xdr:from>
    <xdr:to>
      <xdr:col>81</xdr:col>
      <xdr:colOff>101600</xdr:colOff>
      <xdr:row>98</xdr:row>
      <xdr:rowOff>17196</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71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8323</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14111" y="16810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35382</xdr:rowOff>
    </xdr:from>
    <xdr:to>
      <xdr:col>76</xdr:col>
      <xdr:colOff>165100</xdr:colOff>
      <xdr:row>96</xdr:row>
      <xdr:rowOff>136982</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494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153509</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269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143942</xdr:rowOff>
    </xdr:from>
    <xdr:to>
      <xdr:col>72</xdr:col>
      <xdr:colOff>38100</xdr:colOff>
      <xdr:row>97</xdr:row>
      <xdr:rowOff>74092</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603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90619</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37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127851</xdr:rowOff>
    </xdr:from>
    <xdr:to>
      <xdr:col>67</xdr:col>
      <xdr:colOff>101600</xdr:colOff>
      <xdr:row>98</xdr:row>
      <xdr:rowOff>58001</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75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49128</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851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00000000-0008-0000-06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99146</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2159595" y="5585546"/>
          <a:ext cx="1269" cy="1069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0" name="投資及び出資金最小値テキスト">
          <a:extLst>
            <a:ext uri="{FF2B5EF4-FFF2-40B4-BE49-F238E27FC236}">
              <a16:creationId xmlns:a16="http://schemas.microsoft.com/office/drawing/2014/main" id="{00000000-0008-0000-0600-0000E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45823</xdr:rowOff>
    </xdr:from>
    <xdr:ext cx="534377" cy="259045"/>
    <xdr:sp macro="" textlink="">
      <xdr:nvSpPr>
        <xdr:cNvPr id="742" name="投資及び出資金最大値テキスト">
          <a:extLst>
            <a:ext uri="{FF2B5EF4-FFF2-40B4-BE49-F238E27FC236}">
              <a16:creationId xmlns:a16="http://schemas.microsoft.com/office/drawing/2014/main" id="{00000000-0008-0000-0600-0000E6020000}"/>
            </a:ext>
          </a:extLst>
        </xdr:cNvPr>
        <xdr:cNvSpPr txBox="1"/>
      </xdr:nvSpPr>
      <xdr:spPr>
        <a:xfrm>
          <a:off x="22212300" y="5360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99146</xdr:rowOff>
    </xdr:from>
    <xdr:to>
      <xdr:col>116</xdr:col>
      <xdr:colOff>152400</xdr:colOff>
      <xdr:row>32</xdr:row>
      <xdr:rowOff>99146</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5585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52512</xdr:rowOff>
    </xdr:from>
    <xdr:to>
      <xdr:col>116</xdr:col>
      <xdr:colOff>63500</xdr:colOff>
      <xdr:row>38</xdr:row>
      <xdr:rowOff>17536</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1323300" y="6396162"/>
          <a:ext cx="838200" cy="136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129333</xdr:rowOff>
    </xdr:from>
    <xdr:ext cx="469744" cy="259045"/>
    <xdr:sp macro="" textlink="">
      <xdr:nvSpPr>
        <xdr:cNvPr id="745" name="投資及び出資金平均値テキスト">
          <a:extLst>
            <a:ext uri="{FF2B5EF4-FFF2-40B4-BE49-F238E27FC236}">
              <a16:creationId xmlns:a16="http://schemas.microsoft.com/office/drawing/2014/main" id="{00000000-0008-0000-0600-0000E9020000}"/>
            </a:ext>
          </a:extLst>
        </xdr:cNvPr>
        <xdr:cNvSpPr txBox="1"/>
      </xdr:nvSpPr>
      <xdr:spPr>
        <a:xfrm>
          <a:off x="22212300" y="63015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106456</xdr:rowOff>
    </xdr:from>
    <xdr:to>
      <xdr:col>116</xdr:col>
      <xdr:colOff>114300</xdr:colOff>
      <xdr:row>38</xdr:row>
      <xdr:rowOff>36606</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2110700" y="6450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52512</xdr:rowOff>
    </xdr:from>
    <xdr:to>
      <xdr:col>111</xdr:col>
      <xdr:colOff>177800</xdr:colOff>
      <xdr:row>37</xdr:row>
      <xdr:rowOff>54981</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20434300" y="6396162"/>
          <a:ext cx="889000" cy="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98867</xdr:rowOff>
    </xdr:from>
    <xdr:to>
      <xdr:col>112</xdr:col>
      <xdr:colOff>38100</xdr:colOff>
      <xdr:row>38</xdr:row>
      <xdr:rowOff>29017</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1272500" y="6442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20144</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428" y="6535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54981</xdr:rowOff>
    </xdr:from>
    <xdr:to>
      <xdr:col>107</xdr:col>
      <xdr:colOff>50800</xdr:colOff>
      <xdr:row>37</xdr:row>
      <xdr:rowOff>81590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19545300" y="6398631"/>
          <a:ext cx="889000" cy="26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100879</xdr:rowOff>
    </xdr:from>
    <xdr:to>
      <xdr:col>107</xdr:col>
      <xdr:colOff>101600</xdr:colOff>
      <xdr:row>38</xdr:row>
      <xdr:rowOff>31029</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0383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22155</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199428" y="653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130465</xdr:rowOff>
    </xdr:from>
    <xdr:to>
      <xdr:col>102</xdr:col>
      <xdr:colOff>114300</xdr:colOff>
      <xdr:row>37</xdr:row>
      <xdr:rowOff>81590</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8656300" y="6302665"/>
          <a:ext cx="889000" cy="122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97221</xdr:rowOff>
    </xdr:from>
    <xdr:to>
      <xdr:col>102</xdr:col>
      <xdr:colOff>165100</xdr:colOff>
      <xdr:row>38</xdr:row>
      <xdr:rowOff>27371</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9494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18498</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10428" y="6533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92558</xdr:rowOff>
    </xdr:from>
    <xdr:to>
      <xdr:col>98</xdr:col>
      <xdr:colOff>38100</xdr:colOff>
      <xdr:row>38</xdr:row>
      <xdr:rowOff>22707</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86055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13835</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21428" y="652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138186</xdr:rowOff>
    </xdr:from>
    <xdr:to>
      <xdr:col>116</xdr:col>
      <xdr:colOff>114300</xdr:colOff>
      <xdr:row>38</xdr:row>
      <xdr:rowOff>68336</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2110700" y="6481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84883</xdr:rowOff>
    </xdr:from>
    <xdr:ext cx="469744" cy="259045"/>
    <xdr:sp macro="" textlink="">
      <xdr:nvSpPr>
        <xdr:cNvPr id="764" name="投資及び出資金該当値テキスト">
          <a:extLst>
            <a:ext uri="{FF2B5EF4-FFF2-40B4-BE49-F238E27FC236}">
              <a16:creationId xmlns:a16="http://schemas.microsoft.com/office/drawing/2014/main" id="{00000000-0008-0000-0600-0000FC020000}"/>
            </a:ext>
          </a:extLst>
        </xdr:cNvPr>
        <xdr:cNvSpPr txBox="1"/>
      </xdr:nvSpPr>
      <xdr:spPr>
        <a:xfrm>
          <a:off x="22212300" y="6428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1712</xdr:rowOff>
    </xdr:from>
    <xdr:to>
      <xdr:col>112</xdr:col>
      <xdr:colOff>38100</xdr:colOff>
      <xdr:row>37</xdr:row>
      <xdr:rowOff>103312</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1272500" y="634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119839</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088428" y="6120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4181</xdr:rowOff>
    </xdr:from>
    <xdr:to>
      <xdr:col>107</xdr:col>
      <xdr:colOff>101600</xdr:colOff>
      <xdr:row>37</xdr:row>
      <xdr:rowOff>105781</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0383500" y="6347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122308</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199428" y="6123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30790</xdr:rowOff>
    </xdr:from>
    <xdr:to>
      <xdr:col>102</xdr:col>
      <xdr:colOff>165100</xdr:colOff>
      <xdr:row>37</xdr:row>
      <xdr:rowOff>132390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9494500" y="6374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148917</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310428" y="6149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79665</xdr:rowOff>
    </xdr:from>
    <xdr:to>
      <xdr:col>98</xdr:col>
      <xdr:colOff>38100</xdr:colOff>
      <xdr:row>37</xdr:row>
      <xdr:rowOff>9815</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8605500" y="625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26342</xdr:rowOff>
    </xdr:from>
    <xdr:ext cx="469744"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421428" y="6027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114920</xdr:rowOff>
    </xdr:from>
    <xdr:to>
      <xdr:col>116</xdr:col>
      <xdr:colOff>62864</xdr:colOff>
      <xdr:row>58</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858870"/>
          <a:ext cx="1269" cy="1224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61597</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634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114920</xdr:rowOff>
    </xdr:from>
    <xdr:to>
      <xdr:col>116</xdr:col>
      <xdr:colOff>152400</xdr:colOff>
      <xdr:row>51</xdr:row>
      <xdr:rowOff>114920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858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76560</xdr:rowOff>
    </xdr:from>
    <xdr:to>
      <xdr:col>116</xdr:col>
      <xdr:colOff>63500</xdr:colOff>
      <xdr:row>57</xdr:row>
      <xdr:rowOff>79166</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1323300" y="9849210"/>
          <a:ext cx="838200" cy="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55486</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8281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77059</xdr:rowOff>
    </xdr:from>
    <xdr:to>
      <xdr:col>116</xdr:col>
      <xdr:colOff>114300</xdr:colOff>
      <xdr:row>58</xdr:row>
      <xdr:rowOff>7209</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849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79166</xdr:rowOff>
    </xdr:from>
    <xdr:to>
      <xdr:col>111</xdr:col>
      <xdr:colOff>177800</xdr:colOff>
      <xdr:row>57</xdr:row>
      <xdr:rowOff>82230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20434300" y="9851816"/>
          <a:ext cx="889000" cy="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54976</xdr:rowOff>
    </xdr:from>
    <xdr:to>
      <xdr:col>112</xdr:col>
      <xdr:colOff>38100</xdr:colOff>
      <xdr:row>57</xdr:row>
      <xdr:rowOff>156576</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82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147703</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920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108976</xdr:rowOff>
    </xdr:from>
    <xdr:to>
      <xdr:col>107</xdr:col>
      <xdr:colOff>50800</xdr:colOff>
      <xdr:row>57</xdr:row>
      <xdr:rowOff>82230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9545300" y="9710176"/>
          <a:ext cx="889000" cy="144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57627</xdr:rowOff>
    </xdr:from>
    <xdr:to>
      <xdr:col>107</xdr:col>
      <xdr:colOff>101600</xdr:colOff>
      <xdr:row>57</xdr:row>
      <xdr:rowOff>159227</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83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150354</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923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108976</xdr:rowOff>
    </xdr:from>
    <xdr:to>
      <xdr:col>102</xdr:col>
      <xdr:colOff>114300</xdr:colOff>
      <xdr:row>56</xdr:row>
      <xdr:rowOff>110119</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18656300" y="9710176"/>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54244</xdr:rowOff>
    </xdr:from>
    <xdr:to>
      <xdr:col>102</xdr:col>
      <xdr:colOff>165100</xdr:colOff>
      <xdr:row>57</xdr:row>
      <xdr:rowOff>155844</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82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146971</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91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27361</xdr:rowOff>
    </xdr:from>
    <xdr:to>
      <xdr:col>98</xdr:col>
      <xdr:colOff>38100</xdr:colOff>
      <xdr:row>57</xdr:row>
      <xdr:rowOff>128961</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80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120088</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89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25760</xdr:rowOff>
    </xdr:from>
    <xdr:to>
      <xdr:col>116</xdr:col>
      <xdr:colOff>114300</xdr:colOff>
      <xdr:row>57</xdr:row>
      <xdr:rowOff>127360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9798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48637</xdr:rowOff>
    </xdr:from>
    <xdr:ext cx="469744"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9649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28366</xdr:rowOff>
    </xdr:from>
    <xdr:to>
      <xdr:col>112</xdr:col>
      <xdr:colOff>38100</xdr:colOff>
      <xdr:row>57</xdr:row>
      <xdr:rowOff>129966</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980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146493</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088428" y="9576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31430</xdr:rowOff>
    </xdr:from>
    <xdr:to>
      <xdr:col>107</xdr:col>
      <xdr:colOff>101600</xdr:colOff>
      <xdr:row>57</xdr:row>
      <xdr:rowOff>133030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980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149557</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199428" y="957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58176</xdr:rowOff>
    </xdr:from>
    <xdr:to>
      <xdr:col>102</xdr:col>
      <xdr:colOff>165100</xdr:colOff>
      <xdr:row>56</xdr:row>
      <xdr:rowOff>159776</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9659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4853</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10428" y="9434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59319</xdr:rowOff>
    </xdr:from>
    <xdr:to>
      <xdr:col>98</xdr:col>
      <xdr:colOff>38100</xdr:colOff>
      <xdr:row>56</xdr:row>
      <xdr:rowOff>160919</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9660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5996</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421428" y="9435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4255</xdr:rowOff>
    </xdr:from>
    <xdr:to>
      <xdr:col>116</xdr:col>
      <xdr:colOff>62864</xdr:colOff>
      <xdr:row>79</xdr:row>
      <xdr:rowOff>16050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77205"/>
          <a:ext cx="1269" cy="1383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19877</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56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16050</xdr:rowOff>
    </xdr:from>
    <xdr:to>
      <xdr:col>116</xdr:col>
      <xdr:colOff>152400</xdr:colOff>
      <xdr:row>79</xdr:row>
      <xdr:rowOff>16050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56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122382</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952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4255</xdr:rowOff>
    </xdr:from>
    <xdr:to>
      <xdr:col>116</xdr:col>
      <xdr:colOff>152400</xdr:colOff>
      <xdr:row>71</xdr:row>
      <xdr:rowOff>4255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77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96951</xdr:rowOff>
    </xdr:from>
    <xdr:to>
      <xdr:col>116</xdr:col>
      <xdr:colOff>63500</xdr:colOff>
      <xdr:row>74</xdr:row>
      <xdr:rowOff>145278</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2784251"/>
          <a:ext cx="838200" cy="48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144868</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30036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166441</xdr:rowOff>
    </xdr:from>
    <xdr:to>
      <xdr:col>116</xdr:col>
      <xdr:colOff>114300</xdr:colOff>
      <xdr:row>76</xdr:row>
      <xdr:rowOff>96591</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302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145278</xdr:rowOff>
    </xdr:from>
    <xdr:to>
      <xdr:col>111</xdr:col>
      <xdr:colOff>177800</xdr:colOff>
      <xdr:row>74</xdr:row>
      <xdr:rowOff>147267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2832578"/>
          <a:ext cx="889000" cy="1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19405</xdr:rowOff>
    </xdr:from>
    <xdr:to>
      <xdr:col>112</xdr:col>
      <xdr:colOff>38100</xdr:colOff>
      <xdr:row>76</xdr:row>
      <xdr:rowOff>121005</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304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112132</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314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147267</xdr:rowOff>
    </xdr:from>
    <xdr:to>
      <xdr:col>107</xdr:col>
      <xdr:colOff>50800</xdr:colOff>
      <xdr:row>74</xdr:row>
      <xdr:rowOff>151953</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2834567"/>
          <a:ext cx="889000" cy="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51090</xdr:rowOff>
    </xdr:from>
    <xdr:to>
      <xdr:col>107</xdr:col>
      <xdr:colOff>101600</xdr:colOff>
      <xdr:row>76</xdr:row>
      <xdr:rowOff>152690</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143817</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3174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151953</xdr:rowOff>
    </xdr:from>
    <xdr:to>
      <xdr:col>102</xdr:col>
      <xdr:colOff>114300</xdr:colOff>
      <xdr:row>75</xdr:row>
      <xdr:rowOff>38864</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2839253"/>
          <a:ext cx="889000" cy="58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62497</xdr:rowOff>
    </xdr:from>
    <xdr:to>
      <xdr:col>102</xdr:col>
      <xdr:colOff>165100</xdr:colOff>
      <xdr:row>76</xdr:row>
      <xdr:rowOff>164097</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155224</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3185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93495</xdr:rowOff>
    </xdr:from>
    <xdr:to>
      <xdr:col>98</xdr:col>
      <xdr:colOff>38100</xdr:colOff>
      <xdr:row>77</xdr:row>
      <xdr:rowOff>23645</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31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14772</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3216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46151</xdr:rowOff>
    </xdr:from>
    <xdr:to>
      <xdr:col>116</xdr:col>
      <xdr:colOff>114300</xdr:colOff>
      <xdr:row>74</xdr:row>
      <xdr:rowOff>147751</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733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69028</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584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94478</xdr:rowOff>
    </xdr:from>
    <xdr:to>
      <xdr:col>112</xdr:col>
      <xdr:colOff>38100</xdr:colOff>
      <xdr:row>75</xdr:row>
      <xdr:rowOff>24628</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2781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41155</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2557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96467</xdr:rowOff>
    </xdr:from>
    <xdr:to>
      <xdr:col>107</xdr:col>
      <xdr:colOff>101600</xdr:colOff>
      <xdr:row>75</xdr:row>
      <xdr:rowOff>26617</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78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43144</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2558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101153</xdr:rowOff>
    </xdr:from>
    <xdr:to>
      <xdr:col>102</xdr:col>
      <xdr:colOff>165100</xdr:colOff>
      <xdr:row>75</xdr:row>
      <xdr:rowOff>31303</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278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47830</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256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159514</xdr:rowOff>
    </xdr:from>
    <xdr:to>
      <xdr:col>98</xdr:col>
      <xdr:colOff>38100</xdr:colOff>
      <xdr:row>75</xdr:row>
      <xdr:rowOff>89664</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2846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106191</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2622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614,954</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普通建設事業費の増額等により、全体としては前年度対比</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9,985</a:t>
          </a:r>
          <a:r>
            <a:rPr kumimoji="1" lang="ja-JP" altLang="en-US" sz="1300">
              <a:latin typeface="ＭＳ Ｐゴシック" panose="020B0600070205080204" pitchFamily="50" charset="-128"/>
              <a:ea typeface="ＭＳ Ｐゴシック" panose="020B0600070205080204" pitchFamily="50" charset="-128"/>
            </a:rPr>
            <a:t>万９千円の増額となっている。</a:t>
          </a:r>
        </a:p>
        <a:p>
          <a:r>
            <a:rPr kumimoji="1" lang="ja-JP" altLang="en-US" sz="1300">
              <a:latin typeface="ＭＳ Ｐゴシック" panose="020B0600070205080204" pitchFamily="50" charset="-128"/>
              <a:ea typeface="ＭＳ Ｐゴシック" panose="020B0600070205080204" pitchFamily="50" charset="-128"/>
            </a:rPr>
            <a:t>　普通建設事業費が増額となった主な要因としては、山南中央公園移転整備事業（繰越分）、小学校施設整備事業（繰越分）、市島複合施設整備事業（繰越分）、道路保全事業等の増額があげられます。</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兵庫県丹波市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60,033
58,669
493.21
38,856,918
36,917,510
1,712,152
21,278,025
25,344,553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37287</xdr:rowOff>
    </xdr:from>
    <xdr:to>
      <xdr:col>24</xdr:col>
      <xdr:colOff>62865</xdr:colOff>
      <xdr:row>38</xdr:row>
      <xdr:rowOff>15799</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2237"/>
          <a:ext cx="1270" cy="1178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19626</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34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15799</xdr:rowOff>
    </xdr:from>
    <xdr:to>
      <xdr:col>24</xdr:col>
      <xdr:colOff>152400</xdr:colOff>
      <xdr:row>38</xdr:row>
      <xdr:rowOff>15799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3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155414</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37287</xdr:rowOff>
    </xdr:from>
    <xdr:to>
      <xdr:col>24</xdr:col>
      <xdr:colOff>152400</xdr:colOff>
      <xdr:row>31</xdr:row>
      <xdr:rowOff>37287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146558</xdr:rowOff>
    </xdr:from>
    <xdr:to>
      <xdr:col>24</xdr:col>
      <xdr:colOff>63500</xdr:colOff>
      <xdr:row>35</xdr:row>
      <xdr:rowOff>254</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975858"/>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146880</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76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168453</xdr:rowOff>
    </xdr:from>
    <xdr:to>
      <xdr:col>24</xdr:col>
      <xdr:colOff>114300</xdr:colOff>
      <xdr:row>35</xdr:row>
      <xdr:rowOff>98603</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146558</xdr:rowOff>
    </xdr:from>
    <xdr:to>
      <xdr:col>19</xdr:col>
      <xdr:colOff>177800</xdr:colOff>
      <xdr:row>35</xdr:row>
      <xdr:rowOff>21742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975858"/>
          <a:ext cx="889000" cy="46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47752</xdr:rowOff>
    </xdr:from>
    <xdr:to>
      <xdr:col>20</xdr:col>
      <xdr:colOff>38100</xdr:colOff>
      <xdr:row>35</xdr:row>
      <xdr:rowOff>149352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4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140479</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41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155245</xdr:rowOff>
    </xdr:from>
    <xdr:to>
      <xdr:col>15</xdr:col>
      <xdr:colOff>50800</xdr:colOff>
      <xdr:row>35</xdr:row>
      <xdr:rowOff>21742</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813095"/>
          <a:ext cx="889000" cy="209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58725</xdr:rowOff>
    </xdr:from>
    <xdr:to>
      <xdr:col>15</xdr:col>
      <xdr:colOff>101600</xdr:colOff>
      <xdr:row>35</xdr:row>
      <xdr:rowOff>160325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151452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52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155245</xdr:rowOff>
    </xdr:from>
    <xdr:to>
      <xdr:col>10</xdr:col>
      <xdr:colOff>114300</xdr:colOff>
      <xdr:row>35</xdr:row>
      <xdr:rowOff>67919</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813095"/>
          <a:ext cx="889000" cy="255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67869</xdr:rowOff>
    </xdr:from>
    <xdr:to>
      <xdr:col>10</xdr:col>
      <xdr:colOff>165100</xdr:colOff>
      <xdr:row>35</xdr:row>
      <xdr:rowOff>169469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160596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61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75641</xdr:rowOff>
    </xdr:from>
    <xdr:to>
      <xdr:col>6</xdr:col>
      <xdr:colOff>38100</xdr:colOff>
      <xdr:row>36</xdr:row>
      <xdr:rowOff>5791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168368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69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120904</xdr:rowOff>
    </xdr:from>
    <xdr:to>
      <xdr:col>24</xdr:col>
      <xdr:colOff>114300</xdr:colOff>
      <xdr:row>35</xdr:row>
      <xdr:rowOff>51054</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950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143781</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801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95758</xdr:rowOff>
    </xdr:from>
    <xdr:to>
      <xdr:col>20</xdr:col>
      <xdr:colOff>38100</xdr:colOff>
      <xdr:row>35</xdr:row>
      <xdr:rowOff>25908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925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42435</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700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142392</xdr:rowOff>
    </xdr:from>
    <xdr:to>
      <xdr:col>15</xdr:col>
      <xdr:colOff>101600</xdr:colOff>
      <xdr:row>35</xdr:row>
      <xdr:rowOff>72542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971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89069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746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104445</xdr:rowOff>
    </xdr:from>
    <xdr:to>
      <xdr:col>10</xdr:col>
      <xdr:colOff>165100</xdr:colOff>
      <xdr:row>34</xdr:row>
      <xdr:rowOff>34595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76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51122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537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17119</xdr:rowOff>
    </xdr:from>
    <xdr:to>
      <xdr:col>6</xdr:col>
      <xdr:colOff>38100</xdr:colOff>
      <xdr:row>35</xdr:row>
      <xdr:rowOff>118719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01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135246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793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138054</xdr:rowOff>
    </xdr:from>
    <xdr:to>
      <xdr:col>24</xdr:col>
      <xdr:colOff>62865</xdr:colOff>
      <xdr:row>57</xdr:row>
      <xdr:rowOff>105250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10554"/>
          <a:ext cx="1270" cy="11673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109077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88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105250</xdr:rowOff>
    </xdr:from>
    <xdr:to>
      <xdr:col>24</xdr:col>
      <xdr:colOff>152400</xdr:colOff>
      <xdr:row>57</xdr:row>
      <xdr:rowOff>105250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87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84731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85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190,216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138054</xdr:rowOff>
    </xdr:from>
    <xdr:to>
      <xdr:col>24</xdr:col>
      <xdr:colOff>152400</xdr:colOff>
      <xdr:row>50</xdr:row>
      <xdr:rowOff>138054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10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61785</xdr:rowOff>
    </xdr:from>
    <xdr:to>
      <xdr:col>24</xdr:col>
      <xdr:colOff>63500</xdr:colOff>
      <xdr:row>56</xdr:row>
      <xdr:rowOff>19494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491535"/>
          <a:ext cx="838200" cy="129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46996</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767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68569</xdr:rowOff>
    </xdr:from>
    <xdr:to>
      <xdr:col>24</xdr:col>
      <xdr:colOff>114300</xdr:colOff>
      <xdr:row>55</xdr:row>
      <xdr:rowOff>170169</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498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92730</xdr:rowOff>
    </xdr:from>
    <xdr:to>
      <xdr:col>19</xdr:col>
      <xdr:colOff>177800</xdr:colOff>
      <xdr:row>56</xdr:row>
      <xdr:rowOff>19494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522480"/>
          <a:ext cx="889000" cy="9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120401</xdr:rowOff>
    </xdr:from>
    <xdr:to>
      <xdr:col>20</xdr:col>
      <xdr:colOff>38100</xdr:colOff>
      <xdr:row>56</xdr:row>
      <xdr:rowOff>50551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50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67078</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25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92730</xdr:rowOff>
    </xdr:from>
    <xdr:to>
      <xdr:col>15</xdr:col>
      <xdr:colOff>50800</xdr:colOff>
      <xdr:row>56</xdr:row>
      <xdr:rowOff>10046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522480"/>
          <a:ext cx="889000" cy="88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113223</xdr:rowOff>
    </xdr:from>
    <xdr:to>
      <xdr:col>15</xdr:col>
      <xdr:colOff>101600</xdr:colOff>
      <xdr:row>56</xdr:row>
      <xdr:rowOff>43373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4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34500</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635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11966</xdr:rowOff>
    </xdr:from>
    <xdr:to>
      <xdr:col>10</xdr:col>
      <xdr:colOff>114300</xdr:colOff>
      <xdr:row>56</xdr:row>
      <xdr:rowOff>10046</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8927366"/>
          <a:ext cx="889000" cy="683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124661</xdr:rowOff>
    </xdr:from>
    <xdr:to>
      <xdr:col>10</xdr:col>
      <xdr:colOff>165100</xdr:colOff>
      <xdr:row>56</xdr:row>
      <xdr:rowOff>54811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55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71338</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329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90637</xdr:rowOff>
    </xdr:from>
    <xdr:to>
      <xdr:col>6</xdr:col>
      <xdr:colOff>38100</xdr:colOff>
      <xdr:row>52</xdr:row>
      <xdr:rowOff>20787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883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37314</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8609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10985</xdr:rowOff>
    </xdr:from>
    <xdr:to>
      <xdr:col>24</xdr:col>
      <xdr:colOff>114300</xdr:colOff>
      <xdr:row>55</xdr:row>
      <xdr:rowOff>112585</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440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33862</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292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140144</xdr:rowOff>
    </xdr:from>
    <xdr:to>
      <xdr:col>20</xdr:col>
      <xdr:colOff>38100</xdr:colOff>
      <xdr:row>56</xdr:row>
      <xdr:rowOff>70294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569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61421</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662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41930</xdr:rowOff>
    </xdr:from>
    <xdr:to>
      <xdr:col>15</xdr:col>
      <xdr:colOff>101600</xdr:colOff>
      <xdr:row>55</xdr:row>
      <xdr:rowOff>143530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47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160057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246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130696</xdr:rowOff>
    </xdr:from>
    <xdr:to>
      <xdr:col>10</xdr:col>
      <xdr:colOff>165100</xdr:colOff>
      <xdr:row>56</xdr:row>
      <xdr:rowOff>60846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560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51973</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653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132616</xdr:rowOff>
    </xdr:from>
    <xdr:to>
      <xdr:col>6</xdr:col>
      <xdr:colOff>38100</xdr:colOff>
      <xdr:row>52</xdr:row>
      <xdr:rowOff>62766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887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53893</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8969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153188</xdr:rowOff>
    </xdr:from>
    <xdr:to>
      <xdr:col>24</xdr:col>
      <xdr:colOff>62865</xdr:colOff>
      <xdr:row>78</xdr:row>
      <xdr:rowOff>76116</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54688"/>
          <a:ext cx="1270" cy="1294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79943</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53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76116</xdr:rowOff>
    </xdr:from>
    <xdr:to>
      <xdr:col>24</xdr:col>
      <xdr:colOff>152400</xdr:colOff>
      <xdr:row>78</xdr:row>
      <xdr:rowOff>76116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49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99865</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29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256,761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153188</xdr:rowOff>
    </xdr:from>
    <xdr:to>
      <xdr:col>24</xdr:col>
      <xdr:colOff>152400</xdr:colOff>
      <xdr:row>70</xdr:row>
      <xdr:rowOff>153188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5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14612</xdr:rowOff>
    </xdr:from>
    <xdr:to>
      <xdr:col>24</xdr:col>
      <xdr:colOff>63500</xdr:colOff>
      <xdr:row>75</xdr:row>
      <xdr:rowOff>66069</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701912"/>
          <a:ext cx="838200" cy="222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120918</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8082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142491</xdr:rowOff>
    </xdr:from>
    <xdr:to>
      <xdr:col>24</xdr:col>
      <xdr:colOff>114300</xdr:colOff>
      <xdr:row>75</xdr:row>
      <xdr:rowOff>72641</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82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66069</xdr:rowOff>
    </xdr:from>
    <xdr:to>
      <xdr:col>19</xdr:col>
      <xdr:colOff>177800</xdr:colOff>
      <xdr:row>75</xdr:row>
      <xdr:rowOff>139504</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924819"/>
          <a:ext cx="889000" cy="73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104184</xdr:rowOff>
    </xdr:from>
    <xdr:to>
      <xdr:col>20</xdr:col>
      <xdr:colOff>38100</xdr:colOff>
      <xdr:row>76</xdr:row>
      <xdr:rowOff>34333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9629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25460</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055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8985</xdr:rowOff>
    </xdr:from>
    <xdr:to>
      <xdr:col>15</xdr:col>
      <xdr:colOff>50800</xdr:colOff>
      <xdr:row>75</xdr:row>
      <xdr:rowOff>139504</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2867735"/>
          <a:ext cx="889000" cy="130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44258</xdr:rowOff>
    </xdr:from>
    <xdr:to>
      <xdr:col>15</xdr:col>
      <xdr:colOff>101600</xdr:colOff>
      <xdr:row>76</xdr:row>
      <xdr:rowOff>145858</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7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136985</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167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8985</xdr:rowOff>
    </xdr:from>
    <xdr:to>
      <xdr:col>10</xdr:col>
      <xdr:colOff>114300</xdr:colOff>
      <xdr:row>76</xdr:row>
      <xdr:rowOff>145056</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867735"/>
          <a:ext cx="889000" cy="307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124801</xdr:rowOff>
    </xdr:from>
    <xdr:to>
      <xdr:col>10</xdr:col>
      <xdr:colOff>165100</xdr:colOff>
      <xdr:row>76</xdr:row>
      <xdr:rowOff>54952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298355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46079</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076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60520</xdr:rowOff>
    </xdr:from>
    <xdr:to>
      <xdr:col>6</xdr:col>
      <xdr:colOff>38100</xdr:colOff>
      <xdr:row>77</xdr:row>
      <xdr:rowOff>162120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6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153247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354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135262</xdr:rowOff>
    </xdr:from>
    <xdr:to>
      <xdr:col>24</xdr:col>
      <xdr:colOff>114300</xdr:colOff>
      <xdr:row>74</xdr:row>
      <xdr:rowOff>65412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651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158139</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502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15269</xdr:rowOff>
    </xdr:from>
    <xdr:to>
      <xdr:col>20</xdr:col>
      <xdr:colOff>38100</xdr:colOff>
      <xdr:row>75</xdr:row>
      <xdr:rowOff>116869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874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133396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649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88704</xdr:rowOff>
    </xdr:from>
    <xdr:to>
      <xdr:col>15</xdr:col>
      <xdr:colOff>101600</xdr:colOff>
      <xdr:row>76</xdr:row>
      <xdr:rowOff>18855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94745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35381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722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129635</xdr:rowOff>
    </xdr:from>
    <xdr:to>
      <xdr:col>10</xdr:col>
      <xdr:colOff>165100</xdr:colOff>
      <xdr:row>75</xdr:row>
      <xdr:rowOff>59785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816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76312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592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94256</xdr:rowOff>
    </xdr:from>
    <xdr:to>
      <xdr:col>6</xdr:col>
      <xdr:colOff>38100</xdr:colOff>
      <xdr:row>77</xdr:row>
      <xdr:rowOff>24406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12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40932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899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74454</xdr:rowOff>
    </xdr:from>
    <xdr:to>
      <xdr:col>24</xdr:col>
      <xdr:colOff>62865</xdr:colOff>
      <xdr:row>98</xdr:row>
      <xdr:rowOff>114288</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04954"/>
          <a:ext cx="1270" cy="1411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118115</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2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114288</xdr:rowOff>
    </xdr:from>
    <xdr:to>
      <xdr:col>24</xdr:col>
      <xdr:colOff>152400</xdr:colOff>
      <xdr:row>98</xdr:row>
      <xdr:rowOff>114288</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1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21131</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8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74454</xdr:rowOff>
    </xdr:from>
    <xdr:to>
      <xdr:col>24</xdr:col>
      <xdr:colOff>152400</xdr:colOff>
      <xdr:row>90</xdr:row>
      <xdr:rowOff>74454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04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75197</xdr:rowOff>
    </xdr:from>
    <xdr:to>
      <xdr:col>24</xdr:col>
      <xdr:colOff>63500</xdr:colOff>
      <xdr:row>95</xdr:row>
      <xdr:rowOff>116554</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362947"/>
          <a:ext cx="838200" cy="41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27379</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865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48952</xdr:rowOff>
    </xdr:from>
    <xdr:to>
      <xdr:col>24</xdr:col>
      <xdr:colOff>114300</xdr:colOff>
      <xdr:row>96</xdr:row>
      <xdr:rowOff>150552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5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96989</xdr:rowOff>
    </xdr:from>
    <xdr:to>
      <xdr:col>19</xdr:col>
      <xdr:colOff>177800</xdr:colOff>
      <xdr:row>95</xdr:row>
      <xdr:rowOff>75197</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6213289"/>
          <a:ext cx="889000" cy="149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45465</xdr:rowOff>
    </xdr:from>
    <xdr:to>
      <xdr:col>20</xdr:col>
      <xdr:colOff>38100</xdr:colOff>
      <xdr:row>96</xdr:row>
      <xdr:rowOff>147065</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50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138192</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597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96989</xdr:rowOff>
    </xdr:from>
    <xdr:to>
      <xdr:col>15</xdr:col>
      <xdr:colOff>50800</xdr:colOff>
      <xdr:row>95</xdr:row>
      <xdr:rowOff>26867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213289"/>
          <a:ext cx="889000" cy="101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151975</xdr:rowOff>
    </xdr:from>
    <xdr:to>
      <xdr:col>15</xdr:col>
      <xdr:colOff>101600</xdr:colOff>
      <xdr:row>96</xdr:row>
      <xdr:rowOff>82125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43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73252</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53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26867</xdr:rowOff>
    </xdr:from>
    <xdr:to>
      <xdr:col>10</xdr:col>
      <xdr:colOff>114300</xdr:colOff>
      <xdr:row>95</xdr:row>
      <xdr:rowOff>159302</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314617"/>
          <a:ext cx="889000" cy="132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133725</xdr:rowOff>
    </xdr:from>
    <xdr:to>
      <xdr:col>10</xdr:col>
      <xdr:colOff>165100</xdr:colOff>
      <xdr:row>96</xdr:row>
      <xdr:rowOff>63875</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42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55002</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514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60534</xdr:rowOff>
    </xdr:from>
    <xdr:to>
      <xdr:col>6</xdr:col>
      <xdr:colOff>38100</xdr:colOff>
      <xdr:row>96</xdr:row>
      <xdr:rowOff>162134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51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153261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612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65754</xdr:rowOff>
    </xdr:from>
    <xdr:to>
      <xdr:col>24</xdr:col>
      <xdr:colOff>114300</xdr:colOff>
      <xdr:row>95</xdr:row>
      <xdr:rowOff>167354</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35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88631</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204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24397</xdr:rowOff>
    </xdr:from>
    <xdr:to>
      <xdr:col>20</xdr:col>
      <xdr:colOff>38100</xdr:colOff>
      <xdr:row>95</xdr:row>
      <xdr:rowOff>125997</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312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142524</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087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46189</xdr:rowOff>
    </xdr:from>
    <xdr:to>
      <xdr:col>15</xdr:col>
      <xdr:colOff>101600</xdr:colOff>
      <xdr:row>94</xdr:row>
      <xdr:rowOff>147789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162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164316</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5937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147517</xdr:rowOff>
    </xdr:from>
    <xdr:to>
      <xdr:col>10</xdr:col>
      <xdr:colOff>165100</xdr:colOff>
      <xdr:row>95</xdr:row>
      <xdr:rowOff>77667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263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94194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039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108502</xdr:rowOff>
    </xdr:from>
    <xdr:to>
      <xdr:col>6</xdr:col>
      <xdr:colOff>38100</xdr:colOff>
      <xdr:row>96</xdr:row>
      <xdr:rowOff>38652</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396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55179</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17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55118</xdr:rowOff>
    </xdr:from>
    <xdr:to>
      <xdr:col>54</xdr:col>
      <xdr:colOff>189865</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198618"/>
          <a:ext cx="1270" cy="158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1795</xdr:rowOff>
    </xdr:from>
    <xdr:ext cx="534377"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497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14,577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55118</xdr:rowOff>
    </xdr:from>
    <xdr:to>
      <xdr:col>55</xdr:col>
      <xdr:colOff>88900</xdr:colOff>
      <xdr:row>30</xdr:row>
      <xdr:rowOff>55118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19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16365</xdr:rowOff>
    </xdr:from>
    <xdr:to>
      <xdr:col>55</xdr:col>
      <xdr:colOff>0</xdr:colOff>
      <xdr:row>39</xdr:row>
      <xdr:rowOff>34327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702915"/>
          <a:ext cx="8382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119397</xdr:rowOff>
    </xdr:from>
    <xdr:ext cx="469744"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463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96520</xdr:rowOff>
    </xdr:from>
    <xdr:to>
      <xdr:col>55</xdr:col>
      <xdr:colOff>50800</xdr:colOff>
      <xdr:row>39</xdr:row>
      <xdr:rowOff>26670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61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16365</xdr:rowOff>
    </xdr:from>
    <xdr:to>
      <xdr:col>50</xdr:col>
      <xdr:colOff>114300</xdr:colOff>
      <xdr:row>39</xdr:row>
      <xdr:rowOff>35089</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6702915"/>
          <a:ext cx="889000" cy="18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84328</xdr:rowOff>
    </xdr:from>
    <xdr:to>
      <xdr:col>50</xdr:col>
      <xdr:colOff>165100</xdr:colOff>
      <xdr:row>39</xdr:row>
      <xdr:rowOff>14478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59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31005</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04428" y="6374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28774</xdr:rowOff>
    </xdr:from>
    <xdr:to>
      <xdr:col>45</xdr:col>
      <xdr:colOff>177800</xdr:colOff>
      <xdr:row>39</xdr:row>
      <xdr:rowOff>35089</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715324"/>
          <a:ext cx="889000" cy="6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86070</xdr:rowOff>
    </xdr:from>
    <xdr:to>
      <xdr:col>46</xdr:col>
      <xdr:colOff>38100</xdr:colOff>
      <xdr:row>39</xdr:row>
      <xdr:rowOff>16220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60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32747</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15428" y="637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28774</xdr:rowOff>
    </xdr:from>
    <xdr:to>
      <xdr:col>41</xdr:col>
      <xdr:colOff>50800</xdr:colOff>
      <xdr:row>39</xdr:row>
      <xdr:rowOff>44886</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6715324"/>
          <a:ext cx="889000" cy="16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84546</xdr:rowOff>
    </xdr:from>
    <xdr:to>
      <xdr:col>41</xdr:col>
      <xdr:colOff>101600</xdr:colOff>
      <xdr:row>39</xdr:row>
      <xdr:rowOff>14696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599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31223</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26428" y="6374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84981</xdr:rowOff>
    </xdr:from>
    <xdr:to>
      <xdr:col>36</xdr:col>
      <xdr:colOff>165100</xdr:colOff>
      <xdr:row>39</xdr:row>
      <xdr:rowOff>15131</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600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31658</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37428" y="6375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154977</xdr:rowOff>
    </xdr:from>
    <xdr:to>
      <xdr:col>55</xdr:col>
      <xdr:colOff>50800</xdr:colOff>
      <xdr:row>39</xdr:row>
      <xdr:rowOff>85127</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67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74948</xdr:rowOff>
    </xdr:from>
    <xdr:ext cx="378565"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5900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137015</xdr:rowOff>
    </xdr:from>
    <xdr:to>
      <xdr:col>50</xdr:col>
      <xdr:colOff>165100</xdr:colOff>
      <xdr:row>39</xdr:row>
      <xdr:rowOff>67165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652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58292</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7448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155739</xdr:rowOff>
    </xdr:from>
    <xdr:to>
      <xdr:col>46</xdr:col>
      <xdr:colOff>38100</xdr:colOff>
      <xdr:row>39</xdr:row>
      <xdr:rowOff>85889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670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77016</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7635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149424</xdr:rowOff>
    </xdr:from>
    <xdr:to>
      <xdr:col>41</xdr:col>
      <xdr:colOff>101600</xdr:colOff>
      <xdr:row>39</xdr:row>
      <xdr:rowOff>79574</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664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70701</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757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165536</xdr:rowOff>
    </xdr:from>
    <xdr:to>
      <xdr:col>36</xdr:col>
      <xdr:colOff>165100</xdr:colOff>
      <xdr:row>39</xdr:row>
      <xdr:rowOff>95686</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68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86813</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6773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3237</xdr:rowOff>
    </xdr:from>
    <xdr:to>
      <xdr:col>54</xdr:col>
      <xdr:colOff>189865</xdr:colOff>
      <xdr:row>59</xdr:row>
      <xdr:rowOff>80689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747187"/>
          <a:ext cx="1270" cy="1449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84516</xdr:rowOff>
    </xdr:from>
    <xdr:ext cx="469744"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20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80689</xdr:rowOff>
    </xdr:from>
    <xdr:to>
      <xdr:col>55</xdr:col>
      <xdr:colOff>88900</xdr:colOff>
      <xdr:row>59</xdr:row>
      <xdr:rowOff>80689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96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121364</xdr:rowOff>
    </xdr:from>
    <xdr:ext cx="599010"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52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134,786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3237</xdr:rowOff>
    </xdr:from>
    <xdr:to>
      <xdr:col>55</xdr:col>
      <xdr:colOff>88900</xdr:colOff>
      <xdr:row>51</xdr:row>
      <xdr:rowOff>3237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74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265</xdr:rowOff>
    </xdr:from>
    <xdr:to>
      <xdr:col>55</xdr:col>
      <xdr:colOff>0</xdr:colOff>
      <xdr:row>58</xdr:row>
      <xdr:rowOff>14416</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9944365"/>
          <a:ext cx="838200" cy="1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39851</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983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61424</xdr:rowOff>
    </xdr:from>
    <xdr:to>
      <xdr:col>55</xdr:col>
      <xdr:colOff>50800</xdr:colOff>
      <xdr:row>58</xdr:row>
      <xdr:rowOff>163024</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10005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50731</xdr:rowOff>
    </xdr:from>
    <xdr:to>
      <xdr:col>50</xdr:col>
      <xdr:colOff>114300</xdr:colOff>
      <xdr:row>58</xdr:row>
      <xdr:rowOff>265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9823381"/>
          <a:ext cx="889000" cy="120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65050</xdr:rowOff>
    </xdr:from>
    <xdr:to>
      <xdr:col>50</xdr:col>
      <xdr:colOff>165100</xdr:colOff>
      <xdr:row>58</xdr:row>
      <xdr:rowOff>166650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100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157777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10101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50731</xdr:rowOff>
    </xdr:from>
    <xdr:to>
      <xdr:col>45</xdr:col>
      <xdr:colOff>177800</xdr:colOff>
      <xdr:row>58</xdr:row>
      <xdr:rowOff>23789</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9823381"/>
          <a:ext cx="889000" cy="144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60456</xdr:rowOff>
    </xdr:from>
    <xdr:to>
      <xdr:col>46</xdr:col>
      <xdr:colOff>38100</xdr:colOff>
      <xdr:row>58</xdr:row>
      <xdr:rowOff>162056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1000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153183</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10097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134671</xdr:rowOff>
    </xdr:from>
    <xdr:to>
      <xdr:col>41</xdr:col>
      <xdr:colOff>50800</xdr:colOff>
      <xdr:row>58</xdr:row>
      <xdr:rowOff>23789</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9907321"/>
          <a:ext cx="889000" cy="60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65430</xdr:rowOff>
    </xdr:from>
    <xdr:to>
      <xdr:col>41</xdr:col>
      <xdr:colOff>101600</xdr:colOff>
      <xdr:row>58</xdr:row>
      <xdr:rowOff>167030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100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158157</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10102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81106</xdr:rowOff>
    </xdr:from>
    <xdr:to>
      <xdr:col>36</xdr:col>
      <xdr:colOff>165100</xdr:colOff>
      <xdr:row>59</xdr:row>
      <xdr:rowOff>11256</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1002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2383</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10117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135066</xdr:rowOff>
    </xdr:from>
    <xdr:to>
      <xdr:col>55</xdr:col>
      <xdr:colOff>50800</xdr:colOff>
      <xdr:row>58</xdr:row>
      <xdr:rowOff>65216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907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157943</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759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120915</xdr:rowOff>
    </xdr:from>
    <xdr:to>
      <xdr:col>50</xdr:col>
      <xdr:colOff>165100</xdr:colOff>
      <xdr:row>58</xdr:row>
      <xdr:rowOff>51065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893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67592</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9668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171381</xdr:rowOff>
    </xdr:from>
    <xdr:to>
      <xdr:col>46</xdr:col>
      <xdr:colOff>38100</xdr:colOff>
      <xdr:row>57</xdr:row>
      <xdr:rowOff>101531</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772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118058</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9547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144439</xdr:rowOff>
    </xdr:from>
    <xdr:to>
      <xdr:col>41</xdr:col>
      <xdr:colOff>101600</xdr:colOff>
      <xdr:row>58</xdr:row>
      <xdr:rowOff>74589</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91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91116</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969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83871</xdr:rowOff>
    </xdr:from>
    <xdr:to>
      <xdr:col>36</xdr:col>
      <xdr:colOff>165100</xdr:colOff>
      <xdr:row>58</xdr:row>
      <xdr:rowOff>14021</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856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30548</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9631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141300</xdr:rowOff>
    </xdr:from>
    <xdr:to>
      <xdr:col>54</xdr:col>
      <xdr:colOff>189865</xdr:colOff>
      <xdr:row>78</xdr:row>
      <xdr:rowOff>98667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142800"/>
          <a:ext cx="1270" cy="1328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102494</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75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98667</xdr:rowOff>
    </xdr:from>
    <xdr:to>
      <xdr:col>55</xdr:col>
      <xdr:colOff>88900</xdr:colOff>
      <xdr:row>78</xdr:row>
      <xdr:rowOff>98667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7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87977</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91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59,930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141300</xdr:rowOff>
    </xdr:from>
    <xdr:to>
      <xdr:col>55</xdr:col>
      <xdr:colOff>88900</xdr:colOff>
      <xdr:row>70</xdr:row>
      <xdr:rowOff>141300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14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90894</xdr:rowOff>
    </xdr:from>
    <xdr:to>
      <xdr:col>55</xdr:col>
      <xdr:colOff>0</xdr:colOff>
      <xdr:row>76</xdr:row>
      <xdr:rowOff>128453</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3121094"/>
          <a:ext cx="838200" cy="37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99263</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1294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120836</xdr:rowOff>
    </xdr:from>
    <xdr:to>
      <xdr:col>55</xdr:col>
      <xdr:colOff>50800</xdr:colOff>
      <xdr:row>77</xdr:row>
      <xdr:rowOff>50986</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15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50409</xdr:rowOff>
    </xdr:from>
    <xdr:to>
      <xdr:col>50</xdr:col>
      <xdr:colOff>114300</xdr:colOff>
      <xdr:row>76</xdr:row>
      <xdr:rowOff>128453</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3080609"/>
          <a:ext cx="889000" cy="7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90866</xdr:rowOff>
    </xdr:from>
    <xdr:to>
      <xdr:col>50</xdr:col>
      <xdr:colOff>165100</xdr:colOff>
      <xdr:row>77</xdr:row>
      <xdr:rowOff>21016</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121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12143</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3213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22999</xdr:rowOff>
    </xdr:from>
    <xdr:to>
      <xdr:col>45</xdr:col>
      <xdr:colOff>177800</xdr:colOff>
      <xdr:row>76</xdr:row>
      <xdr:rowOff>50409</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7861300" y="12881749"/>
          <a:ext cx="889000" cy="198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38722</xdr:rowOff>
    </xdr:from>
    <xdr:to>
      <xdr:col>46</xdr:col>
      <xdr:colOff>38100</xdr:colOff>
      <xdr:row>76</xdr:row>
      <xdr:rowOff>140322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6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131449</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3161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22999</xdr:rowOff>
    </xdr:from>
    <xdr:to>
      <xdr:col>41</xdr:col>
      <xdr:colOff>50800</xdr:colOff>
      <xdr:row>75</xdr:row>
      <xdr:rowOff>91671</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2881749"/>
          <a:ext cx="889000" cy="68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51090</xdr:rowOff>
    </xdr:from>
    <xdr:to>
      <xdr:col>41</xdr:col>
      <xdr:colOff>101600</xdr:colOff>
      <xdr:row>76</xdr:row>
      <xdr:rowOff>152690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143817</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3174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1095</xdr:rowOff>
    </xdr:from>
    <xdr:to>
      <xdr:col>36</xdr:col>
      <xdr:colOff>165100</xdr:colOff>
      <xdr:row>76</xdr:row>
      <xdr:rowOff>102695</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93822</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3124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40094</xdr:rowOff>
    </xdr:from>
    <xdr:to>
      <xdr:col>55</xdr:col>
      <xdr:colOff>50800</xdr:colOff>
      <xdr:row>76</xdr:row>
      <xdr:rowOff>141694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07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62971</xdr:rowOff>
    </xdr:from>
    <xdr:ext cx="534377"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2921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77653</xdr:rowOff>
    </xdr:from>
    <xdr:to>
      <xdr:col>50</xdr:col>
      <xdr:colOff>165100</xdr:colOff>
      <xdr:row>77</xdr:row>
      <xdr:rowOff>7803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10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24330</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2883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171059</xdr:rowOff>
    </xdr:from>
    <xdr:to>
      <xdr:col>46</xdr:col>
      <xdr:colOff>38100</xdr:colOff>
      <xdr:row>76</xdr:row>
      <xdr:rowOff>101209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029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117736</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2805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143649</xdr:rowOff>
    </xdr:from>
    <xdr:to>
      <xdr:col>41</xdr:col>
      <xdr:colOff>101600</xdr:colOff>
      <xdr:row>75</xdr:row>
      <xdr:rowOff>73799</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2830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90326</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260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40871</xdr:rowOff>
    </xdr:from>
    <xdr:to>
      <xdr:col>36</xdr:col>
      <xdr:colOff>165100</xdr:colOff>
      <xdr:row>75</xdr:row>
      <xdr:rowOff>142471</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2899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158998</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267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15811</xdr:rowOff>
    </xdr:from>
    <xdr:to>
      <xdr:col>54</xdr:col>
      <xdr:colOff>189865</xdr:colOff>
      <xdr:row>97</xdr:row>
      <xdr:rowOff>150952</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446311"/>
          <a:ext cx="1270" cy="1335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154779</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78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150952</xdr:rowOff>
    </xdr:from>
    <xdr:to>
      <xdr:col>55</xdr:col>
      <xdr:colOff>88900</xdr:colOff>
      <xdr:row>97</xdr:row>
      <xdr:rowOff>150952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781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133938</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221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123,755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15811</xdr:rowOff>
    </xdr:from>
    <xdr:to>
      <xdr:col>55</xdr:col>
      <xdr:colOff>88900</xdr:colOff>
      <xdr:row>90</xdr:row>
      <xdr:rowOff>15811</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446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57074</xdr:rowOff>
    </xdr:from>
    <xdr:to>
      <xdr:col>55</xdr:col>
      <xdr:colOff>0</xdr:colOff>
      <xdr:row>95</xdr:row>
      <xdr:rowOff>93738</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344824"/>
          <a:ext cx="838200" cy="36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60062</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347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81635</xdr:rowOff>
    </xdr:from>
    <xdr:to>
      <xdr:col>55</xdr:col>
      <xdr:colOff>50800</xdr:colOff>
      <xdr:row>96</xdr:row>
      <xdr:rowOff>11785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36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83832</xdr:rowOff>
    </xdr:from>
    <xdr:to>
      <xdr:col>50</xdr:col>
      <xdr:colOff>114300</xdr:colOff>
      <xdr:row>95</xdr:row>
      <xdr:rowOff>93738</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8750300" y="16371582"/>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112637</xdr:rowOff>
    </xdr:from>
    <xdr:to>
      <xdr:col>50</xdr:col>
      <xdr:colOff>165100</xdr:colOff>
      <xdr:row>96</xdr:row>
      <xdr:rowOff>42787</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40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33914</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493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31762</xdr:rowOff>
    </xdr:from>
    <xdr:to>
      <xdr:col>45</xdr:col>
      <xdr:colOff>177800</xdr:colOff>
      <xdr:row>95</xdr:row>
      <xdr:rowOff>83832</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7861300" y="16319512"/>
          <a:ext cx="889000" cy="52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100037</xdr:rowOff>
    </xdr:from>
    <xdr:to>
      <xdr:col>46</xdr:col>
      <xdr:colOff>38100</xdr:colOff>
      <xdr:row>96</xdr:row>
      <xdr:rowOff>30187</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387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21314</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480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31762</xdr:rowOff>
    </xdr:from>
    <xdr:to>
      <xdr:col>41</xdr:col>
      <xdr:colOff>50800</xdr:colOff>
      <xdr:row>95</xdr:row>
      <xdr:rowOff>44044</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319512"/>
          <a:ext cx="889000" cy="1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109525</xdr:rowOff>
    </xdr:from>
    <xdr:to>
      <xdr:col>41</xdr:col>
      <xdr:colOff>101600</xdr:colOff>
      <xdr:row>96</xdr:row>
      <xdr:rowOff>39675</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39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30802</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49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110426</xdr:rowOff>
    </xdr:from>
    <xdr:to>
      <xdr:col>36</xdr:col>
      <xdr:colOff>165100</xdr:colOff>
      <xdr:row>96</xdr:row>
      <xdr:rowOff>40576</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398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31703</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490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6274</xdr:rowOff>
    </xdr:from>
    <xdr:to>
      <xdr:col>55</xdr:col>
      <xdr:colOff>50800</xdr:colOff>
      <xdr:row>95</xdr:row>
      <xdr:rowOff>107874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294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29151</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145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42938</xdr:rowOff>
    </xdr:from>
    <xdr:to>
      <xdr:col>50</xdr:col>
      <xdr:colOff>165100</xdr:colOff>
      <xdr:row>95</xdr:row>
      <xdr:rowOff>144538</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330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161065</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105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33032</xdr:rowOff>
    </xdr:from>
    <xdr:to>
      <xdr:col>46</xdr:col>
      <xdr:colOff>38100</xdr:colOff>
      <xdr:row>95</xdr:row>
      <xdr:rowOff>134632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32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151159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096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152412</xdr:rowOff>
    </xdr:from>
    <xdr:to>
      <xdr:col>41</xdr:col>
      <xdr:colOff>101600</xdr:colOff>
      <xdr:row>95</xdr:row>
      <xdr:rowOff>82562</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26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99089</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043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164694</xdr:rowOff>
    </xdr:from>
    <xdr:to>
      <xdr:col>36</xdr:col>
      <xdr:colOff>165100</xdr:colOff>
      <xdr:row>95</xdr:row>
      <xdr:rowOff>94844</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280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111371</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056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88303</xdr:rowOff>
    </xdr:from>
    <xdr:to>
      <xdr:col>85</xdr:col>
      <xdr:colOff>126364</xdr:colOff>
      <xdr:row>39</xdr:row>
      <xdr:rowOff>10008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403253"/>
          <a:ext cx="1269" cy="1293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13835</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0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10008</xdr:rowOff>
    </xdr:from>
    <xdr:to>
      <xdr:col>86</xdr:col>
      <xdr:colOff>25400</xdr:colOff>
      <xdr:row>39</xdr:row>
      <xdr:rowOff>10008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696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34980</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17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44,849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88303</xdr:rowOff>
    </xdr:from>
    <xdr:to>
      <xdr:col>86</xdr:col>
      <xdr:colOff>25400</xdr:colOff>
      <xdr:row>31</xdr:row>
      <xdr:rowOff>88303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40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85903</xdr:rowOff>
    </xdr:from>
    <xdr:to>
      <xdr:col>85</xdr:col>
      <xdr:colOff>127000</xdr:colOff>
      <xdr:row>37</xdr:row>
      <xdr:rowOff>142253</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429553"/>
          <a:ext cx="838200" cy="5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27309</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199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4432</xdr:rowOff>
    </xdr:from>
    <xdr:to>
      <xdr:col>85</xdr:col>
      <xdr:colOff>177800</xdr:colOff>
      <xdr:row>37</xdr:row>
      <xdr:rowOff>106032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3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142253</xdr:rowOff>
    </xdr:from>
    <xdr:to>
      <xdr:col>81</xdr:col>
      <xdr:colOff>50800</xdr:colOff>
      <xdr:row>37</xdr:row>
      <xdr:rowOff>160503</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485903"/>
          <a:ext cx="889000" cy="18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45619</xdr:rowOff>
    </xdr:from>
    <xdr:to>
      <xdr:col>81</xdr:col>
      <xdr:colOff>101600</xdr:colOff>
      <xdr:row>37</xdr:row>
      <xdr:rowOff>147219</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38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163746</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16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138786</xdr:rowOff>
    </xdr:from>
    <xdr:to>
      <xdr:col>76</xdr:col>
      <xdr:colOff>114300</xdr:colOff>
      <xdr:row>37</xdr:row>
      <xdr:rowOff>160503</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482436"/>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91872</xdr:rowOff>
    </xdr:from>
    <xdr:to>
      <xdr:col>76</xdr:col>
      <xdr:colOff>165100</xdr:colOff>
      <xdr:row>38</xdr:row>
      <xdr:rowOff>22022</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43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38549</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210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138786</xdr:rowOff>
    </xdr:from>
    <xdr:to>
      <xdr:col>71</xdr:col>
      <xdr:colOff>177800</xdr:colOff>
      <xdr:row>38</xdr:row>
      <xdr:rowOff>28448</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2814300" y="6482436"/>
          <a:ext cx="889000" cy="61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85318</xdr:rowOff>
    </xdr:from>
    <xdr:to>
      <xdr:col>72</xdr:col>
      <xdr:colOff>38100</xdr:colOff>
      <xdr:row>38</xdr:row>
      <xdr:rowOff>15469</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42896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31995</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204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71717</xdr:rowOff>
    </xdr:from>
    <xdr:to>
      <xdr:col>67</xdr:col>
      <xdr:colOff>101600</xdr:colOff>
      <xdr:row>38</xdr:row>
      <xdr:rowOff>1867</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415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18394</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190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35103</xdr:rowOff>
    </xdr:from>
    <xdr:to>
      <xdr:col>85</xdr:col>
      <xdr:colOff>177800</xdr:colOff>
      <xdr:row>37</xdr:row>
      <xdr:rowOff>136703</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378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13530</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357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91453</xdr:rowOff>
    </xdr:from>
    <xdr:to>
      <xdr:col>81</xdr:col>
      <xdr:colOff>101600</xdr:colOff>
      <xdr:row>38</xdr:row>
      <xdr:rowOff>21603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435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12730</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527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109703</xdr:rowOff>
    </xdr:from>
    <xdr:to>
      <xdr:col>76</xdr:col>
      <xdr:colOff>165100</xdr:colOff>
      <xdr:row>38</xdr:row>
      <xdr:rowOff>39853</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453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30980</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54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87986</xdr:rowOff>
    </xdr:from>
    <xdr:to>
      <xdr:col>72</xdr:col>
      <xdr:colOff>38100</xdr:colOff>
      <xdr:row>38</xdr:row>
      <xdr:rowOff>18135</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4316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9262</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524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149098</xdr:rowOff>
    </xdr:from>
    <xdr:to>
      <xdr:col>67</xdr:col>
      <xdr:colOff>101600</xdr:colOff>
      <xdr:row>38</xdr:row>
      <xdr:rowOff>79248</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492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70375</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585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a:extLst>
            <a:ext uri="{FF2B5EF4-FFF2-40B4-BE49-F238E27FC236}">
              <a16:creationId xmlns:a16="http://schemas.microsoft.com/office/drawing/2014/main" id="{00000000-0008-0000-07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30220</xdr:rowOff>
    </xdr:from>
    <xdr:to>
      <xdr:col>85</xdr:col>
      <xdr:colOff>126364</xdr:colOff>
      <xdr:row>58</xdr:row>
      <xdr:rowOff>90932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6317595" y="8602720"/>
          <a:ext cx="1269" cy="1432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94759</xdr:rowOff>
    </xdr:from>
    <xdr:ext cx="534377" cy="259045"/>
    <xdr:sp macro="" textlink="">
      <xdr:nvSpPr>
        <xdr:cNvPr id="576" name="教育費最小値テキスト">
          <a:extLst>
            <a:ext uri="{FF2B5EF4-FFF2-40B4-BE49-F238E27FC236}">
              <a16:creationId xmlns:a16="http://schemas.microsoft.com/office/drawing/2014/main" id="{00000000-0008-0000-0700-000040020000}"/>
            </a:ext>
          </a:extLst>
        </xdr:cNvPr>
        <xdr:cNvSpPr txBox="1"/>
      </xdr:nvSpPr>
      <xdr:spPr>
        <a:xfrm>
          <a:off x="16370300" y="1003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90932</xdr:rowOff>
    </xdr:from>
    <xdr:to>
      <xdr:col>86</xdr:col>
      <xdr:colOff>25400</xdr:colOff>
      <xdr:row>58</xdr:row>
      <xdr:rowOff>90932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1003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148347</xdr:rowOff>
    </xdr:from>
    <xdr:ext cx="599010" cy="259045"/>
    <xdr:sp macro="" textlink="">
      <xdr:nvSpPr>
        <xdr:cNvPr id="578" name="教育費最大値テキスト">
          <a:extLst>
            <a:ext uri="{FF2B5EF4-FFF2-40B4-BE49-F238E27FC236}">
              <a16:creationId xmlns:a16="http://schemas.microsoft.com/office/drawing/2014/main" id="{00000000-0008-0000-0700-000042020000}"/>
            </a:ext>
          </a:extLst>
        </xdr:cNvPr>
        <xdr:cNvSpPr txBox="1"/>
      </xdr:nvSpPr>
      <xdr:spPr>
        <a:xfrm>
          <a:off x="16370300" y="8377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30220</xdr:rowOff>
    </xdr:from>
    <xdr:to>
      <xdr:col>86</xdr:col>
      <xdr:colOff>25400</xdr:colOff>
      <xdr:row>50</xdr:row>
      <xdr:rowOff>30220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8602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25000</xdr:rowOff>
    </xdr:from>
    <xdr:to>
      <xdr:col>85</xdr:col>
      <xdr:colOff>127000</xdr:colOff>
      <xdr:row>54</xdr:row>
      <xdr:rowOff>50812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5481300" y="9111850"/>
          <a:ext cx="838200" cy="197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71270</xdr:rowOff>
    </xdr:from>
    <xdr:ext cx="534377" cy="259045"/>
    <xdr:sp macro="" textlink="">
      <xdr:nvSpPr>
        <xdr:cNvPr id="581" name="教育費平均値テキスト">
          <a:extLst>
            <a:ext uri="{FF2B5EF4-FFF2-40B4-BE49-F238E27FC236}">
              <a16:creationId xmlns:a16="http://schemas.microsoft.com/office/drawing/2014/main" id="{00000000-0008-0000-0700-000045020000}"/>
            </a:ext>
          </a:extLst>
        </xdr:cNvPr>
        <xdr:cNvSpPr txBox="1"/>
      </xdr:nvSpPr>
      <xdr:spPr>
        <a:xfrm>
          <a:off x="16370300" y="9329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92843</xdr:rowOff>
    </xdr:from>
    <xdr:to>
      <xdr:col>85</xdr:col>
      <xdr:colOff>177800</xdr:colOff>
      <xdr:row>55</xdr:row>
      <xdr:rowOff>22993</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6268700" y="9351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50</xdr:row>
      <xdr:rowOff>40640</xdr:rowOff>
    </xdr:from>
    <xdr:to>
      <xdr:col>81</xdr:col>
      <xdr:colOff>50800</xdr:colOff>
      <xdr:row>54</xdr:row>
      <xdr:rowOff>50812</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4592300" y="8613140"/>
          <a:ext cx="889000" cy="695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12986</xdr:rowOff>
    </xdr:from>
    <xdr:to>
      <xdr:col>81</xdr:col>
      <xdr:colOff>101600</xdr:colOff>
      <xdr:row>55</xdr:row>
      <xdr:rowOff>114586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5430500" y="944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105713</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14111" y="9535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50</xdr:row>
      <xdr:rowOff>40640</xdr:rowOff>
    </xdr:from>
    <xdr:to>
      <xdr:col>76</xdr:col>
      <xdr:colOff>114300</xdr:colOff>
      <xdr:row>54</xdr:row>
      <xdr:rowOff>125488</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3703300" y="8613140"/>
          <a:ext cx="889000" cy="770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40742</xdr:rowOff>
    </xdr:from>
    <xdr:to>
      <xdr:col>76</xdr:col>
      <xdr:colOff>165100</xdr:colOff>
      <xdr:row>55</xdr:row>
      <xdr:rowOff>142342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4541500" y="94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133469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563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12674</xdr:rowOff>
    </xdr:from>
    <xdr:to>
      <xdr:col>71</xdr:col>
      <xdr:colOff>177800</xdr:colOff>
      <xdr:row>54</xdr:row>
      <xdr:rowOff>125488</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2814300" y="9270974"/>
          <a:ext cx="889000" cy="112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81032</xdr:rowOff>
    </xdr:from>
    <xdr:to>
      <xdr:col>72</xdr:col>
      <xdr:colOff>38100</xdr:colOff>
      <xdr:row>56</xdr:row>
      <xdr:rowOff>11182</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3652500" y="951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2309</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960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154298</xdr:rowOff>
    </xdr:from>
    <xdr:to>
      <xdr:col>67</xdr:col>
      <xdr:colOff>101600</xdr:colOff>
      <xdr:row>55</xdr:row>
      <xdr:rowOff>84448</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2763500" y="941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75575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950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145650</xdr:rowOff>
    </xdr:from>
    <xdr:to>
      <xdr:col>85</xdr:col>
      <xdr:colOff>177800</xdr:colOff>
      <xdr:row>53</xdr:row>
      <xdr:rowOff>75800</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6268700" y="906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168527</xdr:rowOff>
    </xdr:from>
    <xdr:ext cx="534377" cy="259045"/>
    <xdr:sp macro="" textlink="">
      <xdr:nvSpPr>
        <xdr:cNvPr id="600" name="教育費該当値テキスト">
          <a:extLst>
            <a:ext uri="{FF2B5EF4-FFF2-40B4-BE49-F238E27FC236}">
              <a16:creationId xmlns:a16="http://schemas.microsoft.com/office/drawing/2014/main" id="{00000000-0008-0000-0700-000058020000}"/>
            </a:ext>
          </a:extLst>
        </xdr:cNvPr>
        <xdr:cNvSpPr txBox="1"/>
      </xdr:nvSpPr>
      <xdr:spPr>
        <a:xfrm>
          <a:off x="16370300" y="8912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12</xdr:rowOff>
    </xdr:from>
    <xdr:to>
      <xdr:col>81</xdr:col>
      <xdr:colOff>101600</xdr:colOff>
      <xdr:row>54</xdr:row>
      <xdr:rowOff>101612</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5430500" y="9258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118139</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14111" y="9033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49</xdr:row>
      <xdr:rowOff>161290</xdr:rowOff>
    </xdr:from>
    <xdr:to>
      <xdr:col>76</xdr:col>
      <xdr:colOff>165100</xdr:colOff>
      <xdr:row>50</xdr:row>
      <xdr:rowOff>91440</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4541500" y="856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48</xdr:row>
      <xdr:rowOff>107967</xdr:rowOff>
    </xdr:from>
    <xdr:ext cx="59901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4292795" y="8337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74688</xdr:rowOff>
    </xdr:from>
    <xdr:to>
      <xdr:col>72</xdr:col>
      <xdr:colOff>38100</xdr:colOff>
      <xdr:row>55</xdr:row>
      <xdr:rowOff>4838</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3652500" y="9332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21365</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3436111" y="9108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133324</xdr:rowOff>
    </xdr:from>
    <xdr:to>
      <xdr:col>67</xdr:col>
      <xdr:colOff>101600</xdr:colOff>
      <xdr:row>54</xdr:row>
      <xdr:rowOff>63474</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2763500" y="922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80001</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547111" y="899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30886</xdr:rowOff>
    </xdr:from>
    <xdr:to>
      <xdr:col>85</xdr:col>
      <xdr:colOff>126364</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375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149013</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215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30886</xdr:rowOff>
    </xdr:from>
    <xdr:to>
      <xdr:col>86</xdr:col>
      <xdr:colOff>25400</xdr:colOff>
      <xdr:row>72</xdr:row>
      <xdr:rowOff>30886</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375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91236</xdr:rowOff>
    </xdr:from>
    <xdr:to>
      <xdr:col>85</xdr:col>
      <xdr:colOff>127000</xdr:colOff>
      <xdr:row>78</xdr:row>
      <xdr:rowOff>135813</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464336"/>
          <a:ext cx="838200" cy="4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21800</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223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170373</xdr:rowOff>
    </xdr:from>
    <xdr:to>
      <xdr:col>85</xdr:col>
      <xdr:colOff>177800</xdr:colOff>
      <xdr:row>78</xdr:row>
      <xdr:rowOff>100523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37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91236</xdr:rowOff>
    </xdr:from>
    <xdr:to>
      <xdr:col>81</xdr:col>
      <xdr:colOff>50800</xdr:colOff>
      <xdr:row>78</xdr:row>
      <xdr:rowOff>122143</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4592300" y="13464336"/>
          <a:ext cx="889000" cy="30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144450</xdr:rowOff>
    </xdr:from>
    <xdr:to>
      <xdr:col>81</xdr:col>
      <xdr:colOff>101600</xdr:colOff>
      <xdr:row>78</xdr:row>
      <xdr:rowOff>74600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34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91127</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46428" y="1312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122143</xdr:rowOff>
    </xdr:from>
    <xdr:to>
      <xdr:col>76</xdr:col>
      <xdr:colOff>114300</xdr:colOff>
      <xdr:row>78</xdr:row>
      <xdr:rowOff>139106</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3703300" y="13495243"/>
          <a:ext cx="889000" cy="16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146324</xdr:rowOff>
    </xdr:from>
    <xdr:to>
      <xdr:col>76</xdr:col>
      <xdr:colOff>165100</xdr:colOff>
      <xdr:row>78</xdr:row>
      <xdr:rowOff>76474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347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93001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12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63942</xdr:rowOff>
    </xdr:from>
    <xdr:to>
      <xdr:col>71</xdr:col>
      <xdr:colOff>177800</xdr:colOff>
      <xdr:row>78</xdr:row>
      <xdr:rowOff>139106</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437042"/>
          <a:ext cx="889000" cy="75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150805</xdr:rowOff>
    </xdr:from>
    <xdr:to>
      <xdr:col>72</xdr:col>
      <xdr:colOff>38100</xdr:colOff>
      <xdr:row>78</xdr:row>
      <xdr:rowOff>80955</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35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97482</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127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63067</xdr:rowOff>
    </xdr:from>
    <xdr:to>
      <xdr:col>67</xdr:col>
      <xdr:colOff>101600</xdr:colOff>
      <xdr:row>77</xdr:row>
      <xdr:rowOff>164667</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26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9744</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039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85013</xdr:rowOff>
    </xdr:from>
    <xdr:to>
      <xdr:col>85</xdr:col>
      <xdr:colOff>177800</xdr:colOff>
      <xdr:row>79</xdr:row>
      <xdr:rowOff>15163</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45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171390</xdr:rowOff>
    </xdr:from>
    <xdr:ext cx="313932"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3730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40436</xdr:rowOff>
    </xdr:from>
    <xdr:to>
      <xdr:col>81</xdr:col>
      <xdr:colOff>101600</xdr:colOff>
      <xdr:row>78</xdr:row>
      <xdr:rowOff>142036</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41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133163</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46428" y="13506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71343</xdr:rowOff>
    </xdr:from>
    <xdr:to>
      <xdr:col>76</xdr:col>
      <xdr:colOff>165100</xdr:colOff>
      <xdr:row>79</xdr:row>
      <xdr:rowOff>1493</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44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164070</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03017" y="13537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88306</xdr:rowOff>
    </xdr:from>
    <xdr:to>
      <xdr:col>72</xdr:col>
      <xdr:colOff>38100</xdr:colOff>
      <xdr:row>79</xdr:row>
      <xdr:rowOff>18456</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46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9583</xdr:rowOff>
    </xdr:from>
    <xdr:ext cx="313932"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46333" y="1355413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13142</xdr:rowOff>
    </xdr:from>
    <xdr:to>
      <xdr:col>67</xdr:col>
      <xdr:colOff>101600</xdr:colOff>
      <xdr:row>78</xdr:row>
      <xdr:rowOff>114742</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38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105869</xdr:rowOff>
    </xdr:from>
    <xdr:ext cx="469744"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579428" y="13478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a:extLst>
            <a:ext uri="{FF2B5EF4-FFF2-40B4-BE49-F238E27FC236}">
              <a16:creationId xmlns:a16="http://schemas.microsoft.com/office/drawing/2014/main" id="{00000000-0008-0000-07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31589</xdr:rowOff>
    </xdr:from>
    <xdr:to>
      <xdr:col>85</xdr:col>
      <xdr:colOff>126364</xdr:colOff>
      <xdr:row>98</xdr:row>
      <xdr:rowOff>79153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6317595" y="15462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82980</xdr:rowOff>
    </xdr:from>
    <xdr:ext cx="534377" cy="259045"/>
    <xdr:sp macro="" textlink="">
      <xdr:nvSpPr>
        <xdr:cNvPr id="690" name="公債費最小値テキスト">
          <a:extLst>
            <a:ext uri="{FF2B5EF4-FFF2-40B4-BE49-F238E27FC236}">
              <a16:creationId xmlns:a16="http://schemas.microsoft.com/office/drawing/2014/main" id="{00000000-0008-0000-0700-0000B2020000}"/>
            </a:ext>
          </a:extLst>
        </xdr:cNvPr>
        <xdr:cNvSpPr txBox="1"/>
      </xdr:nvSpPr>
      <xdr:spPr>
        <a:xfrm>
          <a:off x="16370300" y="1688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79153</xdr:rowOff>
    </xdr:from>
    <xdr:to>
      <xdr:col>86</xdr:col>
      <xdr:colOff>25400</xdr:colOff>
      <xdr:row>98</xdr:row>
      <xdr:rowOff>79153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688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149716</xdr:rowOff>
    </xdr:from>
    <xdr:ext cx="534377" cy="259045"/>
    <xdr:sp macro="" textlink="">
      <xdr:nvSpPr>
        <xdr:cNvPr id="692" name="公債費最大値テキスト">
          <a:extLst>
            <a:ext uri="{FF2B5EF4-FFF2-40B4-BE49-F238E27FC236}">
              <a16:creationId xmlns:a16="http://schemas.microsoft.com/office/drawing/2014/main" id="{00000000-0008-0000-0700-0000B4020000}"/>
            </a:ext>
          </a:extLst>
        </xdr:cNvPr>
        <xdr:cNvSpPr txBox="1"/>
      </xdr:nvSpPr>
      <xdr:spPr>
        <a:xfrm>
          <a:off x="16370300" y="15237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98,621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31589</xdr:rowOff>
    </xdr:from>
    <xdr:to>
      <xdr:col>86</xdr:col>
      <xdr:colOff>25400</xdr:colOff>
      <xdr:row>90</xdr:row>
      <xdr:rowOff>31589</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546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22493</xdr:rowOff>
    </xdr:from>
    <xdr:to>
      <xdr:col>85</xdr:col>
      <xdr:colOff>127000</xdr:colOff>
      <xdr:row>92</xdr:row>
      <xdr:rowOff>28142</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5481300" y="15624443"/>
          <a:ext cx="838200" cy="177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25852</xdr:rowOff>
    </xdr:from>
    <xdr:ext cx="534377" cy="259045"/>
    <xdr:sp macro="" textlink="">
      <xdr:nvSpPr>
        <xdr:cNvPr id="695" name="公債費平均値テキスト">
          <a:extLst>
            <a:ext uri="{FF2B5EF4-FFF2-40B4-BE49-F238E27FC236}">
              <a16:creationId xmlns:a16="http://schemas.microsoft.com/office/drawing/2014/main" id="{00000000-0008-0000-0700-0000B7020000}"/>
            </a:ext>
          </a:extLst>
        </xdr:cNvPr>
        <xdr:cNvSpPr txBox="1"/>
      </xdr:nvSpPr>
      <xdr:spPr>
        <a:xfrm>
          <a:off x="16370300" y="163136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47425</xdr:rowOff>
    </xdr:from>
    <xdr:to>
      <xdr:col>85</xdr:col>
      <xdr:colOff>177800</xdr:colOff>
      <xdr:row>95</xdr:row>
      <xdr:rowOff>149025</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6268700" y="163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22493</xdr:rowOff>
    </xdr:from>
    <xdr:to>
      <xdr:col>81</xdr:col>
      <xdr:colOff>50800</xdr:colOff>
      <xdr:row>91</xdr:row>
      <xdr:rowOff>113934</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4592300" y="15624443"/>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5412</xdr:rowOff>
    </xdr:from>
    <xdr:to>
      <xdr:col>81</xdr:col>
      <xdr:colOff>101600</xdr:colOff>
      <xdr:row>95</xdr:row>
      <xdr:rowOff>107012</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5430500" y="1629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98139</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14111" y="16385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91</xdr:row>
      <xdr:rowOff>113934</xdr:rowOff>
    </xdr:from>
    <xdr:to>
      <xdr:col>76</xdr:col>
      <xdr:colOff>114300</xdr:colOff>
      <xdr:row>91</xdr:row>
      <xdr:rowOff>115077</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3703300" y="15715884"/>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28403</xdr:rowOff>
    </xdr:from>
    <xdr:to>
      <xdr:col>76</xdr:col>
      <xdr:colOff>165100</xdr:colOff>
      <xdr:row>95</xdr:row>
      <xdr:rowOff>130003</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45415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121130</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325111" y="1640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115077</xdr:rowOff>
    </xdr:from>
    <xdr:to>
      <xdr:col>71</xdr:col>
      <xdr:colOff>177800</xdr:colOff>
      <xdr:row>92</xdr:row>
      <xdr:rowOff>131617</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2814300" y="15717027"/>
          <a:ext cx="889000" cy="187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23864</xdr:rowOff>
    </xdr:from>
    <xdr:to>
      <xdr:col>72</xdr:col>
      <xdr:colOff>38100</xdr:colOff>
      <xdr:row>95</xdr:row>
      <xdr:rowOff>125464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3652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116591</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404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85536</xdr:rowOff>
    </xdr:from>
    <xdr:to>
      <xdr:col>67</xdr:col>
      <xdr:colOff>101600</xdr:colOff>
      <xdr:row>96</xdr:row>
      <xdr:rowOff>15686</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2763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6813</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46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91</xdr:row>
      <xdr:rowOff>148792</xdr:rowOff>
    </xdr:from>
    <xdr:to>
      <xdr:col>85</xdr:col>
      <xdr:colOff>177800</xdr:colOff>
      <xdr:row>92</xdr:row>
      <xdr:rowOff>78942</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6268700" y="1575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219</xdr:rowOff>
    </xdr:from>
    <xdr:ext cx="534377" cy="259045"/>
    <xdr:sp macro="" textlink="">
      <xdr:nvSpPr>
        <xdr:cNvPr id="714" name="公債費該当値テキスト">
          <a:extLst>
            <a:ext uri="{FF2B5EF4-FFF2-40B4-BE49-F238E27FC236}">
              <a16:creationId xmlns:a16="http://schemas.microsoft.com/office/drawing/2014/main" id="{00000000-0008-0000-0700-0000CA020000}"/>
            </a:ext>
          </a:extLst>
        </xdr:cNvPr>
        <xdr:cNvSpPr txBox="1"/>
      </xdr:nvSpPr>
      <xdr:spPr>
        <a:xfrm>
          <a:off x="16370300" y="15602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90</xdr:row>
      <xdr:rowOff>143143</xdr:rowOff>
    </xdr:from>
    <xdr:to>
      <xdr:col>81</xdr:col>
      <xdr:colOff>101600</xdr:colOff>
      <xdr:row>91</xdr:row>
      <xdr:rowOff>73293</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5430500" y="1557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89</xdr:row>
      <xdr:rowOff>89820</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5214111" y="15348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91</xdr:row>
      <xdr:rowOff>63134</xdr:rowOff>
    </xdr:from>
    <xdr:to>
      <xdr:col>76</xdr:col>
      <xdr:colOff>165100</xdr:colOff>
      <xdr:row>91</xdr:row>
      <xdr:rowOff>164734</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4541500" y="1566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90</xdr:row>
      <xdr:rowOff>9811</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325111" y="15440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91</xdr:row>
      <xdr:rowOff>64277</xdr:rowOff>
    </xdr:from>
    <xdr:to>
      <xdr:col>72</xdr:col>
      <xdr:colOff>38100</xdr:colOff>
      <xdr:row>91</xdr:row>
      <xdr:rowOff>165877</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3652500" y="15666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90</xdr:row>
      <xdr:rowOff>10954</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3436111" y="15441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80817</xdr:rowOff>
    </xdr:from>
    <xdr:to>
      <xdr:col>67</xdr:col>
      <xdr:colOff>101600</xdr:colOff>
      <xdr:row>93</xdr:row>
      <xdr:rowOff>10967</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2763500" y="15854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27494</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2547111" y="15629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11684</xdr:rowOff>
    </xdr:from>
    <xdr:to>
      <xdr:col>116</xdr:col>
      <xdr:colOff>62864</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155184"/>
          <a:ext cx="1269"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167809</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682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129811</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4930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11684</xdr:rowOff>
    </xdr:from>
    <xdr:to>
      <xdr:col>116</xdr:col>
      <xdr:colOff>152400</xdr:colOff>
      <xdr:row>30</xdr:row>
      <xdr:rowOff>11684</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155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85259</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4289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62382</xdr:rowOff>
    </xdr:from>
    <xdr:to>
      <xdr:col>116</xdr:col>
      <xdr:colOff>114300</xdr:colOff>
      <xdr:row>38</xdr:row>
      <xdr:rowOff>163982</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128219</xdr:rowOff>
    </xdr:from>
    <xdr:to>
      <xdr:col>112</xdr:col>
      <xdr:colOff>38100</xdr:colOff>
      <xdr:row>38</xdr:row>
      <xdr:rowOff>58369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471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74896</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2470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6833</xdr:rowOff>
    </xdr:from>
    <xdr:to>
      <xdr:col>107</xdr:col>
      <xdr:colOff>101600</xdr:colOff>
      <xdr:row>38</xdr:row>
      <xdr:rowOff>108433</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521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124960</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2971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3175</xdr:rowOff>
    </xdr:from>
    <xdr:to>
      <xdr:col>102</xdr:col>
      <xdr:colOff>165100</xdr:colOff>
      <xdr:row>38</xdr:row>
      <xdr:rowOff>104775</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121302</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6017" y="62935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72212</xdr:rowOff>
    </xdr:from>
    <xdr:to>
      <xdr:col>98</xdr:col>
      <xdr:colOff>38100</xdr:colOff>
      <xdr:row>39</xdr:row>
      <xdr:rowOff>2362</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587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18889</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9333" y="63625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40809</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555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614,954</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民生費の増額等により、全体としては前年度対比</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9,985</a:t>
          </a:r>
          <a:r>
            <a:rPr kumimoji="1" lang="ja-JP" altLang="en-US" sz="1300">
              <a:latin typeface="ＭＳ Ｐゴシック" panose="020B0600070205080204" pitchFamily="50" charset="-128"/>
              <a:ea typeface="ＭＳ Ｐゴシック" panose="020B0600070205080204" pitchFamily="50" charset="-128"/>
            </a:rPr>
            <a:t>万９千円の増額となっている。</a:t>
          </a:r>
        </a:p>
        <a:p>
          <a:r>
            <a:rPr kumimoji="1" lang="ja-JP" altLang="en-US" sz="1300">
              <a:latin typeface="ＭＳ Ｐゴシック" panose="020B0600070205080204" pitchFamily="50" charset="-128"/>
              <a:ea typeface="ＭＳ Ｐゴシック" panose="020B0600070205080204" pitchFamily="50" charset="-128"/>
            </a:rPr>
            <a:t>　民生費が増額となった主な要因としては、定額減税調整給付金事業を実施したことがあげられます。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兵庫県丹波市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財政調整基金については、１億</a:t>
          </a:r>
          <a:r>
            <a:rPr kumimoji="1" lang="en-US" altLang="ja-JP" sz="1200">
              <a:latin typeface="ＭＳ ゴシック" pitchFamily="49" charset="-128"/>
              <a:ea typeface="ＭＳ ゴシック" pitchFamily="49" charset="-128"/>
            </a:rPr>
            <a:t>6,167</a:t>
          </a:r>
          <a:r>
            <a:rPr kumimoji="1" lang="ja-JP" altLang="en-US" sz="1200">
              <a:latin typeface="ＭＳ ゴシック" pitchFamily="49" charset="-128"/>
              <a:ea typeface="ＭＳ ゴシック" pitchFamily="49" charset="-128"/>
            </a:rPr>
            <a:t>万円４千円を取り崩したが、３億</a:t>
          </a:r>
          <a:r>
            <a:rPr kumimoji="1" lang="en-US" altLang="ja-JP" sz="1200">
              <a:latin typeface="ＭＳ ゴシック" pitchFamily="49" charset="-128"/>
              <a:ea typeface="ＭＳ ゴシック" pitchFamily="49" charset="-128"/>
            </a:rPr>
            <a:t>2,749</a:t>
          </a:r>
          <a:r>
            <a:rPr kumimoji="1" lang="ja-JP" altLang="en-US" sz="1200">
              <a:latin typeface="ＭＳ ゴシック" pitchFamily="49" charset="-128"/>
              <a:ea typeface="ＭＳ ゴシック" pitchFamily="49" charset="-128"/>
            </a:rPr>
            <a:t>万円を積み立てたことにより、令和６年度末現在残高は、前年度から１億</a:t>
          </a:r>
          <a:r>
            <a:rPr kumimoji="1" lang="en-US" altLang="ja-JP" sz="1200">
              <a:latin typeface="ＭＳ ゴシック" pitchFamily="49" charset="-128"/>
              <a:ea typeface="ＭＳ ゴシック" pitchFamily="49" charset="-128"/>
            </a:rPr>
            <a:t>6,581</a:t>
          </a:r>
          <a:r>
            <a:rPr kumimoji="1" lang="ja-JP" altLang="en-US" sz="1200">
              <a:latin typeface="ＭＳ ゴシック" pitchFamily="49" charset="-128"/>
              <a:ea typeface="ＭＳ ゴシック" pitchFamily="49" charset="-128"/>
            </a:rPr>
            <a:t>万６千円増加し、</a:t>
          </a:r>
          <a:r>
            <a:rPr kumimoji="1" lang="en-US" altLang="ja-JP" sz="1200">
              <a:latin typeface="ＭＳ ゴシック" pitchFamily="49" charset="-128"/>
              <a:ea typeface="ＭＳ ゴシック" pitchFamily="49" charset="-128"/>
            </a:rPr>
            <a:t>50</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4,614</a:t>
          </a:r>
          <a:r>
            <a:rPr kumimoji="1" lang="ja-JP" altLang="en-US" sz="1200">
              <a:latin typeface="ＭＳ ゴシック" pitchFamily="49" charset="-128"/>
              <a:ea typeface="ＭＳ ゴシック" pitchFamily="49" charset="-128"/>
            </a:rPr>
            <a:t>万４千円となっている。</a:t>
          </a:r>
        </a:p>
        <a:p>
          <a:r>
            <a:rPr kumimoji="1" lang="ja-JP" altLang="en-US" sz="1200">
              <a:latin typeface="ＭＳ ゴシック" pitchFamily="49" charset="-128"/>
              <a:ea typeface="ＭＳ ゴシック" pitchFamily="49" charset="-128"/>
            </a:rPr>
            <a:t>　実質単年度収支については、９億</a:t>
          </a:r>
          <a:r>
            <a:rPr kumimoji="1" lang="en-US" altLang="ja-JP" sz="1200">
              <a:latin typeface="ＭＳ ゴシック" pitchFamily="49" charset="-128"/>
              <a:ea typeface="ＭＳ ゴシック" pitchFamily="49" charset="-128"/>
            </a:rPr>
            <a:t>2,957</a:t>
          </a:r>
          <a:r>
            <a:rPr kumimoji="1" lang="ja-JP" altLang="en-US" sz="1200">
              <a:latin typeface="ＭＳ ゴシック" pitchFamily="49" charset="-128"/>
              <a:ea typeface="ＭＳ ゴシック" pitchFamily="49" charset="-128"/>
            </a:rPr>
            <a:t>万７千円の黒字となっている。主な要因としては、財政調整基金の積立や繰上償還によるものである。</a:t>
          </a:r>
        </a:p>
        <a:p>
          <a:r>
            <a:rPr kumimoji="1" lang="ja-JP" altLang="en-US" sz="1200">
              <a:latin typeface="ＭＳ ゴシック" pitchFamily="49" charset="-128"/>
              <a:ea typeface="ＭＳ ゴシック" pitchFamily="49" charset="-128"/>
            </a:rPr>
            <a:t>　引き続き、実質単年度収支の均衡を図り、適正な黒字額を確保することにより、持続可能で健全な財政運営を行う必要がある。</a:t>
          </a:r>
          <a:endParaRPr kumimoji="1" lang="en-US" altLang="ja-JP" sz="12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兵庫県丹波市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連結実質赤字は発生しておらず、黒字となっている。黒字額における標準財政規模比の構成割合は、上下水道事業会計及び一般会計で９割以上を占めている。</a:t>
          </a:r>
        </a:p>
        <a:p>
          <a:r>
            <a:rPr kumimoji="1" lang="ja-JP" altLang="en-US" sz="1400">
              <a:latin typeface="ＭＳ ゴシック" pitchFamily="49" charset="-128"/>
              <a:ea typeface="ＭＳ ゴシック" pitchFamily="49" charset="-128"/>
            </a:rPr>
            <a:t>　今後も事務の適正化を図り、引き続き健全な財政運営を行っていく。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75" thickBot="1" x14ac:dyDescent="0.2">
      <c r="B2" s="164" t="s">
        <v>77</v>
      </c>
      <c r="C2" s="164"/>
      <c r="D2" s="165"/>
    </row>
    <row r="3" spans="1:119" ht="18.75" customHeight="1" thickBot="1" x14ac:dyDescent="0.2">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15">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38856918</v>
      </c>
      <c r="BO4" s="436"/>
      <c r="BP4" s="436"/>
      <c r="BQ4" s="436"/>
      <c r="BR4" s="436"/>
      <c r="BS4" s="436"/>
      <c r="BT4" s="436"/>
      <c r="BU4" s="437"/>
      <c r="BV4" s="435">
        <v>36942753</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8</v>
      </c>
      <c r="CU4" s="576"/>
      <c r="CV4" s="576"/>
      <c r="CW4" s="576"/>
      <c r="CX4" s="576"/>
      <c r="CY4" s="576"/>
      <c r="CZ4" s="576"/>
      <c r="DA4" s="577"/>
      <c r="DB4" s="575">
        <v>7.6</v>
      </c>
      <c r="DC4" s="576"/>
      <c r="DD4" s="576"/>
      <c r="DE4" s="576"/>
      <c r="DF4" s="576"/>
      <c r="DG4" s="576"/>
      <c r="DH4" s="576"/>
      <c r="DI4" s="577"/>
    </row>
    <row r="5" spans="1:119" ht="18.75" customHeight="1" x14ac:dyDescent="0.15">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36917510</v>
      </c>
      <c r="BO5" s="407"/>
      <c r="BP5" s="407"/>
      <c r="BQ5" s="407"/>
      <c r="BR5" s="407"/>
      <c r="BS5" s="407"/>
      <c r="BT5" s="407"/>
      <c r="BU5" s="408"/>
      <c r="BV5" s="406">
        <v>35117651</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92.7</v>
      </c>
      <c r="CU5" s="404"/>
      <c r="CV5" s="404"/>
      <c r="CW5" s="404"/>
      <c r="CX5" s="404"/>
      <c r="CY5" s="404"/>
      <c r="CZ5" s="404"/>
      <c r="DA5" s="405"/>
      <c r="DB5" s="403">
        <v>90.9</v>
      </c>
      <c r="DC5" s="404"/>
      <c r="DD5" s="404"/>
      <c r="DE5" s="404"/>
      <c r="DF5" s="404"/>
      <c r="DG5" s="404"/>
      <c r="DH5" s="404"/>
      <c r="DI5" s="405"/>
    </row>
    <row r="6" spans="1:119" ht="18.75" customHeight="1" x14ac:dyDescent="0.15">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1939408</v>
      </c>
      <c r="BO6" s="407"/>
      <c r="BP6" s="407"/>
      <c r="BQ6" s="407"/>
      <c r="BR6" s="407"/>
      <c r="BS6" s="407"/>
      <c r="BT6" s="407"/>
      <c r="BU6" s="408"/>
      <c r="BV6" s="406">
        <v>1825102</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92.9</v>
      </c>
      <c r="CU6" s="550"/>
      <c r="CV6" s="550"/>
      <c r="CW6" s="550"/>
      <c r="CX6" s="550"/>
      <c r="CY6" s="550"/>
      <c r="CZ6" s="550"/>
      <c r="DA6" s="551"/>
      <c r="DB6" s="549">
        <v>91.5</v>
      </c>
      <c r="DC6" s="550"/>
      <c r="DD6" s="550"/>
      <c r="DE6" s="550"/>
      <c r="DF6" s="550"/>
      <c r="DG6" s="550"/>
      <c r="DH6" s="550"/>
      <c r="DI6" s="551"/>
    </row>
    <row r="7" spans="1:119" ht="18.75" customHeight="1" x14ac:dyDescent="0.15">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227256</v>
      </c>
      <c r="BO7" s="407"/>
      <c r="BP7" s="407"/>
      <c r="BQ7" s="407"/>
      <c r="BR7" s="407"/>
      <c r="BS7" s="407"/>
      <c r="BT7" s="407"/>
      <c r="BU7" s="408"/>
      <c r="BV7" s="406">
        <v>223412</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21278025</v>
      </c>
      <c r="CU7" s="407"/>
      <c r="CV7" s="407"/>
      <c r="CW7" s="407"/>
      <c r="CX7" s="407"/>
      <c r="CY7" s="407"/>
      <c r="CZ7" s="407"/>
      <c r="DA7" s="408"/>
      <c r="DB7" s="406">
        <v>20964651</v>
      </c>
      <c r="DC7" s="407"/>
      <c r="DD7" s="407"/>
      <c r="DE7" s="407"/>
      <c r="DF7" s="407"/>
      <c r="DG7" s="407"/>
      <c r="DH7" s="407"/>
      <c r="DI7" s="408"/>
    </row>
    <row r="8" spans="1:119" ht="18.75" customHeight="1" thickBot="1" x14ac:dyDescent="0.2">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90</v>
      </c>
      <c r="AV8" s="465"/>
      <c r="AW8" s="465"/>
      <c r="AX8" s="465"/>
      <c r="AY8" s="420" t="s">
        <v>104</v>
      </c>
      <c r="AZ8" s="421"/>
      <c r="BA8" s="421"/>
      <c r="BB8" s="421"/>
      <c r="BC8" s="421"/>
      <c r="BD8" s="421"/>
      <c r="BE8" s="421"/>
      <c r="BF8" s="421"/>
      <c r="BG8" s="421"/>
      <c r="BH8" s="421"/>
      <c r="BI8" s="421"/>
      <c r="BJ8" s="421"/>
      <c r="BK8" s="421"/>
      <c r="BL8" s="421"/>
      <c r="BM8" s="422"/>
      <c r="BN8" s="406">
        <v>1712152</v>
      </c>
      <c r="BO8" s="407"/>
      <c r="BP8" s="407"/>
      <c r="BQ8" s="407"/>
      <c r="BR8" s="407"/>
      <c r="BS8" s="407"/>
      <c r="BT8" s="407"/>
      <c r="BU8" s="408"/>
      <c r="BV8" s="406">
        <v>1601690</v>
      </c>
      <c r="BW8" s="407"/>
      <c r="BX8" s="407"/>
      <c r="BY8" s="407"/>
      <c r="BZ8" s="407"/>
      <c r="CA8" s="407"/>
      <c r="CB8" s="407"/>
      <c r="CC8" s="408"/>
      <c r="CD8" s="446" t="s">
        <v>105</v>
      </c>
      <c r="CE8" s="366"/>
      <c r="CF8" s="366"/>
      <c r="CG8" s="366"/>
      <c r="CH8" s="366"/>
      <c r="CI8" s="366"/>
      <c r="CJ8" s="366"/>
      <c r="CK8" s="366"/>
      <c r="CL8" s="366"/>
      <c r="CM8" s="366"/>
      <c r="CN8" s="366"/>
      <c r="CO8" s="366"/>
      <c r="CP8" s="366"/>
      <c r="CQ8" s="366"/>
      <c r="CR8" s="366"/>
      <c r="CS8" s="447"/>
      <c r="CT8" s="509">
        <v>0.44</v>
      </c>
      <c r="CU8" s="510"/>
      <c r="CV8" s="510"/>
      <c r="CW8" s="510"/>
      <c r="CX8" s="510"/>
      <c r="CY8" s="510"/>
      <c r="CZ8" s="510"/>
      <c r="DA8" s="511"/>
      <c r="DB8" s="509">
        <v>0.43</v>
      </c>
      <c r="DC8" s="510"/>
      <c r="DD8" s="510"/>
      <c r="DE8" s="510"/>
      <c r="DF8" s="510"/>
      <c r="DG8" s="510"/>
      <c r="DH8" s="510"/>
      <c r="DI8" s="511"/>
    </row>
    <row r="9" spans="1:119" ht="18.75" customHeight="1" thickBot="1" x14ac:dyDescent="0.2">
      <c r="A9" s="163"/>
      <c r="B9" s="538" t="s">
        <v>106</v>
      </c>
      <c r="C9" s="539"/>
      <c r="D9" s="539"/>
      <c r="E9" s="539"/>
      <c r="F9" s="539"/>
      <c r="G9" s="539"/>
      <c r="H9" s="539"/>
      <c r="I9" s="539"/>
      <c r="J9" s="539"/>
      <c r="K9" s="457"/>
      <c r="L9" s="540" t="s">
        <v>107</v>
      </c>
      <c r="M9" s="541"/>
      <c r="N9" s="541"/>
      <c r="O9" s="541"/>
      <c r="P9" s="541"/>
      <c r="Q9" s="542"/>
      <c r="R9" s="543">
        <v>61471</v>
      </c>
      <c r="S9" s="544"/>
      <c r="T9" s="544"/>
      <c r="U9" s="544"/>
      <c r="V9" s="545"/>
      <c r="W9" s="475" t="s">
        <v>108</v>
      </c>
      <c r="X9" s="476"/>
      <c r="Y9" s="476"/>
      <c r="Z9" s="476"/>
      <c r="AA9" s="476"/>
      <c r="AB9" s="476"/>
      <c r="AC9" s="476"/>
      <c r="AD9" s="476"/>
      <c r="AE9" s="476"/>
      <c r="AF9" s="476"/>
      <c r="AG9" s="476"/>
      <c r="AH9" s="476"/>
      <c r="AI9" s="476"/>
      <c r="AJ9" s="476"/>
      <c r="AK9" s="476"/>
      <c r="AL9" s="546"/>
      <c r="AM9" s="463" t="s">
        <v>109</v>
      </c>
      <c r="AN9" s="363"/>
      <c r="AO9" s="363"/>
      <c r="AP9" s="363"/>
      <c r="AQ9" s="363"/>
      <c r="AR9" s="363"/>
      <c r="AS9" s="363"/>
      <c r="AT9" s="364"/>
      <c r="AU9" s="464" t="s">
        <v>90</v>
      </c>
      <c r="AV9" s="465"/>
      <c r="AW9" s="465"/>
      <c r="AX9" s="465"/>
      <c r="AY9" s="420" t="s">
        <v>110</v>
      </c>
      <c r="AZ9" s="421"/>
      <c r="BA9" s="421"/>
      <c r="BB9" s="421"/>
      <c r="BC9" s="421"/>
      <c r="BD9" s="421"/>
      <c r="BE9" s="421"/>
      <c r="BF9" s="421"/>
      <c r="BG9" s="421"/>
      <c r="BH9" s="421"/>
      <c r="BI9" s="421"/>
      <c r="BJ9" s="421"/>
      <c r="BK9" s="421"/>
      <c r="BL9" s="421"/>
      <c r="BM9" s="422"/>
      <c r="BN9" s="406">
        <v>110462</v>
      </c>
      <c r="BO9" s="407"/>
      <c r="BP9" s="407"/>
      <c r="BQ9" s="407"/>
      <c r="BR9" s="407"/>
      <c r="BS9" s="407"/>
      <c r="BT9" s="407"/>
      <c r="BU9" s="408"/>
      <c r="BV9" s="406">
        <v>98172</v>
      </c>
      <c r="BW9" s="407"/>
      <c r="BX9" s="407"/>
      <c r="BY9" s="407"/>
      <c r="BZ9" s="407"/>
      <c r="CA9" s="407"/>
      <c r="CB9" s="407"/>
      <c r="CC9" s="408"/>
      <c r="CD9" s="446" t="s">
        <v>111</v>
      </c>
      <c r="CE9" s="366"/>
      <c r="CF9" s="366"/>
      <c r="CG9" s="366"/>
      <c r="CH9" s="366"/>
      <c r="CI9" s="366"/>
      <c r="CJ9" s="366"/>
      <c r="CK9" s="366"/>
      <c r="CL9" s="366"/>
      <c r="CM9" s="366"/>
      <c r="CN9" s="366"/>
      <c r="CO9" s="366"/>
      <c r="CP9" s="366"/>
      <c r="CQ9" s="366"/>
      <c r="CR9" s="366"/>
      <c r="CS9" s="447"/>
      <c r="CT9" s="403">
        <v>17.100000000000001</v>
      </c>
      <c r="CU9" s="404"/>
      <c r="CV9" s="404"/>
      <c r="CW9" s="404"/>
      <c r="CX9" s="404"/>
      <c r="CY9" s="404"/>
      <c r="CZ9" s="404"/>
      <c r="DA9" s="405"/>
      <c r="DB9" s="403">
        <v>20.100000000000001</v>
      </c>
      <c r="DC9" s="404"/>
      <c r="DD9" s="404"/>
      <c r="DE9" s="404"/>
      <c r="DF9" s="404"/>
      <c r="DG9" s="404"/>
      <c r="DH9" s="404"/>
      <c r="DI9" s="405"/>
    </row>
    <row r="10" spans="1:119" ht="18.75" customHeight="1" thickBot="1" x14ac:dyDescent="0.2">
      <c r="A10" s="163"/>
      <c r="B10" s="538"/>
      <c r="C10" s="539"/>
      <c r="D10" s="539"/>
      <c r="E10" s="539"/>
      <c r="F10" s="539"/>
      <c r="G10" s="539"/>
      <c r="H10" s="539"/>
      <c r="I10" s="539"/>
      <c r="J10" s="539"/>
      <c r="K10" s="457"/>
      <c r="L10" s="362" t="s">
        <v>112</v>
      </c>
      <c r="M10" s="363"/>
      <c r="N10" s="363"/>
      <c r="O10" s="363"/>
      <c r="P10" s="363"/>
      <c r="Q10" s="364"/>
      <c r="R10" s="359">
        <v>64660</v>
      </c>
      <c r="S10" s="360"/>
      <c r="T10" s="360"/>
      <c r="U10" s="360"/>
      <c r="V10" s="419"/>
      <c r="W10" s="547"/>
      <c r="X10" s="357"/>
      <c r="Y10" s="357"/>
      <c r="Z10" s="357"/>
      <c r="AA10" s="357"/>
      <c r="AB10" s="357"/>
      <c r="AC10" s="357"/>
      <c r="AD10" s="357"/>
      <c r="AE10" s="357"/>
      <c r="AF10" s="357"/>
      <c r="AG10" s="357"/>
      <c r="AH10" s="357"/>
      <c r="AI10" s="357"/>
      <c r="AJ10" s="357"/>
      <c r="AK10" s="357"/>
      <c r="AL10" s="548"/>
      <c r="AM10" s="463" t="s">
        <v>113</v>
      </c>
      <c r="AN10" s="363"/>
      <c r="AO10" s="363"/>
      <c r="AP10" s="363"/>
      <c r="AQ10" s="363"/>
      <c r="AR10" s="363"/>
      <c r="AS10" s="363"/>
      <c r="AT10" s="364"/>
      <c r="AU10" s="464" t="s">
        <v>114</v>
      </c>
      <c r="AV10" s="465"/>
      <c r="AW10" s="465"/>
      <c r="AX10" s="465"/>
      <c r="AY10" s="420" t="s">
        <v>115</v>
      </c>
      <c r="AZ10" s="421"/>
      <c r="BA10" s="421"/>
      <c r="BB10" s="421"/>
      <c r="BC10" s="421"/>
      <c r="BD10" s="421"/>
      <c r="BE10" s="421"/>
      <c r="BF10" s="421"/>
      <c r="BG10" s="421"/>
      <c r="BH10" s="421"/>
      <c r="BI10" s="421"/>
      <c r="BJ10" s="421"/>
      <c r="BK10" s="421"/>
      <c r="BL10" s="421"/>
      <c r="BM10" s="422"/>
      <c r="BN10" s="406">
        <v>327489</v>
      </c>
      <c r="BO10" s="407"/>
      <c r="BP10" s="407"/>
      <c r="BQ10" s="407"/>
      <c r="BR10" s="407"/>
      <c r="BS10" s="407"/>
      <c r="BT10" s="407"/>
      <c r="BU10" s="408"/>
      <c r="BV10" s="406">
        <v>38417</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114</v>
      </c>
      <c r="AV11" s="465"/>
      <c r="AW11" s="465"/>
      <c r="AX11" s="465"/>
      <c r="AY11" s="420" t="s">
        <v>120</v>
      </c>
      <c r="AZ11" s="421"/>
      <c r="BA11" s="421"/>
      <c r="BB11" s="421"/>
      <c r="BC11" s="421"/>
      <c r="BD11" s="421"/>
      <c r="BE11" s="421"/>
      <c r="BF11" s="421"/>
      <c r="BG11" s="421"/>
      <c r="BH11" s="421"/>
      <c r="BI11" s="421"/>
      <c r="BJ11" s="421"/>
      <c r="BK11" s="421"/>
      <c r="BL11" s="421"/>
      <c r="BM11" s="422"/>
      <c r="BN11" s="406">
        <v>653300</v>
      </c>
      <c r="BO11" s="407"/>
      <c r="BP11" s="407"/>
      <c r="BQ11" s="407"/>
      <c r="BR11" s="407"/>
      <c r="BS11" s="407"/>
      <c r="BT11" s="407"/>
      <c r="BU11" s="408"/>
      <c r="BV11" s="406">
        <v>1059940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15">
      <c r="A12" s="163"/>
      <c r="B12" s="512" t="s">
        <v>123</v>
      </c>
      <c r="C12" s="513"/>
      <c r="D12" s="513"/>
      <c r="E12" s="513"/>
      <c r="F12" s="513"/>
      <c r="G12" s="513"/>
      <c r="H12" s="513"/>
      <c r="I12" s="513"/>
      <c r="J12" s="513"/>
      <c r="K12" s="514"/>
      <c r="L12" s="521" t="s">
        <v>124</v>
      </c>
      <c r="M12" s="522"/>
      <c r="N12" s="522"/>
      <c r="O12" s="522"/>
      <c r="P12" s="522"/>
      <c r="Q12" s="523"/>
      <c r="R12" s="524">
        <v>60033</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114</v>
      </c>
      <c r="AV12" s="465"/>
      <c r="AW12" s="465"/>
      <c r="AX12" s="465"/>
      <c r="AY12" s="420" t="s">
        <v>128</v>
      </c>
      <c r="AZ12" s="421"/>
      <c r="BA12" s="421"/>
      <c r="BB12" s="421"/>
      <c r="BC12" s="421"/>
      <c r="BD12" s="421"/>
      <c r="BE12" s="421"/>
      <c r="BF12" s="421"/>
      <c r="BG12" s="421"/>
      <c r="BH12" s="421"/>
      <c r="BI12" s="421"/>
      <c r="BJ12" s="421"/>
      <c r="BK12" s="421"/>
      <c r="BL12" s="421"/>
      <c r="BM12" s="422"/>
      <c r="BN12" s="406">
        <v>161674</v>
      </c>
      <c r="BO12" s="407"/>
      <c r="BP12" s="407"/>
      <c r="BQ12" s="407"/>
      <c r="BR12" s="407"/>
      <c r="BS12" s="407"/>
      <c r="BT12" s="407"/>
      <c r="BU12" s="408"/>
      <c r="BV12" s="406">
        <v>340350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15">
      <c r="A13" s="163"/>
      <c r="B13" s="515"/>
      <c r="C13" s="516"/>
      <c r="D13" s="516"/>
      <c r="E13" s="516"/>
      <c r="F13" s="516"/>
      <c r="G13" s="516"/>
      <c r="H13" s="516"/>
      <c r="I13" s="516"/>
      <c r="J13" s="516"/>
      <c r="K13" s="517"/>
      <c r="L13" s="178"/>
      <c r="M13" s="490" t="s">
        <v>130</v>
      </c>
      <c r="N13" s="491"/>
      <c r="O13" s="491"/>
      <c r="P13" s="491"/>
      <c r="Q13" s="492"/>
      <c r="R13" s="493">
        <v>58669</v>
      </c>
      <c r="S13" s="494"/>
      <c r="T13" s="494"/>
      <c r="U13" s="494"/>
      <c r="V13" s="495"/>
      <c r="W13" s="496" t="s">
        <v>131</v>
      </c>
      <c r="X13" s="392"/>
      <c r="Y13" s="392"/>
      <c r="Z13" s="392"/>
      <c r="AA13" s="392"/>
      <c r="AB13" s="393"/>
      <c r="AC13" s="359">
        <v>2306</v>
      </c>
      <c r="AD13" s="360"/>
      <c r="AE13" s="360"/>
      <c r="AF13" s="360"/>
      <c r="AG13" s="361"/>
      <c r="AH13" s="359">
        <v>2550</v>
      </c>
      <c r="AI13" s="360"/>
      <c r="AJ13" s="360"/>
      <c r="AK13" s="360"/>
      <c r="AL13" s="419"/>
      <c r="AM13" s="463" t="s">
        <v>132</v>
      </c>
      <c r="AN13" s="363"/>
      <c r="AO13" s="363"/>
      <c r="AP13" s="363"/>
      <c r="AQ13" s="363"/>
      <c r="AR13" s="363"/>
      <c r="AS13" s="363"/>
      <c r="AT13" s="364"/>
      <c r="AU13" s="464" t="s">
        <v>114</v>
      </c>
      <c r="AV13" s="465"/>
      <c r="AW13" s="465"/>
      <c r="AX13" s="465"/>
      <c r="AY13" s="420" t="s">
        <v>133</v>
      </c>
      <c r="AZ13" s="421"/>
      <c r="BA13" s="421"/>
      <c r="BB13" s="421"/>
      <c r="BC13" s="421"/>
      <c r="BD13" s="421"/>
      <c r="BE13" s="421"/>
      <c r="BF13" s="421"/>
      <c r="BG13" s="421"/>
      <c r="BH13" s="421"/>
      <c r="BI13" s="421"/>
      <c r="BJ13" s="421"/>
      <c r="BK13" s="421"/>
      <c r="BL13" s="421"/>
      <c r="BM13" s="422"/>
      <c r="BN13" s="406">
        <v>929577</v>
      </c>
      <c r="BO13" s="407"/>
      <c r="BP13" s="407"/>
      <c r="BQ13" s="407"/>
      <c r="BR13" s="407"/>
      <c r="BS13" s="407"/>
      <c r="BT13" s="407"/>
      <c r="BU13" s="408"/>
      <c r="BV13" s="406">
        <v>856179</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6.2</v>
      </c>
      <c r="CU13" s="404"/>
      <c r="CV13" s="404"/>
      <c r="CW13" s="404"/>
      <c r="CX13" s="404"/>
      <c r="CY13" s="404"/>
      <c r="CZ13" s="404"/>
      <c r="DA13" s="405"/>
      <c r="DB13" s="403">
        <v>6.8</v>
      </c>
      <c r="DC13" s="404"/>
      <c r="DD13" s="404"/>
      <c r="DE13" s="404"/>
      <c r="DF13" s="404"/>
      <c r="DG13" s="404"/>
      <c r="DH13" s="404"/>
      <c r="DI13" s="405"/>
    </row>
    <row r="14" spans="1:119" ht="18.75" customHeight="1" thickBot="1" x14ac:dyDescent="0.2">
      <c r="A14" s="163"/>
      <c r="B14" s="515"/>
      <c r="C14" s="516"/>
      <c r="D14" s="516"/>
      <c r="E14" s="516"/>
      <c r="F14" s="516"/>
      <c r="G14" s="516"/>
      <c r="H14" s="516"/>
      <c r="I14" s="516"/>
      <c r="J14" s="516"/>
      <c r="K14" s="517"/>
      <c r="L14" s="480" t="s">
        <v>135</v>
      </c>
      <c r="M14" s="533"/>
      <c r="N14" s="533"/>
      <c r="O14" s="533"/>
      <c r="P14" s="533"/>
      <c r="Q14" s="534"/>
      <c r="R14" s="493">
        <v>60897</v>
      </c>
      <c r="S14" s="494"/>
      <c r="T14" s="494"/>
      <c r="U14" s="494"/>
      <c r="V14" s="495"/>
      <c r="W14" s="497"/>
      <c r="X14" s="395"/>
      <c r="Y14" s="395"/>
      <c r="Z14" s="395"/>
      <c r="AA14" s="395"/>
      <c r="AB14" s="396"/>
      <c r="AC14" s="486">
        <v>7.6</v>
      </c>
      <c r="AD14" s="487"/>
      <c r="AE14" s="487"/>
      <c r="AF14" s="487"/>
      <c r="AG14" s="488"/>
      <c r="AH14" s="486">
        <v>8</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15">
      <c r="A15" s="163"/>
      <c r="B15" s="515"/>
      <c r="C15" s="516"/>
      <c r="D15" s="516"/>
      <c r="E15" s="516"/>
      <c r="F15" s="516"/>
      <c r="G15" s="516"/>
      <c r="H15" s="516"/>
      <c r="I15" s="516"/>
      <c r="J15" s="516"/>
      <c r="K15" s="517"/>
      <c r="L15" s="178"/>
      <c r="M15" s="490" t="s">
        <v>130</v>
      </c>
      <c r="N15" s="491"/>
      <c r="O15" s="491"/>
      <c r="P15" s="491"/>
      <c r="Q15" s="492"/>
      <c r="R15" s="493">
        <v>59654</v>
      </c>
      <c r="S15" s="494"/>
      <c r="T15" s="494"/>
      <c r="U15" s="494"/>
      <c r="V15" s="495"/>
      <c r="W15" s="496" t="s">
        <v>137</v>
      </c>
      <c r="X15" s="392"/>
      <c r="Y15" s="392"/>
      <c r="Z15" s="392"/>
      <c r="AA15" s="392"/>
      <c r="AB15" s="393"/>
      <c r="AC15" s="359">
        <v>10487</v>
      </c>
      <c r="AD15" s="360"/>
      <c r="AE15" s="360"/>
      <c r="AF15" s="360"/>
      <c r="AG15" s="361"/>
      <c r="AH15" s="359">
        <v>11390</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8466623</v>
      </c>
      <c r="BO15" s="436"/>
      <c r="BP15" s="436"/>
      <c r="BQ15" s="436"/>
      <c r="BR15" s="436"/>
      <c r="BS15" s="436"/>
      <c r="BT15" s="436"/>
      <c r="BU15" s="437"/>
      <c r="BV15" s="435">
        <v>8280090</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34.4</v>
      </c>
      <c r="AD16" s="487"/>
      <c r="AE16" s="487"/>
      <c r="AF16" s="487"/>
      <c r="AG16" s="488"/>
      <c r="AH16" s="486">
        <v>35.5</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19012176</v>
      </c>
      <c r="BO16" s="407"/>
      <c r="BP16" s="407"/>
      <c r="BQ16" s="407"/>
      <c r="BR16" s="407"/>
      <c r="BS16" s="407"/>
      <c r="BT16" s="407"/>
      <c r="BU16" s="408"/>
      <c r="BV16" s="406">
        <v>18715738</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
      <c r="A17" s="163"/>
      <c r="B17" s="518"/>
      <c r="C17" s="519"/>
      <c r="D17" s="519"/>
      <c r="E17" s="519"/>
      <c r="F17" s="519"/>
      <c r="G17" s="519"/>
      <c r="H17" s="519"/>
      <c r="I17" s="519"/>
      <c r="J17" s="519"/>
      <c r="K17" s="520"/>
      <c r="L17" s="182"/>
      <c r="M17" s="499" t="s">
        <v>143</v>
      </c>
      <c r="N17" s="500"/>
      <c r="O17" s="500"/>
      <c r="P17" s="500"/>
      <c r="Q17" s="501"/>
      <c r="R17" s="483" t="s">
        <v>144</v>
      </c>
      <c r="S17" s="484"/>
      <c r="T17" s="484"/>
      <c r="U17" s="484"/>
      <c r="V17" s="485"/>
      <c r="W17" s="496" t="s">
        <v>145</v>
      </c>
      <c r="X17" s="392"/>
      <c r="Y17" s="392"/>
      <c r="Z17" s="392"/>
      <c r="AA17" s="392"/>
      <c r="AB17" s="393"/>
      <c r="AC17" s="359">
        <v>17713</v>
      </c>
      <c r="AD17" s="360"/>
      <c r="AE17" s="360"/>
      <c r="AF17" s="360"/>
      <c r="AG17" s="361"/>
      <c r="AH17" s="359">
        <v>18122</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10634155</v>
      </c>
      <c r="BO17" s="407"/>
      <c r="BP17" s="407"/>
      <c r="BQ17" s="407"/>
      <c r="BR17" s="407"/>
      <c r="BS17" s="407"/>
      <c r="BT17" s="407"/>
      <c r="BU17" s="408"/>
      <c r="BV17" s="406">
        <v>10399019</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
      <c r="A18" s="163"/>
      <c r="B18" s="456" t="s">
        <v>147</v>
      </c>
      <c r="C18" s="457"/>
      <c r="D18" s="457"/>
      <c r="E18" s="458"/>
      <c r="F18" s="458"/>
      <c r="G18" s="458"/>
      <c r="H18" s="458"/>
      <c r="I18" s="458"/>
      <c r="J18" s="458"/>
      <c r="K18" s="458"/>
      <c r="L18" s="459">
        <v>493.21</v>
      </c>
      <c r="M18" s="459"/>
      <c r="N18" s="459"/>
      <c r="O18" s="459"/>
      <c r="P18" s="459"/>
      <c r="Q18" s="459"/>
      <c r="R18" s="460"/>
      <c r="S18" s="460"/>
      <c r="T18" s="460"/>
      <c r="U18" s="460"/>
      <c r="V18" s="461"/>
      <c r="W18" s="477"/>
      <c r="X18" s="478"/>
      <c r="Y18" s="478"/>
      <c r="Z18" s="478"/>
      <c r="AA18" s="478"/>
      <c r="AB18" s="502"/>
      <c r="AC18" s="376">
        <v>58.1</v>
      </c>
      <c r="AD18" s="377"/>
      <c r="AE18" s="377"/>
      <c r="AF18" s="377"/>
      <c r="AG18" s="462"/>
      <c r="AH18" s="376">
        <v>56.5</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19813808</v>
      </c>
      <c r="BO18" s="407"/>
      <c r="BP18" s="407"/>
      <c r="BQ18" s="407"/>
      <c r="BR18" s="407"/>
      <c r="BS18" s="407"/>
      <c r="BT18" s="407"/>
      <c r="BU18" s="408"/>
      <c r="BV18" s="406">
        <v>19242831</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
      <c r="A19" s="163"/>
      <c r="B19" s="456" t="s">
        <v>149</v>
      </c>
      <c r="C19" s="457"/>
      <c r="D19" s="457"/>
      <c r="E19" s="458"/>
      <c r="F19" s="458"/>
      <c r="G19" s="458"/>
      <c r="H19" s="458"/>
      <c r="I19" s="458"/>
      <c r="J19" s="458"/>
      <c r="K19" s="458"/>
      <c r="L19" s="466">
        <v>125</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26859587</v>
      </c>
      <c r="BO19" s="407"/>
      <c r="BP19" s="407"/>
      <c r="BQ19" s="407"/>
      <c r="BR19" s="407"/>
      <c r="BS19" s="407"/>
      <c r="BT19" s="407"/>
      <c r="BU19" s="408"/>
      <c r="BV19" s="406">
        <v>26287019</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
      <c r="A20" s="163"/>
      <c r="B20" s="456" t="s">
        <v>151</v>
      </c>
      <c r="C20" s="457"/>
      <c r="D20" s="457"/>
      <c r="E20" s="458"/>
      <c r="F20" s="458"/>
      <c r="G20" s="458"/>
      <c r="H20" s="458"/>
      <c r="I20" s="458"/>
      <c r="J20" s="458"/>
      <c r="K20" s="458"/>
      <c r="L20" s="466">
        <v>23033</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15">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25344553</v>
      </c>
      <c r="BO22" s="436"/>
      <c r="BP22" s="436"/>
      <c r="BQ22" s="436"/>
      <c r="BR22" s="436"/>
      <c r="BS22" s="436"/>
      <c r="BT22" s="436"/>
      <c r="BU22" s="437"/>
      <c r="BV22" s="435">
        <v>27908513</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15">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14650242</v>
      </c>
      <c r="BO23" s="407"/>
      <c r="BP23" s="407"/>
      <c r="BQ23" s="407"/>
      <c r="BR23" s="407"/>
      <c r="BS23" s="407"/>
      <c r="BT23" s="407"/>
      <c r="BU23" s="408"/>
      <c r="BV23" s="406">
        <v>15775314</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
      <c r="A24" s="163"/>
      <c r="B24" s="385"/>
      <c r="C24" s="386"/>
      <c r="D24" s="387"/>
      <c r="E24" s="362" t="s">
        <v>161</v>
      </c>
      <c r="F24" s="363"/>
      <c r="G24" s="363"/>
      <c r="H24" s="363"/>
      <c r="I24" s="363"/>
      <c r="J24" s="363"/>
      <c r="K24" s="364"/>
      <c r="L24" s="359">
        <v>1</v>
      </c>
      <c r="M24" s="360"/>
      <c r="N24" s="360"/>
      <c r="O24" s="360"/>
      <c r="P24" s="361"/>
      <c r="Q24" s="359">
        <v>8770</v>
      </c>
      <c r="R24" s="360"/>
      <c r="S24" s="360"/>
      <c r="T24" s="360"/>
      <c r="U24" s="360"/>
      <c r="V24" s="361"/>
      <c r="W24" s="449"/>
      <c r="X24" s="386"/>
      <c r="Y24" s="387"/>
      <c r="Z24" s="362" t="s">
        <v>162</v>
      </c>
      <c r="AA24" s="363"/>
      <c r="AB24" s="363"/>
      <c r="AC24" s="363"/>
      <c r="AD24" s="363"/>
      <c r="AE24" s="363"/>
      <c r="AF24" s="363"/>
      <c r="AG24" s="364"/>
      <c r="AH24" s="359">
        <v>540</v>
      </c>
      <c r="AI24" s="360"/>
      <c r="AJ24" s="360"/>
      <c r="AK24" s="360"/>
      <c r="AL24" s="361"/>
      <c r="AM24" s="359">
        <v>1698840</v>
      </c>
      <c r="AN24" s="360"/>
      <c r="AO24" s="360"/>
      <c r="AP24" s="360"/>
      <c r="AQ24" s="360"/>
      <c r="AR24" s="361"/>
      <c r="AS24" s="359">
        <v>3146</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18521799</v>
      </c>
      <c r="BO24" s="407"/>
      <c r="BP24" s="407"/>
      <c r="BQ24" s="407"/>
      <c r="BR24" s="407"/>
      <c r="BS24" s="407"/>
      <c r="BT24" s="407"/>
      <c r="BU24" s="408"/>
      <c r="BV24" s="406">
        <v>20207326</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15">
      <c r="A25" s="163"/>
      <c r="B25" s="385"/>
      <c r="C25" s="386"/>
      <c r="D25" s="387"/>
      <c r="E25" s="362" t="s">
        <v>164</v>
      </c>
      <c r="F25" s="363"/>
      <c r="G25" s="363"/>
      <c r="H25" s="363"/>
      <c r="I25" s="363"/>
      <c r="J25" s="363"/>
      <c r="K25" s="364"/>
      <c r="L25" s="359">
        <v>1</v>
      </c>
      <c r="M25" s="360"/>
      <c r="N25" s="360"/>
      <c r="O25" s="360"/>
      <c r="P25" s="361"/>
      <c r="Q25" s="359">
        <v>6980</v>
      </c>
      <c r="R25" s="360"/>
      <c r="S25" s="360"/>
      <c r="T25" s="360"/>
      <c r="U25" s="360"/>
      <c r="V25" s="361"/>
      <c r="W25" s="449"/>
      <c r="X25" s="386"/>
      <c r="Y25" s="387"/>
      <c r="Z25" s="362" t="s">
        <v>165</v>
      </c>
      <c r="AA25" s="363"/>
      <c r="AB25" s="363"/>
      <c r="AC25" s="363"/>
      <c r="AD25" s="363"/>
      <c r="AE25" s="363"/>
      <c r="AF25" s="363"/>
      <c r="AG25" s="364"/>
      <c r="AH25" s="359">
        <v>82</v>
      </c>
      <c r="AI25" s="360"/>
      <c r="AJ25" s="360"/>
      <c r="AK25" s="360"/>
      <c r="AL25" s="361"/>
      <c r="AM25" s="359">
        <v>249444</v>
      </c>
      <c r="AN25" s="360"/>
      <c r="AO25" s="360"/>
      <c r="AP25" s="360"/>
      <c r="AQ25" s="360"/>
      <c r="AR25" s="361"/>
      <c r="AS25" s="359">
        <v>3042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10103987</v>
      </c>
      <c r="BO25" s="436"/>
      <c r="BP25" s="436"/>
      <c r="BQ25" s="436"/>
      <c r="BR25" s="436"/>
      <c r="BS25" s="436"/>
      <c r="BT25" s="436"/>
      <c r="BU25" s="437"/>
      <c r="BV25" s="435">
        <v>6027102</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15">
      <c r="A26" s="163"/>
      <c r="B26" s="385"/>
      <c r="C26" s="386"/>
      <c r="D26" s="387"/>
      <c r="E26" s="362" t="s">
        <v>167</v>
      </c>
      <c r="F26" s="363"/>
      <c r="G26" s="363"/>
      <c r="H26" s="363"/>
      <c r="I26" s="363"/>
      <c r="J26" s="363"/>
      <c r="K26" s="364"/>
      <c r="L26" s="359">
        <v>1</v>
      </c>
      <c r="M26" s="360"/>
      <c r="N26" s="360"/>
      <c r="O26" s="360"/>
      <c r="P26" s="361"/>
      <c r="Q26" s="359">
        <v>6270</v>
      </c>
      <c r="R26" s="360"/>
      <c r="S26" s="360"/>
      <c r="T26" s="360"/>
      <c r="U26" s="360"/>
      <c r="V26" s="361"/>
      <c r="W26" s="449"/>
      <c r="X26" s="386"/>
      <c r="Y26" s="387"/>
      <c r="Z26" s="362" t="s">
        <v>168</v>
      </c>
      <c r="AA26" s="417"/>
      <c r="AB26" s="417"/>
      <c r="AC26" s="417"/>
      <c r="AD26" s="417"/>
      <c r="AE26" s="417"/>
      <c r="AF26" s="417"/>
      <c r="AG26" s="418"/>
      <c r="AH26" s="359">
        <v>22</v>
      </c>
      <c r="AI26" s="360"/>
      <c r="AJ26" s="360"/>
      <c r="AK26" s="360"/>
      <c r="AL26" s="361"/>
      <c r="AM26" s="359">
        <v>71874</v>
      </c>
      <c r="AN26" s="360"/>
      <c r="AO26" s="360"/>
      <c r="AP26" s="360"/>
      <c r="AQ26" s="360"/>
      <c r="AR26" s="361"/>
      <c r="AS26" s="359">
        <v>3267</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
      <c r="A27" s="163"/>
      <c r="B27" s="385"/>
      <c r="C27" s="386"/>
      <c r="D27" s="387"/>
      <c r="E27" s="362" t="s">
        <v>170</v>
      </c>
      <c r="F27" s="363"/>
      <c r="G27" s="363"/>
      <c r="H27" s="363"/>
      <c r="I27" s="363"/>
      <c r="J27" s="363"/>
      <c r="K27" s="364"/>
      <c r="L27" s="359">
        <v>1</v>
      </c>
      <c r="M27" s="360"/>
      <c r="N27" s="360"/>
      <c r="O27" s="360"/>
      <c r="P27" s="361"/>
      <c r="Q27" s="359">
        <v>4670</v>
      </c>
      <c r="R27" s="360"/>
      <c r="S27" s="360"/>
      <c r="T27" s="360"/>
      <c r="U27" s="360"/>
      <c r="V27" s="361"/>
      <c r="W27" s="449"/>
      <c r="X27" s="386"/>
      <c r="Y27" s="387"/>
      <c r="Z27" s="362" t="s">
        <v>171</v>
      </c>
      <c r="AA27" s="363"/>
      <c r="AB27" s="363"/>
      <c r="AC27" s="363"/>
      <c r="AD27" s="363"/>
      <c r="AE27" s="363"/>
      <c r="AF27" s="363"/>
      <c r="AG27" s="364"/>
      <c r="AH27" s="359">
        <v>10</v>
      </c>
      <c r="AI27" s="360"/>
      <c r="AJ27" s="360"/>
      <c r="AK27" s="360"/>
      <c r="AL27" s="361"/>
      <c r="AM27" s="359">
        <v>41930</v>
      </c>
      <c r="AN27" s="360"/>
      <c r="AO27" s="360"/>
      <c r="AP27" s="360"/>
      <c r="AQ27" s="360"/>
      <c r="AR27" s="361"/>
      <c r="AS27" s="359">
        <v>4193</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t="s">
        <v>122</v>
      </c>
      <c r="BO27" s="441"/>
      <c r="BP27" s="441"/>
      <c r="BQ27" s="441"/>
      <c r="BR27" s="441"/>
      <c r="BS27" s="441"/>
      <c r="BT27" s="441"/>
      <c r="BU27" s="442"/>
      <c r="BV27" s="440" t="s">
        <v>122</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15">
      <c r="A28" s="163"/>
      <c r="B28" s="385"/>
      <c r="C28" s="386"/>
      <c r="D28" s="387"/>
      <c r="E28" s="362" t="s">
        <v>173</v>
      </c>
      <c r="F28" s="363"/>
      <c r="G28" s="363"/>
      <c r="H28" s="363"/>
      <c r="I28" s="363"/>
      <c r="J28" s="363"/>
      <c r="K28" s="364"/>
      <c r="L28" s="359">
        <v>1</v>
      </c>
      <c r="M28" s="360"/>
      <c r="N28" s="360"/>
      <c r="O28" s="360"/>
      <c r="P28" s="361"/>
      <c r="Q28" s="359">
        <v>3830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5046144</v>
      </c>
      <c r="BO28" s="436"/>
      <c r="BP28" s="436"/>
      <c r="BQ28" s="436"/>
      <c r="BR28" s="436"/>
      <c r="BS28" s="436"/>
      <c r="BT28" s="436"/>
      <c r="BU28" s="437"/>
      <c r="BV28" s="435">
        <v>4880329</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15">
      <c r="A29" s="163"/>
      <c r="B29" s="385"/>
      <c r="C29" s="386"/>
      <c r="D29" s="387"/>
      <c r="E29" s="362" t="s">
        <v>176</v>
      </c>
      <c r="F29" s="363"/>
      <c r="G29" s="363"/>
      <c r="H29" s="363"/>
      <c r="I29" s="363"/>
      <c r="J29" s="363"/>
      <c r="K29" s="364"/>
      <c r="L29" s="359">
        <v>18</v>
      </c>
      <c r="M29" s="360"/>
      <c r="N29" s="360"/>
      <c r="O29" s="360"/>
      <c r="P29" s="361"/>
      <c r="Q29" s="359">
        <v>3460</v>
      </c>
      <c r="R29" s="360"/>
      <c r="S29" s="360"/>
      <c r="T29" s="360"/>
      <c r="U29" s="360"/>
      <c r="V29" s="361"/>
      <c r="W29" s="450"/>
      <c r="X29" s="451"/>
      <c r="Y29" s="452"/>
      <c r="Z29" s="362" t="s">
        <v>177</v>
      </c>
      <c r="AA29" s="363"/>
      <c r="AB29" s="363"/>
      <c r="AC29" s="363"/>
      <c r="AD29" s="363"/>
      <c r="AE29" s="363"/>
      <c r="AF29" s="363"/>
      <c r="AG29" s="364"/>
      <c r="AH29" s="359">
        <v>550</v>
      </c>
      <c r="AI29" s="360"/>
      <c r="AJ29" s="360"/>
      <c r="AK29" s="360"/>
      <c r="AL29" s="361"/>
      <c r="AM29" s="359">
        <v>1740770</v>
      </c>
      <c r="AN29" s="360"/>
      <c r="AO29" s="360"/>
      <c r="AP29" s="360"/>
      <c r="AQ29" s="360"/>
      <c r="AR29" s="361"/>
      <c r="AS29" s="359">
        <v>3165</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1059090</v>
      </c>
      <c r="BO29" s="407"/>
      <c r="BP29" s="407"/>
      <c r="BQ29" s="407"/>
      <c r="BR29" s="407"/>
      <c r="BS29" s="407"/>
      <c r="BT29" s="407"/>
      <c r="BU29" s="408"/>
      <c r="BV29" s="406">
        <v>1304612</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96.5</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10684127</v>
      </c>
      <c r="BO30" s="441"/>
      <c r="BP30" s="441"/>
      <c r="BQ30" s="441"/>
      <c r="BR30" s="441"/>
      <c r="BS30" s="441"/>
      <c r="BT30" s="441"/>
      <c r="BU30" s="442"/>
      <c r="BV30" s="440">
        <v>10611253</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15">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15">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3</v>
      </c>
      <c r="V34" s="354"/>
      <c r="W34" s="355" t="str">
        <f>IF('各会計、関係団体の財政状況及び健全化判断比率'!B28="","",'各会計、関係団体の財政状況及び健全化判断比率'!B28)</f>
        <v>国民健康保険特別会計事業勘定</v>
      </c>
      <c r="X34" s="355"/>
      <c r="Y34" s="355"/>
      <c r="Z34" s="355"/>
      <c r="AA34" s="355"/>
      <c r="AB34" s="355"/>
      <c r="AC34" s="355"/>
      <c r="AD34" s="355"/>
      <c r="AE34" s="355"/>
      <c r="AF34" s="355"/>
      <c r="AG34" s="355"/>
      <c r="AH34" s="355"/>
      <c r="AI34" s="355"/>
      <c r="AJ34" s="355"/>
      <c r="AK34" s="355"/>
      <c r="AL34" s="163"/>
      <c r="AM34" s="354">
        <f>IF(AO34="","",MAX(C34:D43,U34:V43)+1)</f>
        <v>9</v>
      </c>
      <c r="AN34" s="354"/>
      <c r="AO34" s="355" t="str">
        <f>IF('各会計、関係団体の財政状況及び健全化判断比率'!B34="","",'各会計、関係団体の財政状況及び健全化判断比率'!B34)</f>
        <v>水道事業会計</v>
      </c>
      <c r="AP34" s="355"/>
      <c r="AQ34" s="355"/>
      <c r="AR34" s="355"/>
      <c r="AS34" s="355"/>
      <c r="AT34" s="355"/>
      <c r="AU34" s="355"/>
      <c r="AV34" s="355"/>
      <c r="AW34" s="355"/>
      <c r="AX34" s="355"/>
      <c r="AY34" s="355"/>
      <c r="AZ34" s="355"/>
      <c r="BA34" s="355"/>
      <c r="BB34" s="355"/>
      <c r="BC34" s="355"/>
      <c r="BD34" s="163"/>
      <c r="BE34" s="354">
        <f>IF(BG34="","",MAX(C34:D43,U34:V43,AM34:AN43)+1)</f>
        <v>11</v>
      </c>
      <c r="BF34" s="354"/>
      <c r="BG34" s="355" t="str">
        <f>IF('各会計、関係団体の財政状況及び健全化判断比率'!B36="","",'各会計、関係団体の財政状況及び健全化判断比率'!B36)</f>
        <v>地方卸売市場特別会計</v>
      </c>
      <c r="BH34" s="355"/>
      <c r="BI34" s="355"/>
      <c r="BJ34" s="355"/>
      <c r="BK34" s="355"/>
      <c r="BL34" s="355"/>
      <c r="BM34" s="355"/>
      <c r="BN34" s="355"/>
      <c r="BO34" s="355"/>
      <c r="BP34" s="355"/>
      <c r="BQ34" s="355"/>
      <c r="BR34" s="355"/>
      <c r="BS34" s="355"/>
      <c r="BT34" s="355"/>
      <c r="BU34" s="355"/>
      <c r="BV34" s="163"/>
      <c r="BW34" s="354">
        <f>IF(BY34="","",MAX(C34:D43,U34:V43,AM34:AN43,BE34:BF43)+1)</f>
        <v>12</v>
      </c>
      <c r="BX34" s="354"/>
      <c r="BY34" s="355" t="str">
        <f>IF('各会計、関係団体の財政状況及び健全化判断比率'!B68="","",'各会計、関係団体の財政状況及び健全化判断比率'!B68)</f>
        <v>氷上多可衛生事務組合</v>
      </c>
      <c r="BZ34" s="355"/>
      <c r="CA34" s="355"/>
      <c r="CB34" s="355"/>
      <c r="CC34" s="355"/>
      <c r="CD34" s="355"/>
      <c r="CE34" s="355"/>
      <c r="CF34" s="355"/>
      <c r="CG34" s="355"/>
      <c r="CH34" s="355"/>
      <c r="CI34" s="355"/>
      <c r="CJ34" s="355"/>
      <c r="CK34" s="355"/>
      <c r="CL34" s="355"/>
      <c r="CM34" s="355"/>
      <c r="CN34" s="163"/>
      <c r="CO34" s="354">
        <f>IF(CQ34="","",MAX(C34:D43,U34:V43,AM34:AN43,BE34:BF43,BW34:BX43)+1)</f>
        <v>17</v>
      </c>
      <c r="CP34" s="354"/>
      <c r="CQ34" s="355" t="str">
        <f>IF('各会計、関係団体の財政状況及び健全化判断比率'!BS7="","",'各会計、関係団体の財政状況及び健全化判断比率'!BS7)</f>
        <v>（公財）兵庫丹波の森協会</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15">
      <c r="A35" s="163"/>
      <c r="B35" s="190"/>
      <c r="C35" s="354">
        <f>IF(E35="","",C34+1)</f>
        <v>2</v>
      </c>
      <c r="D35" s="354"/>
      <c r="E35" s="355" t="str">
        <f>IF('各会計、関係団体の財政状況及び健全化判断比率'!B8="","",'各会計、関係団体の財政状況及び健全化判断比率'!B8)</f>
        <v>看護専門学校特別会計</v>
      </c>
      <c r="F35" s="355"/>
      <c r="G35" s="355"/>
      <c r="H35" s="355"/>
      <c r="I35" s="355"/>
      <c r="J35" s="355"/>
      <c r="K35" s="355"/>
      <c r="L35" s="355"/>
      <c r="M35" s="355"/>
      <c r="N35" s="355"/>
      <c r="O35" s="355"/>
      <c r="P35" s="355"/>
      <c r="Q35" s="355"/>
      <c r="R35" s="355"/>
      <c r="S35" s="355"/>
      <c r="T35" s="163"/>
      <c r="U35" s="354">
        <f>IF(W35="","",U34+1)</f>
        <v>4</v>
      </c>
      <c r="V35" s="354"/>
      <c r="W35" s="355" t="str">
        <f>IF('各会計、関係団体の財政状況及び健全化判断比率'!B29="","",'各会計、関係団体の財政状況及び健全化判断比率'!B29)</f>
        <v>国民健康保険特別会計直診勘定</v>
      </c>
      <c r="X35" s="355"/>
      <c r="Y35" s="355"/>
      <c r="Z35" s="355"/>
      <c r="AA35" s="355"/>
      <c r="AB35" s="355"/>
      <c r="AC35" s="355"/>
      <c r="AD35" s="355"/>
      <c r="AE35" s="355"/>
      <c r="AF35" s="355"/>
      <c r="AG35" s="355"/>
      <c r="AH35" s="355"/>
      <c r="AI35" s="355"/>
      <c r="AJ35" s="355"/>
      <c r="AK35" s="355"/>
      <c r="AL35" s="163"/>
      <c r="AM35" s="354">
        <f t="shared" ref="AM35:AM43" si="0">IF(AO35="","",AM34+1)</f>
        <v>10</v>
      </c>
      <c r="AN35" s="354"/>
      <c r="AO35" s="355" t="str">
        <f>IF('各会計、関係団体の財政状況及び健全化判断比率'!B35="","",'各会計、関係団体の財政状況及び健全化判断比率'!B35)</f>
        <v>下水道事業会計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13</v>
      </c>
      <c r="BX35" s="354"/>
      <c r="BY35" s="355" t="str">
        <f>IF('各会計、関係団体の財政状況及び健全化判断比率'!B69="","",'各会計、関係団体の財政状況及び健全化判断比率'!B69)</f>
        <v>兵庫県市町村職員退職手当組合</v>
      </c>
      <c r="BZ35" s="355"/>
      <c r="CA35" s="355"/>
      <c r="CB35" s="355"/>
      <c r="CC35" s="355"/>
      <c r="CD35" s="355"/>
      <c r="CE35" s="355"/>
      <c r="CF35" s="355"/>
      <c r="CG35" s="355"/>
      <c r="CH35" s="355"/>
      <c r="CI35" s="355"/>
      <c r="CJ35" s="355"/>
      <c r="CK35" s="355"/>
      <c r="CL35" s="355"/>
      <c r="CM35" s="355"/>
      <c r="CN35" s="163"/>
      <c r="CO35" s="354">
        <f t="shared" ref="CO35:CO43" si="3">IF(CQ35="","",CO34+1)</f>
        <v>18</v>
      </c>
      <c r="CP35" s="354"/>
      <c r="CQ35" s="355" t="str">
        <f>IF('各会計、関係団体の財政状況及び健全化判断比率'!BS8="","",'各会計、関係団体の財政状況及び健全化判断比率'!BS8)</f>
        <v>（株）タンバンベルグ</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15">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5</v>
      </c>
      <c r="V36" s="354"/>
      <c r="W36" s="355" t="str">
        <f>IF('各会計、関係団体の財政状況及び健全化判断比率'!B30="","",'各会計、関係団体の財政状況及び健全化判断比率'!B30)</f>
        <v>介護保険特別会計保険事業勘定</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14</v>
      </c>
      <c r="BX36" s="354"/>
      <c r="BY36" s="355" t="str">
        <f>IF('各会計、関係団体の財政状況及び健全化判断比率'!B70="","",'各会計、関係団体の財政状況及び健全化判断比率'!B70)</f>
        <v>兵庫県町議会議員公務災害補償組合</v>
      </c>
      <c r="BZ36" s="355"/>
      <c r="CA36" s="355"/>
      <c r="CB36" s="355"/>
      <c r="CC36" s="355"/>
      <c r="CD36" s="355"/>
      <c r="CE36" s="355"/>
      <c r="CF36" s="355"/>
      <c r="CG36" s="355"/>
      <c r="CH36" s="355"/>
      <c r="CI36" s="355"/>
      <c r="CJ36" s="355"/>
      <c r="CK36" s="355"/>
      <c r="CL36" s="355"/>
      <c r="CM36" s="355"/>
      <c r="CN36" s="163"/>
      <c r="CO36" s="354">
        <f t="shared" si="3"/>
        <v>19</v>
      </c>
      <c r="CP36" s="354"/>
      <c r="CQ36" s="355" t="str">
        <f>IF('各会計、関係団体の財政状況及び健全化判断比率'!BS9="","",'各会計、関係団体の財政状況及び健全化判断比率'!BS9)</f>
        <v>（株）まちづくり柏原</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15">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f t="shared" si="4"/>
        <v>6</v>
      </c>
      <c r="V37" s="354"/>
      <c r="W37" s="355" t="str">
        <f>IF('各会計、関係団体の財政状況及び健全化判断比率'!B31="","",'各会計、関係団体の財政状況及び健全化判断比率'!B31)</f>
        <v>後期高齢者医療特別会計</v>
      </c>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15</v>
      </c>
      <c r="BX37" s="354"/>
      <c r="BY37" s="355" t="str">
        <f>IF('各会計、関係団体の財政状況及び健全化判断比率'!B71="","",'各会計、関係団体の財政状況及び健全化判断比率'!B71)</f>
        <v>兵庫県後期高齢者医療広域連合（一般会計）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15">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f t="shared" si="4"/>
        <v>7</v>
      </c>
      <c r="V38" s="354"/>
      <c r="W38" s="355" t="str">
        <f>IF('各会計、関係団体の財政状況及び健全化判断比率'!B32="","",'各会計、関係団体の財政状況及び健全化判断比率'!B32)</f>
        <v>訪問看護ステーション特別会計</v>
      </c>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16</v>
      </c>
      <c r="BX38" s="354"/>
      <c r="BY38" s="355" t="str">
        <f>IF('各会計、関係団体の財政状況及び健全化判断比率'!B72="","",'各会計、関係団体の財政状況及び健全化判断比率'!B72)</f>
        <v>兵庫県後期高齢者医療広域連合（特別会計）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15">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f t="shared" si="4"/>
        <v>8</v>
      </c>
      <c r="V39" s="354"/>
      <c r="W39" s="355" t="str">
        <f>IF('各会計、関係団体の財政状況及び健全化判断比率'!B33="","",'各会計、関係団体の財政状況及び健全化判断比率'!B33)</f>
        <v>駐車場特別会計</v>
      </c>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t="str">
        <f t="shared" si="2"/>
        <v/>
      </c>
      <c r="BX39" s="354"/>
      <c r="BY39" s="355" t="str">
        <f>IF('各会計、関係団体の財政状況及び健全化判断比率'!B73="","",'各会計、関係団体の財政状況及び健全化判断比率'!B73)</f>
        <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15">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15">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15">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15">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DMNkQ38Jvacov1/MltTTOn1mMOufUpbrUoJ5d8KcQzD5xvCRd1xCn5JQoZvmCuLOPYFEmeKrXtoa8pSGXRa42Q==" saltValue="H2+vJVfc0S3Jbk0tAScr9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x14ac:dyDescent="0.15">
      <c r="A34" s="22"/>
      <c r="B34" s="31"/>
      <c r="C34" s="1136" t="s">
        <v>535</v>
      </c>
      <c r="D34" s="1136"/>
      <c r="E34" s="1137"/>
      <c r="F34" s="32">
        <v>17.71</v>
      </c>
      <c r="G34" s="33">
        <v>17.829999999999998</v>
      </c>
      <c r="H34" s="33">
        <v>18.2</v>
      </c>
      <c r="I34" s="33">
        <v>17.559999999999999</v>
      </c>
      <c r="J34" s="34">
        <v>17.149999999999999</v>
      </c>
      <c r="K34" s="22"/>
      <c r="L34" s="22"/>
      <c r="M34" s="22"/>
      <c r="N34" s="22"/>
      <c r="O34" s="22"/>
      <c r="P34" s="22"/>
    </row>
    <row r="35" spans="1:16" ht="39" customHeight="1" x14ac:dyDescent="0.15">
      <c r="A35" s="22"/>
      <c r="B35" s="35"/>
      <c r="C35" s="1132" t="s">
        <v>536</v>
      </c>
      <c r="D35" s="1132"/>
      <c r="E35" s="1133"/>
      <c r="F35" s="36">
        <v>15.06</v>
      </c>
      <c r="G35" s="37">
        <v>13.77</v>
      </c>
      <c r="H35" s="37">
        <v>13.39</v>
      </c>
      <c r="I35" s="37">
        <v>12.64</v>
      </c>
      <c r="J35" s="38">
        <v>11.81</v>
      </c>
      <c r="K35" s="22"/>
      <c r="L35" s="22"/>
      <c r="M35" s="22"/>
      <c r="N35" s="22"/>
      <c r="O35" s="22"/>
      <c r="P35" s="22"/>
    </row>
    <row r="36" spans="1:16" ht="39" customHeight="1" x14ac:dyDescent="0.15">
      <c r="A36" s="22"/>
      <c r="B36" s="35"/>
      <c r="C36" s="1132" t="s">
        <v>537</v>
      </c>
      <c r="D36" s="1132"/>
      <c r="E36" s="1133"/>
      <c r="F36" s="36">
        <v>7.9</v>
      </c>
      <c r="G36" s="37">
        <v>8.99</v>
      </c>
      <c r="H36" s="37">
        <v>7.17</v>
      </c>
      <c r="I36" s="37">
        <v>7.58</v>
      </c>
      <c r="J36" s="38">
        <v>8</v>
      </c>
      <c r="K36" s="22"/>
      <c r="L36" s="22"/>
      <c r="M36" s="22"/>
      <c r="N36" s="22"/>
      <c r="O36" s="22"/>
      <c r="P36" s="22"/>
    </row>
    <row r="37" spans="1:16" ht="39" customHeight="1" x14ac:dyDescent="0.15">
      <c r="A37" s="22"/>
      <c r="B37" s="35"/>
      <c r="C37" s="1132" t="s">
        <v>538</v>
      </c>
      <c r="D37" s="1132"/>
      <c r="E37" s="1133"/>
      <c r="F37" s="36">
        <v>1.66</v>
      </c>
      <c r="G37" s="37">
        <v>2.5</v>
      </c>
      <c r="H37" s="37">
        <v>2.4700000000000002</v>
      </c>
      <c r="I37" s="37">
        <v>1.83</v>
      </c>
      <c r="J37" s="38">
        <v>1.2</v>
      </c>
      <c r="K37" s="22"/>
      <c r="L37" s="22"/>
      <c r="M37" s="22"/>
      <c r="N37" s="22"/>
      <c r="O37" s="22"/>
      <c r="P37" s="22"/>
    </row>
    <row r="38" spans="1:16" ht="39" customHeight="1" x14ac:dyDescent="0.15">
      <c r="A38" s="22"/>
      <c r="B38" s="35"/>
      <c r="C38" s="1132" t="s">
        <v>539</v>
      </c>
      <c r="D38" s="1132"/>
      <c r="E38" s="1133"/>
      <c r="F38" s="36">
        <v>0.62</v>
      </c>
      <c r="G38" s="37">
        <v>0.83</v>
      </c>
      <c r="H38" s="37">
        <v>0.66</v>
      </c>
      <c r="I38" s="37">
        <v>0.59</v>
      </c>
      <c r="J38" s="38">
        <v>0.6</v>
      </c>
      <c r="K38" s="22"/>
      <c r="L38" s="22"/>
      <c r="M38" s="22"/>
      <c r="N38" s="22"/>
      <c r="O38" s="22"/>
      <c r="P38" s="22"/>
    </row>
    <row r="39" spans="1:16" ht="39" customHeight="1" x14ac:dyDescent="0.15">
      <c r="A39" s="22"/>
      <c r="B39" s="35"/>
      <c r="C39" s="1132" t="s">
        <v>540</v>
      </c>
      <c r="D39" s="1132"/>
      <c r="E39" s="1133"/>
      <c r="F39" s="36">
        <v>0.09</v>
      </c>
      <c r="G39" s="37">
        <v>7.0000000000000007E-2</v>
      </c>
      <c r="H39" s="37">
        <v>0.11</v>
      </c>
      <c r="I39" s="37">
        <v>0.13</v>
      </c>
      <c r="J39" s="38">
        <v>0.15</v>
      </c>
      <c r="K39" s="22"/>
      <c r="L39" s="22"/>
      <c r="M39" s="22"/>
      <c r="N39" s="22"/>
      <c r="O39" s="22"/>
      <c r="P39" s="22"/>
    </row>
    <row r="40" spans="1:16" ht="39" customHeight="1" x14ac:dyDescent="0.15">
      <c r="A40" s="22"/>
      <c r="B40" s="35"/>
      <c r="C40" s="1132" t="s">
        <v>541</v>
      </c>
      <c r="D40" s="1132"/>
      <c r="E40" s="1133"/>
      <c r="F40" s="36">
        <v>0.08</v>
      </c>
      <c r="G40" s="37">
        <v>0.11</v>
      </c>
      <c r="H40" s="37">
        <v>0.1</v>
      </c>
      <c r="I40" s="37">
        <v>0.1</v>
      </c>
      <c r="J40" s="38">
        <v>0.13</v>
      </c>
      <c r="K40" s="22"/>
      <c r="L40" s="22"/>
      <c r="M40" s="22"/>
      <c r="N40" s="22"/>
      <c r="O40" s="22"/>
      <c r="P40" s="22"/>
    </row>
    <row r="41" spans="1:16" ht="39" customHeight="1" x14ac:dyDescent="0.15">
      <c r="A41" s="22"/>
      <c r="B41" s="35"/>
      <c r="C41" s="1132" t="s">
        <v>542</v>
      </c>
      <c r="D41" s="1132"/>
      <c r="E41" s="1133"/>
      <c r="F41" s="36">
        <v>0.06</v>
      </c>
      <c r="G41" s="37">
        <v>0.05</v>
      </c>
      <c r="H41" s="37">
        <v>0.05</v>
      </c>
      <c r="I41" s="37">
        <v>0.05</v>
      </c>
      <c r="J41" s="38">
        <v>0.04</v>
      </c>
      <c r="K41" s="22"/>
      <c r="L41" s="22"/>
      <c r="M41" s="22"/>
      <c r="N41" s="22"/>
      <c r="O41" s="22"/>
      <c r="P41" s="22"/>
    </row>
    <row r="42" spans="1:16" ht="39" customHeight="1" x14ac:dyDescent="0.15">
      <c r="A42" s="22"/>
      <c r="B42" s="39"/>
      <c r="C42" s="1132" t="s">
        <v>543</v>
      </c>
      <c r="D42" s="1132"/>
      <c r="E42" s="1133"/>
      <c r="F42" s="36" t="s">
        <v>491</v>
      </c>
      <c r="G42" s="37" t="s">
        <v>491</v>
      </c>
      <c r="H42" s="37" t="s">
        <v>491</v>
      </c>
      <c r="I42" s="37" t="s">
        <v>491</v>
      </c>
      <c r="J42" s="38" t="s">
        <v>491</v>
      </c>
      <c r="K42" s="22"/>
      <c r="L42" s="22"/>
      <c r="M42" s="22"/>
      <c r="N42" s="22"/>
      <c r="O42" s="22"/>
      <c r="P42" s="22"/>
    </row>
    <row r="43" spans="1:16" ht="39" customHeight="1" thickBot="1" x14ac:dyDescent="0.2">
      <c r="A43" s="22"/>
      <c r="B43" s="40"/>
      <c r="C43" s="1134" t="s">
        <v>544</v>
      </c>
      <c r="D43" s="1134"/>
      <c r="E43" s="1135"/>
      <c r="F43" s="41">
        <v>0.01</v>
      </c>
      <c r="G43" s="42">
        <v>0.01</v>
      </c>
      <c r="H43" s="42">
        <v>0.02</v>
      </c>
      <c r="I43" s="42">
        <v>0.01</v>
      </c>
      <c r="J43" s="43">
        <v>0.03</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4V11Y8cXuyEn++A4E61qkRx64kflUEeRAu9217xRQ530ihE+quR5VkDh+7nhtERhpH+ck2i0Ser3aakSQqHSwg==" saltValue="GJM+Jj+2M/kdagXNbDGwO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529</v>
      </c>
      <c r="L44" s="54" t="s">
        <v>530</v>
      </c>
      <c r="M44" s="54" t="s">
        <v>531</v>
      </c>
      <c r="N44" s="54" t="s">
        <v>532</v>
      </c>
      <c r="O44" s="55" t="s">
        <v>533</v>
      </c>
      <c r="P44" s="46"/>
      <c r="Q44" s="46"/>
      <c r="R44" s="46"/>
      <c r="S44" s="46"/>
      <c r="T44" s="46"/>
      <c r="U44" s="46"/>
    </row>
    <row r="45" spans="1:21" ht="30.75" customHeight="1" x14ac:dyDescent="0.15">
      <c r="A45" s="46"/>
      <c r="B45" s="1161" t="s">
        <v>9</v>
      </c>
      <c r="C45" s="1162"/>
      <c r="D45" s="56"/>
      <c r="E45" s="1167" t="s">
        <v>10</v>
      </c>
      <c r="F45" s="1167"/>
      <c r="G45" s="1167"/>
      <c r="H45" s="1167"/>
      <c r="I45" s="1167"/>
      <c r="J45" s="1168"/>
      <c r="K45" s="57">
        <v>4521</v>
      </c>
      <c r="L45" s="58">
        <v>4531</v>
      </c>
      <c r="M45" s="58">
        <v>4477</v>
      </c>
      <c r="N45" s="58">
        <v>4340</v>
      </c>
      <c r="O45" s="59">
        <v>4019</v>
      </c>
      <c r="P45" s="46"/>
      <c r="Q45" s="46"/>
      <c r="R45" s="46"/>
      <c r="S45" s="46"/>
      <c r="T45" s="46"/>
      <c r="U45" s="46"/>
    </row>
    <row r="46" spans="1:21" ht="30.75" customHeight="1" x14ac:dyDescent="0.15">
      <c r="A46" s="46"/>
      <c r="B46" s="1163"/>
      <c r="C46" s="1164"/>
      <c r="D46" s="60"/>
      <c r="E46" s="1140" t="s">
        <v>11</v>
      </c>
      <c r="F46" s="1140"/>
      <c r="G46" s="1140"/>
      <c r="H46" s="1140"/>
      <c r="I46" s="1140"/>
      <c r="J46" s="1141"/>
      <c r="K46" s="61" t="s">
        <v>491</v>
      </c>
      <c r="L46" s="62" t="s">
        <v>491</v>
      </c>
      <c r="M46" s="62" t="s">
        <v>491</v>
      </c>
      <c r="N46" s="62" t="s">
        <v>491</v>
      </c>
      <c r="O46" s="63" t="s">
        <v>491</v>
      </c>
      <c r="P46" s="46"/>
      <c r="Q46" s="46"/>
      <c r="R46" s="46"/>
      <c r="S46" s="46"/>
      <c r="T46" s="46"/>
      <c r="U46" s="46"/>
    </row>
    <row r="47" spans="1:21" ht="30.75" customHeight="1" x14ac:dyDescent="0.15">
      <c r="A47" s="46"/>
      <c r="B47" s="1163"/>
      <c r="C47" s="1164"/>
      <c r="D47" s="60"/>
      <c r="E47" s="1140" t="s">
        <v>12</v>
      </c>
      <c r="F47" s="1140"/>
      <c r="G47" s="1140"/>
      <c r="H47" s="1140"/>
      <c r="I47" s="1140"/>
      <c r="J47" s="1141"/>
      <c r="K47" s="61" t="s">
        <v>491</v>
      </c>
      <c r="L47" s="62" t="s">
        <v>491</v>
      </c>
      <c r="M47" s="62" t="s">
        <v>491</v>
      </c>
      <c r="N47" s="62" t="s">
        <v>491</v>
      </c>
      <c r="O47" s="63" t="s">
        <v>491</v>
      </c>
      <c r="P47" s="46"/>
      <c r="Q47" s="46"/>
      <c r="R47" s="46"/>
      <c r="S47" s="46"/>
      <c r="T47" s="46"/>
      <c r="U47" s="46"/>
    </row>
    <row r="48" spans="1:21" ht="30.75" customHeight="1" x14ac:dyDescent="0.15">
      <c r="A48" s="46"/>
      <c r="B48" s="1163"/>
      <c r="C48" s="1164"/>
      <c r="D48" s="60"/>
      <c r="E48" s="1140" t="s">
        <v>13</v>
      </c>
      <c r="F48" s="1140"/>
      <c r="G48" s="1140"/>
      <c r="H48" s="1140"/>
      <c r="I48" s="1140"/>
      <c r="J48" s="1141"/>
      <c r="K48" s="61">
        <v>1507</v>
      </c>
      <c r="L48" s="62">
        <v>1561</v>
      </c>
      <c r="M48" s="62">
        <v>1283</v>
      </c>
      <c r="N48" s="62">
        <v>1261</v>
      </c>
      <c r="O48" s="63">
        <v>1197</v>
      </c>
      <c r="P48" s="46"/>
      <c r="Q48" s="46"/>
      <c r="R48" s="46"/>
      <c r="S48" s="46"/>
      <c r="T48" s="46"/>
      <c r="U48" s="46"/>
    </row>
    <row r="49" spans="1:21" ht="30.75" customHeight="1" x14ac:dyDescent="0.15">
      <c r="A49" s="46"/>
      <c r="B49" s="1163"/>
      <c r="C49" s="1164"/>
      <c r="D49" s="60"/>
      <c r="E49" s="1140" t="s">
        <v>14</v>
      </c>
      <c r="F49" s="1140"/>
      <c r="G49" s="1140"/>
      <c r="H49" s="1140"/>
      <c r="I49" s="1140"/>
      <c r="J49" s="1141"/>
      <c r="K49" s="61">
        <v>16</v>
      </c>
      <c r="L49" s="62">
        <v>23</v>
      </c>
      <c r="M49" s="62">
        <v>23</v>
      </c>
      <c r="N49" s="62">
        <v>23</v>
      </c>
      <c r="O49" s="63">
        <v>23</v>
      </c>
      <c r="P49" s="46"/>
      <c r="Q49" s="46"/>
      <c r="R49" s="46"/>
      <c r="S49" s="46"/>
      <c r="T49" s="46"/>
      <c r="U49" s="46"/>
    </row>
    <row r="50" spans="1:21" ht="30.75" customHeight="1" x14ac:dyDescent="0.15">
      <c r="A50" s="46"/>
      <c r="B50" s="1163"/>
      <c r="C50" s="1164"/>
      <c r="D50" s="60"/>
      <c r="E50" s="1140" t="s">
        <v>15</v>
      </c>
      <c r="F50" s="1140"/>
      <c r="G50" s="1140"/>
      <c r="H50" s="1140"/>
      <c r="I50" s="1140"/>
      <c r="J50" s="1141"/>
      <c r="K50" s="61">
        <v>1</v>
      </c>
      <c r="L50" s="62" t="s">
        <v>491</v>
      </c>
      <c r="M50" s="62" t="s">
        <v>491</v>
      </c>
      <c r="N50" s="62" t="s">
        <v>491</v>
      </c>
      <c r="O50" s="63" t="s">
        <v>491</v>
      </c>
      <c r="P50" s="46"/>
      <c r="Q50" s="46"/>
      <c r="R50" s="46"/>
      <c r="S50" s="46"/>
      <c r="T50" s="46"/>
      <c r="U50" s="46"/>
    </row>
    <row r="51" spans="1:21" ht="30.75" customHeight="1" x14ac:dyDescent="0.15">
      <c r="A51" s="46"/>
      <c r="B51" s="1165"/>
      <c r="C51" s="1166"/>
      <c r="D51" s="64"/>
      <c r="E51" s="1140" t="s">
        <v>16</v>
      </c>
      <c r="F51" s="1140"/>
      <c r="G51" s="1140"/>
      <c r="H51" s="1140"/>
      <c r="I51" s="1140"/>
      <c r="J51" s="1141"/>
      <c r="K51" s="61" t="s">
        <v>491</v>
      </c>
      <c r="L51" s="62" t="s">
        <v>491</v>
      </c>
      <c r="M51" s="62" t="s">
        <v>491</v>
      </c>
      <c r="N51" s="62" t="s">
        <v>491</v>
      </c>
      <c r="O51" s="63" t="s">
        <v>491</v>
      </c>
      <c r="P51" s="46"/>
      <c r="Q51" s="46"/>
      <c r="R51" s="46"/>
      <c r="S51" s="46"/>
      <c r="T51" s="46"/>
      <c r="U51" s="46"/>
    </row>
    <row r="52" spans="1:21" ht="30.75" customHeight="1" x14ac:dyDescent="0.15">
      <c r="A52" s="46"/>
      <c r="B52" s="1138" t="s">
        <v>17</v>
      </c>
      <c r="C52" s="1139"/>
      <c r="D52" s="64"/>
      <c r="E52" s="1140" t="s">
        <v>18</v>
      </c>
      <c r="F52" s="1140"/>
      <c r="G52" s="1140"/>
      <c r="H52" s="1140"/>
      <c r="I52" s="1140"/>
      <c r="J52" s="1141"/>
      <c r="K52" s="61">
        <v>5203</v>
      </c>
      <c r="L52" s="62">
        <v>4915</v>
      </c>
      <c r="M52" s="62">
        <v>4652</v>
      </c>
      <c r="N52" s="62">
        <v>4566</v>
      </c>
      <c r="O52" s="63">
        <v>4326</v>
      </c>
      <c r="P52" s="46"/>
      <c r="Q52" s="46"/>
      <c r="R52" s="46"/>
      <c r="S52" s="46"/>
      <c r="T52" s="46"/>
      <c r="U52" s="46"/>
    </row>
    <row r="53" spans="1:21" ht="30.75" customHeight="1" thickBot="1" x14ac:dyDescent="0.2">
      <c r="A53" s="46"/>
      <c r="B53" s="1142" t="s">
        <v>19</v>
      </c>
      <c r="C53" s="1143"/>
      <c r="D53" s="65"/>
      <c r="E53" s="1144" t="s">
        <v>20</v>
      </c>
      <c r="F53" s="1144"/>
      <c r="G53" s="1144"/>
      <c r="H53" s="1144"/>
      <c r="I53" s="1144"/>
      <c r="J53" s="1145"/>
      <c r="K53" s="66">
        <v>842</v>
      </c>
      <c r="L53" s="67">
        <v>1200</v>
      </c>
      <c r="M53" s="67">
        <v>1131</v>
      </c>
      <c r="N53" s="67">
        <v>1058</v>
      </c>
      <c r="O53" s="68">
        <v>913</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545</v>
      </c>
      <c r="L57" s="79" t="s">
        <v>546</v>
      </c>
      <c r="M57" s="79" t="s">
        <v>547</v>
      </c>
      <c r="N57" s="79" t="s">
        <v>548</v>
      </c>
      <c r="O57" s="80" t="s">
        <v>549</v>
      </c>
      <c r="P57" s="46"/>
      <c r="Q57" s="46"/>
      <c r="R57" s="46"/>
      <c r="S57" s="46"/>
      <c r="T57" s="46"/>
      <c r="U57" s="46"/>
    </row>
    <row r="58" spans="1:21" ht="31.5" customHeight="1" x14ac:dyDescent="0.15">
      <c r="B58" s="1146" t="s">
        <v>24</v>
      </c>
      <c r="C58" s="1147"/>
      <c r="D58" s="1152" t="s">
        <v>25</v>
      </c>
      <c r="E58" s="1153"/>
      <c r="F58" s="1153"/>
      <c r="G58" s="1153"/>
      <c r="H58" s="1153"/>
      <c r="I58" s="1153"/>
      <c r="J58" s="1154"/>
      <c r="K58" s="81"/>
      <c r="L58" s="82"/>
      <c r="M58" s="82"/>
      <c r="N58" s="82"/>
      <c r="O58" s="83"/>
    </row>
    <row r="59" spans="1:21" ht="31.5" customHeight="1" x14ac:dyDescent="0.15">
      <c r="B59" s="1148"/>
      <c r="C59" s="1149"/>
      <c r="D59" s="1155" t="s">
        <v>26</v>
      </c>
      <c r="E59" s="1156"/>
      <c r="F59" s="1156"/>
      <c r="G59" s="1156"/>
      <c r="H59" s="1156"/>
      <c r="I59" s="1156"/>
      <c r="J59" s="1157"/>
      <c r="K59" s="84"/>
      <c r="L59" s="85"/>
      <c r="M59" s="85"/>
      <c r="N59" s="85"/>
      <c r="O59" s="86"/>
    </row>
    <row r="60" spans="1:21" ht="31.5" customHeight="1" thickBot="1" x14ac:dyDescent="0.2">
      <c r="B60" s="1150"/>
      <c r="C60" s="1151"/>
      <c r="D60" s="1158" t="s">
        <v>27</v>
      </c>
      <c r="E60" s="1159"/>
      <c r="F60" s="1159"/>
      <c r="G60" s="1159"/>
      <c r="H60" s="1159"/>
      <c r="I60" s="1159"/>
      <c r="J60" s="1160"/>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UZeHpzUHRtUJdeFW1fNwUoPFhiCXufqS+KMLpBKNIONRRswAi2EFGwBFgXeaIa7VGn5kv803c8TG7mX1GfRkqQ==" saltValue="JgkrlCwF0swDnaB3DPv3W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529</v>
      </c>
      <c r="J40" s="101" t="s">
        <v>530</v>
      </c>
      <c r="K40" s="101" t="s">
        <v>531</v>
      </c>
      <c r="L40" s="101" t="s">
        <v>532</v>
      </c>
      <c r="M40" s="102" t="s">
        <v>533</v>
      </c>
    </row>
    <row r="41" spans="2:13" ht="27.75" customHeight="1" x14ac:dyDescent="0.15">
      <c r="B41" s="1181" t="s">
        <v>30</v>
      </c>
      <c r="C41" s="1182"/>
      <c r="D41" s="103"/>
      <c r="E41" s="1183" t="s">
        <v>31</v>
      </c>
      <c r="F41" s="1183"/>
      <c r="G41" s="1183"/>
      <c r="H41" s="1184"/>
      <c r="I41" s="330">
        <v>35586</v>
      </c>
      <c r="J41" s="331">
        <v>33179</v>
      </c>
      <c r="K41" s="331">
        <v>31670</v>
      </c>
      <c r="L41" s="331">
        <v>27909</v>
      </c>
      <c r="M41" s="332">
        <v>25345</v>
      </c>
    </row>
    <row r="42" spans="2:13" ht="27.75" customHeight="1" x14ac:dyDescent="0.15">
      <c r="B42" s="1171"/>
      <c r="C42" s="1172"/>
      <c r="D42" s="104"/>
      <c r="E42" s="1175" t="s">
        <v>32</v>
      </c>
      <c r="F42" s="1175"/>
      <c r="G42" s="1175"/>
      <c r="H42" s="1176"/>
      <c r="I42" s="333">
        <v>1</v>
      </c>
      <c r="J42" s="334" t="s">
        <v>491</v>
      </c>
      <c r="K42" s="334" t="s">
        <v>491</v>
      </c>
      <c r="L42" s="334" t="s">
        <v>491</v>
      </c>
      <c r="M42" s="335" t="s">
        <v>491</v>
      </c>
    </row>
    <row r="43" spans="2:13" ht="27.75" customHeight="1" x14ac:dyDescent="0.15">
      <c r="B43" s="1171"/>
      <c r="C43" s="1172"/>
      <c r="D43" s="104"/>
      <c r="E43" s="1175" t="s">
        <v>33</v>
      </c>
      <c r="F43" s="1175"/>
      <c r="G43" s="1175"/>
      <c r="H43" s="1176"/>
      <c r="I43" s="333">
        <v>18681</v>
      </c>
      <c r="J43" s="334">
        <v>17352</v>
      </c>
      <c r="K43" s="334">
        <v>15641</v>
      </c>
      <c r="L43" s="334">
        <v>14583</v>
      </c>
      <c r="M43" s="335">
        <v>13662</v>
      </c>
    </row>
    <row r="44" spans="2:13" ht="27.75" customHeight="1" x14ac:dyDescent="0.15">
      <c r="B44" s="1171"/>
      <c r="C44" s="1172"/>
      <c r="D44" s="104"/>
      <c r="E44" s="1175" t="s">
        <v>34</v>
      </c>
      <c r="F44" s="1175"/>
      <c r="G44" s="1175"/>
      <c r="H44" s="1176"/>
      <c r="I44" s="333">
        <v>292</v>
      </c>
      <c r="J44" s="334">
        <v>274</v>
      </c>
      <c r="K44" s="334">
        <v>253</v>
      </c>
      <c r="L44" s="334">
        <v>232</v>
      </c>
      <c r="M44" s="335">
        <v>205</v>
      </c>
    </row>
    <row r="45" spans="2:13" ht="27.75" customHeight="1" x14ac:dyDescent="0.15">
      <c r="B45" s="1171"/>
      <c r="C45" s="1172"/>
      <c r="D45" s="104"/>
      <c r="E45" s="1175" t="s">
        <v>35</v>
      </c>
      <c r="F45" s="1175"/>
      <c r="G45" s="1175"/>
      <c r="H45" s="1176"/>
      <c r="I45" s="333">
        <v>4801</v>
      </c>
      <c r="J45" s="334">
        <v>4731</v>
      </c>
      <c r="K45" s="334">
        <v>4586</v>
      </c>
      <c r="L45" s="334">
        <v>4493</v>
      </c>
      <c r="M45" s="335">
        <v>4629</v>
      </c>
    </row>
    <row r="46" spans="2:13" ht="27.75" customHeight="1" x14ac:dyDescent="0.15">
      <c r="B46" s="1171"/>
      <c r="C46" s="1172"/>
      <c r="D46" s="105"/>
      <c r="E46" s="1175" t="s">
        <v>36</v>
      </c>
      <c r="F46" s="1175"/>
      <c r="G46" s="1175"/>
      <c r="H46" s="1176"/>
      <c r="I46" s="333" t="s">
        <v>491</v>
      </c>
      <c r="J46" s="334" t="s">
        <v>491</v>
      </c>
      <c r="K46" s="334" t="s">
        <v>491</v>
      </c>
      <c r="L46" s="334" t="s">
        <v>491</v>
      </c>
      <c r="M46" s="335" t="s">
        <v>491</v>
      </c>
    </row>
    <row r="47" spans="2:13" ht="27.75" customHeight="1" x14ac:dyDescent="0.15">
      <c r="B47" s="1171"/>
      <c r="C47" s="1172"/>
      <c r="D47" s="106"/>
      <c r="E47" s="1185" t="s">
        <v>37</v>
      </c>
      <c r="F47" s="1186"/>
      <c r="G47" s="1186"/>
      <c r="H47" s="1187"/>
      <c r="I47" s="333" t="s">
        <v>491</v>
      </c>
      <c r="J47" s="334" t="s">
        <v>491</v>
      </c>
      <c r="K47" s="334" t="s">
        <v>491</v>
      </c>
      <c r="L47" s="334" t="s">
        <v>491</v>
      </c>
      <c r="M47" s="335" t="s">
        <v>491</v>
      </c>
    </row>
    <row r="48" spans="2:13" ht="27.75" customHeight="1" x14ac:dyDescent="0.15">
      <c r="B48" s="1171"/>
      <c r="C48" s="1172"/>
      <c r="D48" s="104"/>
      <c r="E48" s="1175" t="s">
        <v>38</v>
      </c>
      <c r="F48" s="1175"/>
      <c r="G48" s="1175"/>
      <c r="H48" s="1176"/>
      <c r="I48" s="333" t="s">
        <v>491</v>
      </c>
      <c r="J48" s="334" t="s">
        <v>491</v>
      </c>
      <c r="K48" s="334" t="s">
        <v>491</v>
      </c>
      <c r="L48" s="334" t="s">
        <v>491</v>
      </c>
      <c r="M48" s="335" t="s">
        <v>491</v>
      </c>
    </row>
    <row r="49" spans="2:13" ht="27.75" customHeight="1" x14ac:dyDescent="0.15">
      <c r="B49" s="1173"/>
      <c r="C49" s="1174"/>
      <c r="D49" s="104"/>
      <c r="E49" s="1175" t="s">
        <v>39</v>
      </c>
      <c r="F49" s="1175"/>
      <c r="G49" s="1175"/>
      <c r="H49" s="1176"/>
      <c r="I49" s="333" t="s">
        <v>491</v>
      </c>
      <c r="J49" s="334" t="s">
        <v>491</v>
      </c>
      <c r="K49" s="334" t="s">
        <v>491</v>
      </c>
      <c r="L49" s="334" t="s">
        <v>491</v>
      </c>
      <c r="M49" s="335" t="s">
        <v>491</v>
      </c>
    </row>
    <row r="50" spans="2:13" ht="27.75" customHeight="1" x14ac:dyDescent="0.15">
      <c r="B50" s="1169" t="s">
        <v>40</v>
      </c>
      <c r="C50" s="1170"/>
      <c r="D50" s="107"/>
      <c r="E50" s="1175" t="s">
        <v>41</v>
      </c>
      <c r="F50" s="1175"/>
      <c r="G50" s="1175"/>
      <c r="H50" s="1176"/>
      <c r="I50" s="333">
        <v>14938</v>
      </c>
      <c r="J50" s="334">
        <v>16155</v>
      </c>
      <c r="K50" s="334">
        <v>17442</v>
      </c>
      <c r="L50" s="334">
        <v>17205</v>
      </c>
      <c r="M50" s="335">
        <v>17464</v>
      </c>
    </row>
    <row r="51" spans="2:13" ht="27.75" customHeight="1" x14ac:dyDescent="0.15">
      <c r="B51" s="1171"/>
      <c r="C51" s="1172"/>
      <c r="D51" s="104"/>
      <c r="E51" s="1175" t="s">
        <v>42</v>
      </c>
      <c r="F51" s="1175"/>
      <c r="G51" s="1175"/>
      <c r="H51" s="1176"/>
      <c r="I51" s="333">
        <v>484</v>
      </c>
      <c r="J51" s="334">
        <v>394</v>
      </c>
      <c r="K51" s="334">
        <v>299</v>
      </c>
      <c r="L51" s="334">
        <v>291</v>
      </c>
      <c r="M51" s="335">
        <v>236</v>
      </c>
    </row>
    <row r="52" spans="2:13" ht="27.75" customHeight="1" x14ac:dyDescent="0.15">
      <c r="B52" s="1173"/>
      <c r="C52" s="1174"/>
      <c r="D52" s="104"/>
      <c r="E52" s="1175" t="s">
        <v>43</v>
      </c>
      <c r="F52" s="1175"/>
      <c r="G52" s="1175"/>
      <c r="H52" s="1176"/>
      <c r="I52" s="333">
        <v>46030</v>
      </c>
      <c r="J52" s="334">
        <v>43564</v>
      </c>
      <c r="K52" s="334">
        <v>41329</v>
      </c>
      <c r="L52" s="334">
        <v>38631</v>
      </c>
      <c r="M52" s="335">
        <v>35535</v>
      </c>
    </row>
    <row r="53" spans="2:13" ht="27.75" customHeight="1" thickBot="1" x14ac:dyDescent="0.2">
      <c r="B53" s="1177" t="s">
        <v>19</v>
      </c>
      <c r="C53" s="1178"/>
      <c r="D53" s="108"/>
      <c r="E53" s="1179" t="s">
        <v>44</v>
      </c>
      <c r="F53" s="1179"/>
      <c r="G53" s="1179"/>
      <c r="H53" s="1180"/>
      <c r="I53" s="336">
        <v>-2090</v>
      </c>
      <c r="J53" s="337">
        <v>-4576</v>
      </c>
      <c r="K53" s="337">
        <v>-6920</v>
      </c>
      <c r="L53" s="337">
        <v>-8911</v>
      </c>
      <c r="M53" s="338">
        <v>-9394</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qnKHlb599wBFTkFqXkaaiy09q4ycRgOv8lKQwdGwf7m122FTwunnG+t4jiv6zXfjgCDIv6VD6qobZF6+1/KKSQ==" saltValue="m4f9ga/8f4WuEqGxO0QA8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531</v>
      </c>
      <c r="G54" s="117" t="s">
        <v>532</v>
      </c>
      <c r="H54" s="118" t="s">
        <v>533</v>
      </c>
    </row>
    <row r="55" spans="2:8" ht="52.5" customHeight="1" x14ac:dyDescent="0.15">
      <c r="B55" s="119"/>
      <c r="C55" s="1196" t="s">
        <v>46</v>
      </c>
      <c r="D55" s="1196"/>
      <c r="E55" s="1197"/>
      <c r="F55" s="339">
        <v>5182</v>
      </c>
      <c r="G55" s="339">
        <v>4880</v>
      </c>
      <c r="H55" s="340">
        <v>5046</v>
      </c>
    </row>
    <row r="56" spans="2:8" ht="52.5" customHeight="1" x14ac:dyDescent="0.15">
      <c r="B56" s="120"/>
      <c r="C56" s="1198" t="s">
        <v>47</v>
      </c>
      <c r="D56" s="1198"/>
      <c r="E56" s="1199"/>
      <c r="F56" s="341">
        <v>1208</v>
      </c>
      <c r="G56" s="341">
        <v>1305</v>
      </c>
      <c r="H56" s="342">
        <v>1059</v>
      </c>
    </row>
    <row r="57" spans="2:8" ht="53.25" customHeight="1" x14ac:dyDescent="0.15">
      <c r="B57" s="120"/>
      <c r="C57" s="1200" t="s">
        <v>48</v>
      </c>
      <c r="D57" s="1200"/>
      <c r="E57" s="1201"/>
      <c r="F57" s="343">
        <v>10940</v>
      </c>
      <c r="G57" s="343">
        <v>10611</v>
      </c>
      <c r="H57" s="344">
        <v>10684</v>
      </c>
    </row>
    <row r="58" spans="2:8" ht="45.75" customHeight="1" x14ac:dyDescent="0.15">
      <c r="B58" s="121"/>
      <c r="C58" s="1188" t="s">
        <v>560</v>
      </c>
      <c r="D58" s="1189"/>
      <c r="E58" s="1190"/>
      <c r="F58" s="345">
        <v>5231</v>
      </c>
      <c r="G58" s="345">
        <v>4878</v>
      </c>
      <c r="H58" s="346">
        <v>4457</v>
      </c>
    </row>
    <row r="59" spans="2:8" ht="45.75" customHeight="1" x14ac:dyDescent="0.15">
      <c r="B59" s="121"/>
      <c r="C59" s="1188" t="s">
        <v>561</v>
      </c>
      <c r="D59" s="1189"/>
      <c r="E59" s="1190"/>
      <c r="F59" s="345">
        <v>2246</v>
      </c>
      <c r="G59" s="345">
        <v>2348</v>
      </c>
      <c r="H59" s="346">
        <v>2451</v>
      </c>
    </row>
    <row r="60" spans="2:8" ht="45.75" customHeight="1" x14ac:dyDescent="0.15">
      <c r="B60" s="121"/>
      <c r="C60" s="1188" t="s">
        <v>562</v>
      </c>
      <c r="D60" s="1189"/>
      <c r="E60" s="1190"/>
      <c r="F60" s="345">
        <v>656</v>
      </c>
      <c r="G60" s="345">
        <v>815</v>
      </c>
      <c r="H60" s="346">
        <v>1000</v>
      </c>
    </row>
    <row r="61" spans="2:8" ht="45.75" customHeight="1" x14ac:dyDescent="0.15">
      <c r="B61" s="121"/>
      <c r="C61" s="1188" t="s">
        <v>563</v>
      </c>
      <c r="D61" s="1189"/>
      <c r="E61" s="1190"/>
      <c r="F61" s="345">
        <v>607</v>
      </c>
      <c r="G61" s="345">
        <v>780</v>
      </c>
      <c r="H61" s="346">
        <v>920</v>
      </c>
    </row>
    <row r="62" spans="2:8" ht="45.75" customHeight="1" thickBot="1" x14ac:dyDescent="0.2">
      <c r="B62" s="122"/>
      <c r="C62" s="1191" t="s">
        <v>564</v>
      </c>
      <c r="D62" s="1192"/>
      <c r="E62" s="1193"/>
      <c r="F62" s="347">
        <v>680</v>
      </c>
      <c r="G62" s="347">
        <v>461</v>
      </c>
      <c r="H62" s="348">
        <v>565</v>
      </c>
    </row>
    <row r="63" spans="2:8" ht="52.5" customHeight="1" thickBot="1" x14ac:dyDescent="0.2">
      <c r="B63" s="123"/>
      <c r="C63" s="1194" t="s">
        <v>49</v>
      </c>
      <c r="D63" s="1194"/>
      <c r="E63" s="1195"/>
      <c r="F63" s="349">
        <v>17330</v>
      </c>
      <c r="G63" s="349">
        <v>16796</v>
      </c>
      <c r="H63" s="350">
        <v>16789</v>
      </c>
    </row>
    <row r="64" spans="2:8" x14ac:dyDescent="0.15"/>
  </sheetData>
  <sheetProtection algorithmName="SHA-512" hashValue="+w2yZFtfZYK2aaRKajzjDsrg6MVJE51LTBdX43Eu4vzqXJLEsJ0vtlQeyz0eAh2fwxyjf4s3or3V2MvRrPgtIA==" saltValue="8fRhw7MJB5d6vRVhpcVoG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528</v>
      </c>
      <c r="G2" s="137"/>
      <c r="H2" s="138"/>
    </row>
    <row r="3" spans="1:8" x14ac:dyDescent="0.15">
      <c r="A3" s="134" t="s">
        <v>521</v>
      </c>
      <c r="B3" s="139"/>
      <c r="C3" s="140"/>
      <c r="D3" s="141">
        <v>47325</v>
      </c>
      <c r="E3" s="142"/>
      <c r="F3" s="143">
        <v>63812</v>
      </c>
      <c r="G3" s="144"/>
      <c r="H3" s="145"/>
    </row>
    <row r="4" spans="1:8" x14ac:dyDescent="0.15">
      <c r="A4" s="146"/>
      <c r="B4" s="147"/>
      <c r="C4" s="148"/>
      <c r="D4" s="149">
        <v>23468</v>
      </c>
      <c r="E4" s="150"/>
      <c r="F4" s="151">
        <v>33848</v>
      </c>
      <c r="G4" s="152"/>
      <c r="H4" s="153"/>
    </row>
    <row r="5" spans="1:8" x14ac:dyDescent="0.15">
      <c r="A5" s="134" t="s">
        <v>523</v>
      </c>
      <c r="B5" s="139"/>
      <c r="C5" s="140"/>
      <c r="D5" s="141">
        <v>46656</v>
      </c>
      <c r="E5" s="142"/>
      <c r="F5" s="143">
        <v>54225</v>
      </c>
      <c r="G5" s="144"/>
      <c r="H5" s="145"/>
    </row>
    <row r="6" spans="1:8" x14ac:dyDescent="0.15">
      <c r="A6" s="146"/>
      <c r="B6" s="147"/>
      <c r="C6" s="148"/>
      <c r="D6" s="149">
        <v>32322</v>
      </c>
      <c r="E6" s="150"/>
      <c r="F6" s="151">
        <v>27337</v>
      </c>
      <c r="G6" s="152"/>
      <c r="H6" s="153"/>
    </row>
    <row r="7" spans="1:8" x14ac:dyDescent="0.15">
      <c r="A7" s="134" t="s">
        <v>524</v>
      </c>
      <c r="B7" s="139"/>
      <c r="C7" s="140"/>
      <c r="D7" s="141">
        <v>95320</v>
      </c>
      <c r="E7" s="142"/>
      <c r="F7" s="143">
        <v>54016</v>
      </c>
      <c r="G7" s="144"/>
      <c r="H7" s="145"/>
    </row>
    <row r="8" spans="1:8" x14ac:dyDescent="0.15">
      <c r="A8" s="146"/>
      <c r="B8" s="147"/>
      <c r="C8" s="148"/>
      <c r="D8" s="149">
        <v>24301</v>
      </c>
      <c r="E8" s="150"/>
      <c r="F8" s="151">
        <v>28078</v>
      </c>
      <c r="G8" s="152"/>
      <c r="H8" s="153"/>
    </row>
    <row r="9" spans="1:8" x14ac:dyDescent="0.15">
      <c r="A9" s="134" t="s">
        <v>525</v>
      </c>
      <c r="B9" s="139"/>
      <c r="C9" s="140"/>
      <c r="D9" s="141">
        <v>34223</v>
      </c>
      <c r="E9" s="142"/>
      <c r="F9" s="143">
        <v>52786</v>
      </c>
      <c r="G9" s="144"/>
      <c r="H9" s="145"/>
    </row>
    <row r="10" spans="1:8" x14ac:dyDescent="0.15">
      <c r="A10" s="146"/>
      <c r="B10" s="147"/>
      <c r="C10" s="148"/>
      <c r="D10" s="149">
        <v>17054</v>
      </c>
      <c r="E10" s="150"/>
      <c r="F10" s="151">
        <v>28742</v>
      </c>
      <c r="G10" s="152"/>
      <c r="H10" s="153"/>
    </row>
    <row r="11" spans="1:8" x14ac:dyDescent="0.15">
      <c r="A11" s="134" t="s">
        <v>526</v>
      </c>
      <c r="B11" s="139"/>
      <c r="C11" s="140"/>
      <c r="D11" s="141">
        <v>47076</v>
      </c>
      <c r="E11" s="142"/>
      <c r="F11" s="143">
        <v>58465</v>
      </c>
      <c r="G11" s="144"/>
      <c r="H11" s="145"/>
    </row>
    <row r="12" spans="1:8" x14ac:dyDescent="0.15">
      <c r="A12" s="146"/>
      <c r="B12" s="147"/>
      <c r="C12" s="154"/>
      <c r="D12" s="149">
        <v>32961</v>
      </c>
      <c r="E12" s="150"/>
      <c r="F12" s="151">
        <v>34452</v>
      </c>
      <c r="G12" s="152"/>
      <c r="H12" s="153"/>
    </row>
    <row r="13" spans="1:8" x14ac:dyDescent="0.15">
      <c r="A13" s="134"/>
      <c r="B13" s="139"/>
      <c r="C13" s="140"/>
      <c r="D13" s="141">
        <v>54120</v>
      </c>
      <c r="E13" s="142"/>
      <c r="F13" s="143">
        <v>56661</v>
      </c>
      <c r="G13" s="155"/>
      <c r="H13" s="145"/>
    </row>
    <row r="14" spans="1:8" x14ac:dyDescent="0.15">
      <c r="A14" s="146"/>
      <c r="B14" s="147"/>
      <c r="C14" s="148"/>
      <c r="D14" s="149">
        <v>26021</v>
      </c>
      <c r="E14" s="150"/>
      <c r="F14" s="151">
        <v>30491</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7.98</v>
      </c>
      <c r="C19" s="156">
        <f>ROUND(VALUE(SUBSTITUTE(実質収支比率等に係る経年分析!G$48,"▲","-")),2)</f>
        <v>9.0500000000000007</v>
      </c>
      <c r="D19" s="156">
        <f>ROUND(VALUE(SUBSTITUTE(実質収支比率等に係る経年分析!H$48,"▲","-")),2)</f>
        <v>7.23</v>
      </c>
      <c r="E19" s="156">
        <f>ROUND(VALUE(SUBSTITUTE(実質収支比率等に係る経年分析!I$48,"▲","-")),2)</f>
        <v>7.64</v>
      </c>
      <c r="F19" s="156">
        <f>ROUND(VALUE(SUBSTITUTE(実質収支比率等に係る経年分析!J$48,"▲","-")),2)</f>
        <v>8.0500000000000007</v>
      </c>
    </row>
    <row r="20" spans="1:11" x14ac:dyDescent="0.15">
      <c r="A20" s="156" t="s">
        <v>53</v>
      </c>
      <c r="B20" s="156">
        <f>ROUND(VALUE(SUBSTITUTE(実質収支比率等に係る経年分析!F$47,"▲","-")),2)</f>
        <v>26.83</v>
      </c>
      <c r="C20" s="156">
        <f>ROUND(VALUE(SUBSTITUTE(実質収支比率等に係る経年分析!G$47,"▲","-")),2)</f>
        <v>25.63</v>
      </c>
      <c r="D20" s="156">
        <f>ROUND(VALUE(SUBSTITUTE(実質収支比率等に係る経年分析!H$47,"▲","-")),2)</f>
        <v>24.91</v>
      </c>
      <c r="E20" s="156">
        <f>ROUND(VALUE(SUBSTITUTE(実質収支比率等に係る経年分析!I$47,"▲","-")),2)</f>
        <v>23.28</v>
      </c>
      <c r="F20" s="156">
        <f>ROUND(VALUE(SUBSTITUTE(実質収支比率等に係る経年分析!J$47,"▲","-")),2)</f>
        <v>23.72</v>
      </c>
    </row>
    <row r="21" spans="1:11" x14ac:dyDescent="0.15">
      <c r="A21" s="156" t="s">
        <v>54</v>
      </c>
      <c r="B21" s="156">
        <f>IF(ISNUMBER(VALUE(SUBSTITUTE(実質収支比率等に係る経年分析!F$49,"▲","-"))),ROUND(VALUE(SUBSTITUTE(実質収支比率等に係る経年分析!F$49,"▲","-")),2),NA())</f>
        <v>2.12</v>
      </c>
      <c r="C21" s="156">
        <f>IF(ISNUMBER(VALUE(SUBSTITUTE(実質収支比率等に係る経年分析!G$49,"▲","-"))),ROUND(VALUE(SUBSTITUTE(実質収支比率等に係る経年分析!G$49,"▲","-")),2),NA())</f>
        <v>4.53</v>
      </c>
      <c r="D21" s="156">
        <f>IF(ISNUMBER(VALUE(SUBSTITUTE(実質収支比率等に係る経年分析!H$49,"▲","-"))),ROUND(VALUE(SUBSTITUTE(実質収支比率等に係る経年分析!H$49,"▲","-")),2),NA())</f>
        <v>-0.51</v>
      </c>
      <c r="E21" s="156">
        <f>IF(ISNUMBER(VALUE(SUBSTITUTE(実質収支比率等に係る経年分析!I$49,"▲","-"))),ROUND(VALUE(SUBSTITUTE(実質収支比率等に係る経年分析!I$49,"▲","-")),2),NA())</f>
        <v>4.08</v>
      </c>
      <c r="F21" s="156">
        <f>IF(ISNUMBER(VALUE(SUBSTITUTE(実質収支比率等に係る経年分析!J$49,"▲","-"))),ROUND(VALUE(SUBSTITUTE(実質収支比率等に係る経年分析!J$49,"▲","-")),2),NA())</f>
        <v>4.37</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0.01</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0.01</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0.02</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0.01</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0.03</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str">
        <f>IF(連結実質赤字比率に係る赤字・黒字の構成分析!C$41="",NA(),連結実質赤字比率に係る赤字・黒字の構成分析!C$41)</f>
        <v>看護専門学校特別会計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0.06</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0.05</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0.05</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0.05</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0.04</v>
      </c>
    </row>
    <row r="30" spans="1:11" x14ac:dyDescent="0.15">
      <c r="A30" s="157" t="str">
        <f>IF(連結実質赤字比率に係る赤字・黒字の構成分析!C$40="",NA(),連結実質赤字比率に係る赤字・黒字の構成分析!C$40)</f>
        <v>後期高齢者医療特別会計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0.08</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0.11</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0.1</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0.1</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0.13</v>
      </c>
    </row>
    <row r="31" spans="1:11" x14ac:dyDescent="0.15">
      <c r="A31" s="157" t="str">
        <f>IF(連結実質赤字比率に係る赤字・黒字の構成分析!C$39="",NA(),連結実質赤字比率に係る赤字・黒字の構成分析!C$39)</f>
        <v>国民健康保険特別会計直診勘定</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0.09</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7.0000000000000007E-2</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0.11</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0.13</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0.15</v>
      </c>
    </row>
    <row r="32" spans="1:11" x14ac:dyDescent="0.15">
      <c r="A32" s="157" t="str">
        <f>IF(連結実質赤字比率に係る赤字・黒字の構成分析!C$38="",NA(),連結実質赤字比率に係る赤字・黒字の構成分析!C$38)</f>
        <v>国民健康保険特別会計事業勘定</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0.62</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0.83</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0.66</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0.59</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0.6</v>
      </c>
    </row>
    <row r="33" spans="1:16" x14ac:dyDescent="0.15">
      <c r="A33" s="157" t="str">
        <f>IF(連結実質赤字比率に係る赤字・黒字の構成分析!C$37="",NA(),連結実質赤字比率に係る赤字・黒字の構成分析!C$37)</f>
        <v>介護保険特別会計保険事業勘定</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1.66</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2.5</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2.4700000000000002</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1.83</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1.2</v>
      </c>
    </row>
    <row r="34" spans="1:16" x14ac:dyDescent="0.15">
      <c r="A34" s="157" t="str">
        <f>IF(連結実質赤字比率に係る赤字・黒字の構成分析!C$36="",NA(),連結実質赤字比率に係る赤字・黒字の構成分析!C$36)</f>
        <v>一般会計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7.9</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8.99</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7.17</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7.58</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8</v>
      </c>
    </row>
    <row r="35" spans="1:16" x14ac:dyDescent="0.15">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15.06</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13.77</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13.39</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12.64</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11.81</v>
      </c>
    </row>
    <row r="36" spans="1:16" x14ac:dyDescent="0.15">
      <c r="A36" s="157" t="str">
        <f>IF(連結実質赤字比率に係る赤字・黒字の構成分析!C$34="",NA(),連結実質赤字比率に係る赤字・黒字の構成分析!C$34)</f>
        <v>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17.71</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17.829999999999998</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18.2</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17.559999999999999</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17.149999999999999</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5203</v>
      </c>
      <c r="E42" s="158"/>
      <c r="F42" s="158"/>
      <c r="G42" s="158">
        <f>'実質公債費比率（分子）の構造'!L$52</f>
        <v>4915</v>
      </c>
      <c r="H42" s="158"/>
      <c r="I42" s="158"/>
      <c r="J42" s="158">
        <f>'実質公債費比率（分子）の構造'!M$52</f>
        <v>4652</v>
      </c>
      <c r="K42" s="158"/>
      <c r="L42" s="158"/>
      <c r="M42" s="158">
        <f>'実質公債費比率（分子）の構造'!N$52</f>
        <v>4566</v>
      </c>
      <c r="N42" s="158"/>
      <c r="O42" s="158"/>
      <c r="P42" s="158">
        <f>'実質公債費比率（分子）の構造'!O$52</f>
        <v>4326</v>
      </c>
    </row>
    <row r="43" spans="1:16" x14ac:dyDescent="0.15">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15">
      <c r="A44" s="158" t="s">
        <v>62</v>
      </c>
      <c r="B44" s="158">
        <f>'実質公債費比率（分子）の構造'!K$50</f>
        <v>1</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15">
      <c r="A45" s="158" t="s">
        <v>63</v>
      </c>
      <c r="B45" s="158">
        <f>'実質公債費比率（分子）の構造'!K$49</f>
        <v>16</v>
      </c>
      <c r="C45" s="158"/>
      <c r="D45" s="158"/>
      <c r="E45" s="158">
        <f>'実質公債費比率（分子）の構造'!L$49</f>
        <v>23</v>
      </c>
      <c r="F45" s="158"/>
      <c r="G45" s="158"/>
      <c r="H45" s="158">
        <f>'実質公債費比率（分子）の構造'!M$49</f>
        <v>23</v>
      </c>
      <c r="I45" s="158"/>
      <c r="J45" s="158"/>
      <c r="K45" s="158">
        <f>'実質公債費比率（分子）の構造'!N$49</f>
        <v>23</v>
      </c>
      <c r="L45" s="158"/>
      <c r="M45" s="158"/>
      <c r="N45" s="158">
        <f>'実質公債費比率（分子）の構造'!O$49</f>
        <v>23</v>
      </c>
      <c r="O45" s="158"/>
      <c r="P45" s="158"/>
    </row>
    <row r="46" spans="1:16" x14ac:dyDescent="0.15">
      <c r="A46" s="158" t="s">
        <v>64</v>
      </c>
      <c r="B46" s="158">
        <f>'実質公債費比率（分子）の構造'!K$48</f>
        <v>1507</v>
      </c>
      <c r="C46" s="158"/>
      <c r="D46" s="158"/>
      <c r="E46" s="158">
        <f>'実質公債費比率（分子）の構造'!L$48</f>
        <v>1561</v>
      </c>
      <c r="F46" s="158"/>
      <c r="G46" s="158"/>
      <c r="H46" s="158">
        <f>'実質公債費比率（分子）の構造'!M$48</f>
        <v>1283</v>
      </c>
      <c r="I46" s="158"/>
      <c r="J46" s="158"/>
      <c r="K46" s="158">
        <f>'実質公債費比率（分子）の構造'!N$48</f>
        <v>1261</v>
      </c>
      <c r="L46" s="158"/>
      <c r="M46" s="158"/>
      <c r="N46" s="158">
        <f>'実質公債費比率（分子）の構造'!O$48</f>
        <v>1197</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4521</v>
      </c>
      <c r="C49" s="158"/>
      <c r="D49" s="158"/>
      <c r="E49" s="158">
        <f>'実質公債費比率（分子）の構造'!L$45</f>
        <v>4531</v>
      </c>
      <c r="F49" s="158"/>
      <c r="G49" s="158"/>
      <c r="H49" s="158">
        <f>'実質公債費比率（分子）の構造'!M$45</f>
        <v>4477</v>
      </c>
      <c r="I49" s="158"/>
      <c r="J49" s="158"/>
      <c r="K49" s="158">
        <f>'実質公債費比率（分子）の構造'!N$45</f>
        <v>4340</v>
      </c>
      <c r="L49" s="158"/>
      <c r="M49" s="158"/>
      <c r="N49" s="158">
        <f>'実質公債費比率（分子）の構造'!O$45</f>
        <v>4019</v>
      </c>
      <c r="O49" s="158"/>
      <c r="P49" s="158"/>
    </row>
    <row r="50" spans="1:16" x14ac:dyDescent="0.15">
      <c r="A50" s="158" t="s">
        <v>67</v>
      </c>
      <c r="B50" s="158" t="e">
        <f>NA()</f>
        <v>#N/A</v>
      </c>
      <c r="C50" s="158">
        <f>IF(ISNUMBER('実質公債費比率（分子）の構造'!K$53),'実質公債費比率（分子）の構造'!K$53,NA())</f>
        <v>842</v>
      </c>
      <c r="D50" s="158" t="e">
        <f>NA()</f>
        <v>#N/A</v>
      </c>
      <c r="E50" s="158" t="e">
        <f>NA()</f>
        <v>#N/A</v>
      </c>
      <c r="F50" s="158">
        <f>IF(ISNUMBER('実質公債費比率（分子）の構造'!L$53),'実質公債費比率（分子）の構造'!L$53,NA())</f>
        <v>1200</v>
      </c>
      <c r="G50" s="158" t="e">
        <f>NA()</f>
        <v>#N/A</v>
      </c>
      <c r="H50" s="158" t="e">
        <f>NA()</f>
        <v>#N/A</v>
      </c>
      <c r="I50" s="158">
        <f>IF(ISNUMBER('実質公債費比率（分子）の構造'!M$53),'実質公債費比率（分子）の構造'!M$53,NA())</f>
        <v>1131</v>
      </c>
      <c r="J50" s="158" t="e">
        <f>NA()</f>
        <v>#N/A</v>
      </c>
      <c r="K50" s="158" t="e">
        <f>NA()</f>
        <v>#N/A</v>
      </c>
      <c r="L50" s="158">
        <f>IF(ISNUMBER('実質公債費比率（分子）の構造'!N$53),'実質公債費比率（分子）の構造'!N$53,NA())</f>
        <v>1058</v>
      </c>
      <c r="M50" s="158" t="e">
        <f>NA()</f>
        <v>#N/A</v>
      </c>
      <c r="N50" s="158" t="e">
        <f>NA()</f>
        <v>#N/A</v>
      </c>
      <c r="O50" s="158">
        <f>IF(ISNUMBER('実質公債費比率（分子）の構造'!O$53),'実質公債費比率（分子）の構造'!O$53,NA())</f>
        <v>913</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46030</v>
      </c>
      <c r="E56" s="157"/>
      <c r="F56" s="157"/>
      <c r="G56" s="157">
        <f>'将来負担比率（分子）の構造'!J$52</f>
        <v>43564</v>
      </c>
      <c r="H56" s="157"/>
      <c r="I56" s="157"/>
      <c r="J56" s="157">
        <f>'将来負担比率（分子）の構造'!K$52</f>
        <v>41329</v>
      </c>
      <c r="K56" s="157"/>
      <c r="L56" s="157"/>
      <c r="M56" s="157">
        <f>'将来負担比率（分子）の構造'!L$52</f>
        <v>38631</v>
      </c>
      <c r="N56" s="157"/>
      <c r="O56" s="157"/>
      <c r="P56" s="157">
        <f>'将来負担比率（分子）の構造'!M$52</f>
        <v>35535</v>
      </c>
    </row>
    <row r="57" spans="1:16" x14ac:dyDescent="0.15">
      <c r="A57" s="157" t="s">
        <v>42</v>
      </c>
      <c r="B57" s="157"/>
      <c r="C57" s="157"/>
      <c r="D57" s="157">
        <f>'将来負担比率（分子）の構造'!I$51</f>
        <v>484</v>
      </c>
      <c r="E57" s="157"/>
      <c r="F57" s="157"/>
      <c r="G57" s="157">
        <f>'将来負担比率（分子）の構造'!J$51</f>
        <v>394</v>
      </c>
      <c r="H57" s="157"/>
      <c r="I57" s="157"/>
      <c r="J57" s="157">
        <f>'将来負担比率（分子）の構造'!K$51</f>
        <v>299</v>
      </c>
      <c r="K57" s="157"/>
      <c r="L57" s="157"/>
      <c r="M57" s="157">
        <f>'将来負担比率（分子）の構造'!L$51</f>
        <v>291</v>
      </c>
      <c r="N57" s="157"/>
      <c r="O57" s="157"/>
      <c r="P57" s="157">
        <f>'将来負担比率（分子）の構造'!M$51</f>
        <v>236</v>
      </c>
    </row>
    <row r="58" spans="1:16" x14ac:dyDescent="0.15">
      <c r="A58" s="157" t="s">
        <v>41</v>
      </c>
      <c r="B58" s="157"/>
      <c r="C58" s="157"/>
      <c r="D58" s="157">
        <f>'将来負担比率（分子）の構造'!I$50</f>
        <v>14938</v>
      </c>
      <c r="E58" s="157"/>
      <c r="F58" s="157"/>
      <c r="G58" s="157">
        <f>'将来負担比率（分子）の構造'!J$50</f>
        <v>16155</v>
      </c>
      <c r="H58" s="157"/>
      <c r="I58" s="157"/>
      <c r="J58" s="157">
        <f>'将来負担比率（分子）の構造'!K$50</f>
        <v>17442</v>
      </c>
      <c r="K58" s="157"/>
      <c r="L58" s="157"/>
      <c r="M58" s="157">
        <f>'将来負担比率（分子）の構造'!L$50</f>
        <v>17205</v>
      </c>
      <c r="N58" s="157"/>
      <c r="O58" s="157"/>
      <c r="P58" s="157">
        <f>'将来負担比率（分子）の構造'!M$50</f>
        <v>17464</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4801</v>
      </c>
      <c r="C62" s="157"/>
      <c r="D62" s="157"/>
      <c r="E62" s="157">
        <f>'将来負担比率（分子）の構造'!J$45</f>
        <v>4731</v>
      </c>
      <c r="F62" s="157"/>
      <c r="G62" s="157"/>
      <c r="H62" s="157">
        <f>'将来負担比率（分子）の構造'!K$45</f>
        <v>4586</v>
      </c>
      <c r="I62" s="157"/>
      <c r="J62" s="157"/>
      <c r="K62" s="157">
        <f>'将来負担比率（分子）の構造'!L$45</f>
        <v>4493</v>
      </c>
      <c r="L62" s="157"/>
      <c r="M62" s="157"/>
      <c r="N62" s="157">
        <f>'将来負担比率（分子）の構造'!M$45</f>
        <v>4629</v>
      </c>
      <c r="O62" s="157"/>
      <c r="P62" s="157"/>
    </row>
    <row r="63" spans="1:16" x14ac:dyDescent="0.15">
      <c r="A63" s="157" t="s">
        <v>34</v>
      </c>
      <c r="B63" s="157">
        <f>'将来負担比率（分子）の構造'!I$44</f>
        <v>292</v>
      </c>
      <c r="C63" s="157"/>
      <c r="D63" s="157"/>
      <c r="E63" s="157">
        <f>'将来負担比率（分子）の構造'!J$44</f>
        <v>274</v>
      </c>
      <c r="F63" s="157"/>
      <c r="G63" s="157"/>
      <c r="H63" s="157">
        <f>'将来負担比率（分子）の構造'!K$44</f>
        <v>253</v>
      </c>
      <c r="I63" s="157"/>
      <c r="J63" s="157"/>
      <c r="K63" s="157">
        <f>'将来負担比率（分子）の構造'!L$44</f>
        <v>232</v>
      </c>
      <c r="L63" s="157"/>
      <c r="M63" s="157"/>
      <c r="N63" s="157">
        <f>'将来負担比率（分子）の構造'!M$44</f>
        <v>205</v>
      </c>
      <c r="O63" s="157"/>
      <c r="P63" s="157"/>
    </row>
    <row r="64" spans="1:16" x14ac:dyDescent="0.15">
      <c r="A64" s="157" t="s">
        <v>33</v>
      </c>
      <c r="B64" s="157">
        <f>'将来負担比率（分子）の構造'!I$43</f>
        <v>18681</v>
      </c>
      <c r="C64" s="157"/>
      <c r="D64" s="157"/>
      <c r="E64" s="157">
        <f>'将来負担比率（分子）の構造'!J$43</f>
        <v>17352</v>
      </c>
      <c r="F64" s="157"/>
      <c r="G64" s="157"/>
      <c r="H64" s="157">
        <f>'将来負担比率（分子）の構造'!K$43</f>
        <v>15641</v>
      </c>
      <c r="I64" s="157"/>
      <c r="J64" s="157"/>
      <c r="K64" s="157">
        <f>'将来負担比率（分子）の構造'!L$43</f>
        <v>14583</v>
      </c>
      <c r="L64" s="157"/>
      <c r="M64" s="157"/>
      <c r="N64" s="157">
        <f>'将来負担比率（分子）の構造'!M$43</f>
        <v>13662</v>
      </c>
      <c r="O64" s="157"/>
      <c r="P64" s="157"/>
    </row>
    <row r="65" spans="1:16" x14ac:dyDescent="0.15">
      <c r="A65" s="157" t="s">
        <v>32</v>
      </c>
      <c r="B65" s="157">
        <f>'将来負担比率（分子）の構造'!I$42</f>
        <v>1</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15">
      <c r="A66" s="157" t="s">
        <v>31</v>
      </c>
      <c r="B66" s="157">
        <f>'将来負担比率（分子）の構造'!I$41</f>
        <v>35586</v>
      </c>
      <c r="C66" s="157"/>
      <c r="D66" s="157"/>
      <c r="E66" s="157">
        <f>'将来負担比率（分子）の構造'!J$41</f>
        <v>33179</v>
      </c>
      <c r="F66" s="157"/>
      <c r="G66" s="157"/>
      <c r="H66" s="157">
        <f>'将来負担比率（分子）の構造'!K$41</f>
        <v>31670</v>
      </c>
      <c r="I66" s="157"/>
      <c r="J66" s="157"/>
      <c r="K66" s="157">
        <f>'将来負担比率（分子）の構造'!L$41</f>
        <v>27909</v>
      </c>
      <c r="L66" s="157"/>
      <c r="M66" s="157"/>
      <c r="N66" s="157">
        <f>'将来負担比率（分子）の構造'!M$41</f>
        <v>25345</v>
      </c>
      <c r="O66" s="157"/>
      <c r="P66" s="157"/>
    </row>
    <row r="67" spans="1:16" x14ac:dyDescent="0.15">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5182</v>
      </c>
      <c r="C72" s="161">
        <f>基金残高に係る経年分析!G55</f>
        <v>4880</v>
      </c>
      <c r="D72" s="161">
        <f>基金残高に係る経年分析!H55</f>
        <v>5046</v>
      </c>
    </row>
    <row r="73" spans="1:16" x14ac:dyDescent="0.15">
      <c r="A73" s="160" t="s">
        <v>74</v>
      </c>
      <c r="B73" s="161">
        <f>基金残高に係る経年分析!F56</f>
        <v>1208</v>
      </c>
      <c r="C73" s="161">
        <f>基金残高に係る経年分析!G56</f>
        <v>1305</v>
      </c>
      <c r="D73" s="161">
        <f>基金残高に係る経年分析!H56</f>
        <v>1059</v>
      </c>
    </row>
    <row r="74" spans="1:16" x14ac:dyDescent="0.15">
      <c r="A74" s="160" t="s">
        <v>75</v>
      </c>
      <c r="B74" s="161">
        <f>基金残高に係る経年分析!F57</f>
        <v>10940</v>
      </c>
      <c r="C74" s="161">
        <f>基金残高に係る経年分析!G57</f>
        <v>10611</v>
      </c>
      <c r="D74" s="161">
        <f>基金残高に係る経年分析!H57</f>
        <v>10684</v>
      </c>
    </row>
  </sheetData>
  <sheetProtection algorithmName="SHA-512" hashValue="ISs7m0uqJr3H6cbZIlkxL0dPiJfGKclYXC7F/7ys7vv4Nprky++Xs2U+y76Y40XNt34NiWvm34TavX4XBQO4OA==" saltValue="bxHMJlLOAxjdaJuQcbKke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15">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15">
      <c r="B5" s="666" t="s">
        <v>215</v>
      </c>
      <c r="C5" s="667"/>
      <c r="D5" s="667"/>
      <c r="E5" s="667"/>
      <c r="F5" s="667"/>
      <c r="G5" s="667"/>
      <c r="H5" s="667"/>
      <c r="I5" s="667"/>
      <c r="J5" s="667"/>
      <c r="K5" s="667"/>
      <c r="L5" s="667"/>
      <c r="M5" s="667"/>
      <c r="N5" s="667"/>
      <c r="O5" s="667"/>
      <c r="P5" s="667"/>
      <c r="Q5" s="668"/>
      <c r="R5" s="663">
        <v>7823162</v>
      </c>
      <c r="S5" s="664"/>
      <c r="T5" s="664"/>
      <c r="U5" s="664"/>
      <c r="V5" s="664"/>
      <c r="W5" s="664"/>
      <c r="X5" s="664"/>
      <c r="Y5" s="689"/>
      <c r="Z5" s="702">
        <v>20.100000000000001</v>
      </c>
      <c r="AA5" s="702"/>
      <c r="AB5" s="702"/>
      <c r="AC5" s="702"/>
      <c r="AD5" s="703">
        <v>7823162</v>
      </c>
      <c r="AE5" s="703"/>
      <c r="AF5" s="703"/>
      <c r="AG5" s="703"/>
      <c r="AH5" s="703"/>
      <c r="AI5" s="703"/>
      <c r="AJ5" s="703"/>
      <c r="AK5" s="703"/>
      <c r="AL5" s="690">
        <v>36.700000000000003</v>
      </c>
      <c r="AM5" s="672"/>
      <c r="AN5" s="672"/>
      <c r="AO5" s="691"/>
      <c r="AP5" s="666" t="s">
        <v>216</v>
      </c>
      <c r="AQ5" s="667"/>
      <c r="AR5" s="667"/>
      <c r="AS5" s="667"/>
      <c r="AT5" s="667"/>
      <c r="AU5" s="667"/>
      <c r="AV5" s="667"/>
      <c r="AW5" s="667"/>
      <c r="AX5" s="667"/>
      <c r="AY5" s="667"/>
      <c r="AZ5" s="667"/>
      <c r="BA5" s="667"/>
      <c r="BB5" s="667"/>
      <c r="BC5" s="667"/>
      <c r="BD5" s="667"/>
      <c r="BE5" s="667"/>
      <c r="BF5" s="668"/>
      <c r="BG5" s="608">
        <v>7823044</v>
      </c>
      <c r="BH5" s="609"/>
      <c r="BI5" s="609"/>
      <c r="BJ5" s="609"/>
      <c r="BK5" s="609"/>
      <c r="BL5" s="609"/>
      <c r="BM5" s="609"/>
      <c r="BN5" s="610"/>
      <c r="BO5" s="646">
        <v>100</v>
      </c>
      <c r="BP5" s="646"/>
      <c r="BQ5" s="646"/>
      <c r="BR5" s="646"/>
      <c r="BS5" s="647">
        <v>68393</v>
      </c>
      <c r="BT5" s="647"/>
      <c r="BU5" s="647"/>
      <c r="BV5" s="647"/>
      <c r="BW5" s="647"/>
      <c r="BX5" s="647"/>
      <c r="BY5" s="647"/>
      <c r="BZ5" s="647"/>
      <c r="CA5" s="647"/>
      <c r="CB5" s="682"/>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15">
      <c r="B6" s="605" t="s">
        <v>220</v>
      </c>
      <c r="C6" s="606"/>
      <c r="D6" s="606"/>
      <c r="E6" s="606"/>
      <c r="F6" s="606"/>
      <c r="G6" s="606"/>
      <c r="H6" s="606"/>
      <c r="I6" s="606"/>
      <c r="J6" s="606"/>
      <c r="K6" s="606"/>
      <c r="L6" s="606"/>
      <c r="M6" s="606"/>
      <c r="N6" s="606"/>
      <c r="O6" s="606"/>
      <c r="P6" s="606"/>
      <c r="Q6" s="607"/>
      <c r="R6" s="608">
        <v>481498</v>
      </c>
      <c r="S6" s="609"/>
      <c r="T6" s="609"/>
      <c r="U6" s="609"/>
      <c r="V6" s="609"/>
      <c r="W6" s="609"/>
      <c r="X6" s="609"/>
      <c r="Y6" s="610"/>
      <c r="Z6" s="646">
        <v>1.2</v>
      </c>
      <c r="AA6" s="646"/>
      <c r="AB6" s="646"/>
      <c r="AC6" s="646"/>
      <c r="AD6" s="647">
        <v>481498</v>
      </c>
      <c r="AE6" s="647"/>
      <c r="AF6" s="647"/>
      <c r="AG6" s="647"/>
      <c r="AH6" s="647"/>
      <c r="AI6" s="647"/>
      <c r="AJ6" s="647"/>
      <c r="AK6" s="647"/>
      <c r="AL6" s="611">
        <v>2.2999999999999998</v>
      </c>
      <c r="AM6" s="612"/>
      <c r="AN6" s="612"/>
      <c r="AO6" s="648"/>
      <c r="AP6" s="605" t="s">
        <v>221</v>
      </c>
      <c r="AQ6" s="606"/>
      <c r="AR6" s="606"/>
      <c r="AS6" s="606"/>
      <c r="AT6" s="606"/>
      <c r="AU6" s="606"/>
      <c r="AV6" s="606"/>
      <c r="AW6" s="606"/>
      <c r="AX6" s="606"/>
      <c r="AY6" s="606"/>
      <c r="AZ6" s="606"/>
      <c r="BA6" s="606"/>
      <c r="BB6" s="606"/>
      <c r="BC6" s="606"/>
      <c r="BD6" s="606"/>
      <c r="BE6" s="606"/>
      <c r="BF6" s="607"/>
      <c r="BG6" s="608">
        <v>7823044</v>
      </c>
      <c r="BH6" s="609"/>
      <c r="BI6" s="609"/>
      <c r="BJ6" s="609"/>
      <c r="BK6" s="609"/>
      <c r="BL6" s="609"/>
      <c r="BM6" s="609"/>
      <c r="BN6" s="610"/>
      <c r="BO6" s="646">
        <v>100</v>
      </c>
      <c r="BP6" s="646"/>
      <c r="BQ6" s="646"/>
      <c r="BR6" s="646"/>
      <c r="BS6" s="647">
        <v>68393</v>
      </c>
      <c r="BT6" s="647"/>
      <c r="BU6" s="647"/>
      <c r="BV6" s="647"/>
      <c r="BW6" s="647"/>
      <c r="BX6" s="647"/>
      <c r="BY6" s="647"/>
      <c r="BZ6" s="647"/>
      <c r="CA6" s="647"/>
      <c r="CB6" s="682"/>
      <c r="CD6" s="666" t="s">
        <v>222</v>
      </c>
      <c r="CE6" s="667"/>
      <c r="CF6" s="667"/>
      <c r="CG6" s="667"/>
      <c r="CH6" s="667"/>
      <c r="CI6" s="667"/>
      <c r="CJ6" s="667"/>
      <c r="CK6" s="667"/>
      <c r="CL6" s="667"/>
      <c r="CM6" s="667"/>
      <c r="CN6" s="667"/>
      <c r="CO6" s="667"/>
      <c r="CP6" s="667"/>
      <c r="CQ6" s="668"/>
      <c r="CR6" s="608">
        <v>205934</v>
      </c>
      <c r="CS6" s="609"/>
      <c r="CT6" s="609"/>
      <c r="CU6" s="609"/>
      <c r="CV6" s="609"/>
      <c r="CW6" s="609"/>
      <c r="CX6" s="609"/>
      <c r="CY6" s="610"/>
      <c r="CZ6" s="690">
        <v>0.6</v>
      </c>
      <c r="DA6" s="672"/>
      <c r="DB6" s="672"/>
      <c r="DC6" s="692"/>
      <c r="DD6" s="614" t="s">
        <v>122</v>
      </c>
      <c r="DE6" s="609"/>
      <c r="DF6" s="609"/>
      <c r="DG6" s="609"/>
      <c r="DH6" s="609"/>
      <c r="DI6" s="609"/>
      <c r="DJ6" s="609"/>
      <c r="DK6" s="609"/>
      <c r="DL6" s="609"/>
      <c r="DM6" s="609"/>
      <c r="DN6" s="609"/>
      <c r="DO6" s="609"/>
      <c r="DP6" s="610"/>
      <c r="DQ6" s="614">
        <v>205703</v>
      </c>
      <c r="DR6" s="609"/>
      <c r="DS6" s="609"/>
      <c r="DT6" s="609"/>
      <c r="DU6" s="609"/>
      <c r="DV6" s="609"/>
      <c r="DW6" s="609"/>
      <c r="DX6" s="609"/>
      <c r="DY6" s="609"/>
      <c r="DZ6" s="609"/>
      <c r="EA6" s="609"/>
      <c r="EB6" s="609"/>
      <c r="EC6" s="645"/>
    </row>
    <row r="7" spans="2:143" ht="11.25" customHeight="1" x14ac:dyDescent="0.15">
      <c r="B7" s="605" t="s">
        <v>223</v>
      </c>
      <c r="C7" s="606"/>
      <c r="D7" s="606"/>
      <c r="E7" s="606"/>
      <c r="F7" s="606"/>
      <c r="G7" s="606"/>
      <c r="H7" s="606"/>
      <c r="I7" s="606"/>
      <c r="J7" s="606"/>
      <c r="K7" s="606"/>
      <c r="L7" s="606"/>
      <c r="M7" s="606"/>
      <c r="N7" s="606"/>
      <c r="O7" s="606"/>
      <c r="P7" s="606"/>
      <c r="Q7" s="607"/>
      <c r="R7" s="608">
        <v>5211</v>
      </c>
      <c r="S7" s="609"/>
      <c r="T7" s="609"/>
      <c r="U7" s="609"/>
      <c r="V7" s="609"/>
      <c r="W7" s="609"/>
      <c r="X7" s="609"/>
      <c r="Y7" s="610"/>
      <c r="Z7" s="646">
        <v>0</v>
      </c>
      <c r="AA7" s="646"/>
      <c r="AB7" s="646"/>
      <c r="AC7" s="646"/>
      <c r="AD7" s="647">
        <v>5211</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2951072</v>
      </c>
      <c r="BH7" s="609"/>
      <c r="BI7" s="609"/>
      <c r="BJ7" s="609"/>
      <c r="BK7" s="609"/>
      <c r="BL7" s="609"/>
      <c r="BM7" s="609"/>
      <c r="BN7" s="610"/>
      <c r="BO7" s="646">
        <v>37.700000000000003</v>
      </c>
      <c r="BP7" s="646"/>
      <c r="BQ7" s="646"/>
      <c r="BR7" s="646"/>
      <c r="BS7" s="647">
        <v>68393</v>
      </c>
      <c r="BT7" s="647"/>
      <c r="BU7" s="647"/>
      <c r="BV7" s="647"/>
      <c r="BW7" s="647"/>
      <c r="BX7" s="647"/>
      <c r="BY7" s="647"/>
      <c r="BZ7" s="647"/>
      <c r="CA7" s="647"/>
      <c r="CB7" s="682"/>
      <c r="CD7" s="605" t="s">
        <v>225</v>
      </c>
      <c r="CE7" s="606"/>
      <c r="CF7" s="606"/>
      <c r="CG7" s="606"/>
      <c r="CH7" s="606"/>
      <c r="CI7" s="606"/>
      <c r="CJ7" s="606"/>
      <c r="CK7" s="606"/>
      <c r="CL7" s="606"/>
      <c r="CM7" s="606"/>
      <c r="CN7" s="606"/>
      <c r="CO7" s="606"/>
      <c r="CP7" s="606"/>
      <c r="CQ7" s="607"/>
      <c r="CR7" s="608">
        <v>5266388</v>
      </c>
      <c r="CS7" s="609"/>
      <c r="CT7" s="609"/>
      <c r="CU7" s="609"/>
      <c r="CV7" s="609"/>
      <c r="CW7" s="609"/>
      <c r="CX7" s="609"/>
      <c r="CY7" s="610"/>
      <c r="CZ7" s="646">
        <v>14.3</v>
      </c>
      <c r="DA7" s="646"/>
      <c r="DB7" s="646"/>
      <c r="DC7" s="646"/>
      <c r="DD7" s="614">
        <v>131904</v>
      </c>
      <c r="DE7" s="609"/>
      <c r="DF7" s="609"/>
      <c r="DG7" s="609"/>
      <c r="DH7" s="609"/>
      <c r="DI7" s="609"/>
      <c r="DJ7" s="609"/>
      <c r="DK7" s="609"/>
      <c r="DL7" s="609"/>
      <c r="DM7" s="609"/>
      <c r="DN7" s="609"/>
      <c r="DO7" s="609"/>
      <c r="DP7" s="610"/>
      <c r="DQ7" s="614">
        <v>3308163</v>
      </c>
      <c r="DR7" s="609"/>
      <c r="DS7" s="609"/>
      <c r="DT7" s="609"/>
      <c r="DU7" s="609"/>
      <c r="DV7" s="609"/>
      <c r="DW7" s="609"/>
      <c r="DX7" s="609"/>
      <c r="DY7" s="609"/>
      <c r="DZ7" s="609"/>
      <c r="EA7" s="609"/>
      <c r="EB7" s="609"/>
      <c r="EC7" s="645"/>
    </row>
    <row r="8" spans="2:143" ht="11.25" customHeight="1" x14ac:dyDescent="0.15">
      <c r="B8" s="605" t="s">
        <v>226</v>
      </c>
      <c r="C8" s="606"/>
      <c r="D8" s="606"/>
      <c r="E8" s="606"/>
      <c r="F8" s="606"/>
      <c r="G8" s="606"/>
      <c r="H8" s="606"/>
      <c r="I8" s="606"/>
      <c r="J8" s="606"/>
      <c r="K8" s="606"/>
      <c r="L8" s="606"/>
      <c r="M8" s="606"/>
      <c r="N8" s="606"/>
      <c r="O8" s="606"/>
      <c r="P8" s="606"/>
      <c r="Q8" s="607"/>
      <c r="R8" s="608">
        <v>92830</v>
      </c>
      <c r="S8" s="609"/>
      <c r="T8" s="609"/>
      <c r="U8" s="609"/>
      <c r="V8" s="609"/>
      <c r="W8" s="609"/>
      <c r="X8" s="609"/>
      <c r="Y8" s="610"/>
      <c r="Z8" s="646">
        <v>0.2</v>
      </c>
      <c r="AA8" s="646"/>
      <c r="AB8" s="646"/>
      <c r="AC8" s="646"/>
      <c r="AD8" s="647">
        <v>92830</v>
      </c>
      <c r="AE8" s="647"/>
      <c r="AF8" s="647"/>
      <c r="AG8" s="647"/>
      <c r="AH8" s="647"/>
      <c r="AI8" s="647"/>
      <c r="AJ8" s="647"/>
      <c r="AK8" s="647"/>
      <c r="AL8" s="611">
        <v>0.4</v>
      </c>
      <c r="AM8" s="612"/>
      <c r="AN8" s="612"/>
      <c r="AO8" s="648"/>
      <c r="AP8" s="605" t="s">
        <v>227</v>
      </c>
      <c r="AQ8" s="606"/>
      <c r="AR8" s="606"/>
      <c r="AS8" s="606"/>
      <c r="AT8" s="606"/>
      <c r="AU8" s="606"/>
      <c r="AV8" s="606"/>
      <c r="AW8" s="606"/>
      <c r="AX8" s="606"/>
      <c r="AY8" s="606"/>
      <c r="AZ8" s="606"/>
      <c r="BA8" s="606"/>
      <c r="BB8" s="606"/>
      <c r="BC8" s="606"/>
      <c r="BD8" s="606"/>
      <c r="BE8" s="606"/>
      <c r="BF8" s="607"/>
      <c r="BG8" s="608">
        <v>94798</v>
      </c>
      <c r="BH8" s="609"/>
      <c r="BI8" s="609"/>
      <c r="BJ8" s="609"/>
      <c r="BK8" s="609"/>
      <c r="BL8" s="609"/>
      <c r="BM8" s="609"/>
      <c r="BN8" s="610"/>
      <c r="BO8" s="646">
        <v>1.2</v>
      </c>
      <c r="BP8" s="646"/>
      <c r="BQ8" s="646"/>
      <c r="BR8" s="646"/>
      <c r="BS8" s="647" t="s">
        <v>122</v>
      </c>
      <c r="BT8" s="647"/>
      <c r="BU8" s="647"/>
      <c r="BV8" s="647"/>
      <c r="BW8" s="647"/>
      <c r="BX8" s="647"/>
      <c r="BY8" s="647"/>
      <c r="BZ8" s="647"/>
      <c r="CA8" s="647"/>
      <c r="CB8" s="682"/>
      <c r="CD8" s="605" t="s">
        <v>228</v>
      </c>
      <c r="CE8" s="606"/>
      <c r="CF8" s="606"/>
      <c r="CG8" s="606"/>
      <c r="CH8" s="606"/>
      <c r="CI8" s="606"/>
      <c r="CJ8" s="606"/>
      <c r="CK8" s="606"/>
      <c r="CL8" s="606"/>
      <c r="CM8" s="606"/>
      <c r="CN8" s="606"/>
      <c r="CO8" s="606"/>
      <c r="CP8" s="606"/>
      <c r="CQ8" s="607"/>
      <c r="CR8" s="608">
        <v>12396291</v>
      </c>
      <c r="CS8" s="609"/>
      <c r="CT8" s="609"/>
      <c r="CU8" s="609"/>
      <c r="CV8" s="609"/>
      <c r="CW8" s="609"/>
      <c r="CX8" s="609"/>
      <c r="CY8" s="610"/>
      <c r="CZ8" s="646">
        <v>33.6</v>
      </c>
      <c r="DA8" s="646"/>
      <c r="DB8" s="646"/>
      <c r="DC8" s="646"/>
      <c r="DD8" s="614">
        <v>231824</v>
      </c>
      <c r="DE8" s="609"/>
      <c r="DF8" s="609"/>
      <c r="DG8" s="609"/>
      <c r="DH8" s="609"/>
      <c r="DI8" s="609"/>
      <c r="DJ8" s="609"/>
      <c r="DK8" s="609"/>
      <c r="DL8" s="609"/>
      <c r="DM8" s="609"/>
      <c r="DN8" s="609"/>
      <c r="DO8" s="609"/>
      <c r="DP8" s="610"/>
      <c r="DQ8" s="614">
        <v>6836779</v>
      </c>
      <c r="DR8" s="609"/>
      <c r="DS8" s="609"/>
      <c r="DT8" s="609"/>
      <c r="DU8" s="609"/>
      <c r="DV8" s="609"/>
      <c r="DW8" s="609"/>
      <c r="DX8" s="609"/>
      <c r="DY8" s="609"/>
      <c r="DZ8" s="609"/>
      <c r="EA8" s="609"/>
      <c r="EB8" s="609"/>
      <c r="EC8" s="645"/>
    </row>
    <row r="9" spans="2:143" ht="11.25" customHeight="1" x14ac:dyDescent="0.15">
      <c r="B9" s="605" t="s">
        <v>229</v>
      </c>
      <c r="C9" s="606"/>
      <c r="D9" s="606"/>
      <c r="E9" s="606"/>
      <c r="F9" s="606"/>
      <c r="G9" s="606"/>
      <c r="H9" s="606"/>
      <c r="I9" s="606"/>
      <c r="J9" s="606"/>
      <c r="K9" s="606"/>
      <c r="L9" s="606"/>
      <c r="M9" s="606"/>
      <c r="N9" s="606"/>
      <c r="O9" s="606"/>
      <c r="P9" s="606"/>
      <c r="Q9" s="607"/>
      <c r="R9" s="608">
        <v>122275</v>
      </c>
      <c r="S9" s="609"/>
      <c r="T9" s="609"/>
      <c r="U9" s="609"/>
      <c r="V9" s="609"/>
      <c r="W9" s="609"/>
      <c r="X9" s="609"/>
      <c r="Y9" s="610"/>
      <c r="Z9" s="646">
        <v>0.3</v>
      </c>
      <c r="AA9" s="646"/>
      <c r="AB9" s="646"/>
      <c r="AC9" s="646"/>
      <c r="AD9" s="647">
        <v>122275</v>
      </c>
      <c r="AE9" s="647"/>
      <c r="AF9" s="647"/>
      <c r="AG9" s="647"/>
      <c r="AH9" s="647"/>
      <c r="AI9" s="647"/>
      <c r="AJ9" s="647"/>
      <c r="AK9" s="647"/>
      <c r="AL9" s="611">
        <v>0.6</v>
      </c>
      <c r="AM9" s="612"/>
      <c r="AN9" s="612"/>
      <c r="AO9" s="648"/>
      <c r="AP9" s="605" t="s">
        <v>230</v>
      </c>
      <c r="AQ9" s="606"/>
      <c r="AR9" s="606"/>
      <c r="AS9" s="606"/>
      <c r="AT9" s="606"/>
      <c r="AU9" s="606"/>
      <c r="AV9" s="606"/>
      <c r="AW9" s="606"/>
      <c r="AX9" s="606"/>
      <c r="AY9" s="606"/>
      <c r="AZ9" s="606"/>
      <c r="BA9" s="606"/>
      <c r="BB9" s="606"/>
      <c r="BC9" s="606"/>
      <c r="BD9" s="606"/>
      <c r="BE9" s="606"/>
      <c r="BF9" s="607"/>
      <c r="BG9" s="608">
        <v>2354247</v>
      </c>
      <c r="BH9" s="609"/>
      <c r="BI9" s="609"/>
      <c r="BJ9" s="609"/>
      <c r="BK9" s="609"/>
      <c r="BL9" s="609"/>
      <c r="BM9" s="609"/>
      <c r="BN9" s="610"/>
      <c r="BO9" s="646">
        <v>30.1</v>
      </c>
      <c r="BP9" s="646"/>
      <c r="BQ9" s="646"/>
      <c r="BR9" s="646"/>
      <c r="BS9" s="647" t="s">
        <v>122</v>
      </c>
      <c r="BT9" s="647"/>
      <c r="BU9" s="647"/>
      <c r="BV9" s="647"/>
      <c r="BW9" s="647"/>
      <c r="BX9" s="647"/>
      <c r="BY9" s="647"/>
      <c r="BZ9" s="647"/>
      <c r="CA9" s="647"/>
      <c r="CB9" s="682"/>
      <c r="CD9" s="605" t="s">
        <v>231</v>
      </c>
      <c r="CE9" s="606"/>
      <c r="CF9" s="606"/>
      <c r="CG9" s="606"/>
      <c r="CH9" s="606"/>
      <c r="CI9" s="606"/>
      <c r="CJ9" s="606"/>
      <c r="CK9" s="606"/>
      <c r="CL9" s="606"/>
      <c r="CM9" s="606"/>
      <c r="CN9" s="606"/>
      <c r="CO9" s="606"/>
      <c r="CP9" s="606"/>
      <c r="CQ9" s="607"/>
      <c r="CR9" s="608">
        <v>3134603</v>
      </c>
      <c r="CS9" s="609"/>
      <c r="CT9" s="609"/>
      <c r="CU9" s="609"/>
      <c r="CV9" s="609"/>
      <c r="CW9" s="609"/>
      <c r="CX9" s="609"/>
      <c r="CY9" s="610"/>
      <c r="CZ9" s="646">
        <v>8.5</v>
      </c>
      <c r="DA9" s="646"/>
      <c r="DB9" s="646"/>
      <c r="DC9" s="646"/>
      <c r="DD9" s="614">
        <v>12340</v>
      </c>
      <c r="DE9" s="609"/>
      <c r="DF9" s="609"/>
      <c r="DG9" s="609"/>
      <c r="DH9" s="609"/>
      <c r="DI9" s="609"/>
      <c r="DJ9" s="609"/>
      <c r="DK9" s="609"/>
      <c r="DL9" s="609"/>
      <c r="DM9" s="609"/>
      <c r="DN9" s="609"/>
      <c r="DO9" s="609"/>
      <c r="DP9" s="610"/>
      <c r="DQ9" s="614">
        <v>2479977</v>
      </c>
      <c r="DR9" s="609"/>
      <c r="DS9" s="609"/>
      <c r="DT9" s="609"/>
      <c r="DU9" s="609"/>
      <c r="DV9" s="609"/>
      <c r="DW9" s="609"/>
      <c r="DX9" s="609"/>
      <c r="DY9" s="609"/>
      <c r="DZ9" s="609"/>
      <c r="EA9" s="609"/>
      <c r="EB9" s="609"/>
      <c r="EC9" s="645"/>
    </row>
    <row r="10" spans="2:143" ht="11.25" customHeight="1" x14ac:dyDescent="0.15">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171544</v>
      </c>
      <c r="BH10" s="609"/>
      <c r="BI10" s="609"/>
      <c r="BJ10" s="609"/>
      <c r="BK10" s="609"/>
      <c r="BL10" s="609"/>
      <c r="BM10" s="609"/>
      <c r="BN10" s="610"/>
      <c r="BO10" s="646">
        <v>2.2000000000000002</v>
      </c>
      <c r="BP10" s="646"/>
      <c r="BQ10" s="646"/>
      <c r="BR10" s="646"/>
      <c r="BS10" s="647" t="s">
        <v>122</v>
      </c>
      <c r="BT10" s="647"/>
      <c r="BU10" s="647"/>
      <c r="BV10" s="647"/>
      <c r="BW10" s="647"/>
      <c r="BX10" s="647"/>
      <c r="BY10" s="647"/>
      <c r="BZ10" s="647"/>
      <c r="CA10" s="647"/>
      <c r="CB10" s="682"/>
      <c r="CD10" s="605" t="s">
        <v>234</v>
      </c>
      <c r="CE10" s="606"/>
      <c r="CF10" s="606"/>
      <c r="CG10" s="606"/>
      <c r="CH10" s="606"/>
      <c r="CI10" s="606"/>
      <c r="CJ10" s="606"/>
      <c r="CK10" s="606"/>
      <c r="CL10" s="606"/>
      <c r="CM10" s="606"/>
      <c r="CN10" s="606"/>
      <c r="CO10" s="606"/>
      <c r="CP10" s="606"/>
      <c r="CQ10" s="607"/>
      <c r="CR10" s="608">
        <v>35575</v>
      </c>
      <c r="CS10" s="609"/>
      <c r="CT10" s="609"/>
      <c r="CU10" s="609"/>
      <c r="CV10" s="609"/>
      <c r="CW10" s="609"/>
      <c r="CX10" s="609"/>
      <c r="CY10" s="610"/>
      <c r="CZ10" s="646">
        <v>0.1</v>
      </c>
      <c r="DA10" s="646"/>
      <c r="DB10" s="646"/>
      <c r="DC10" s="646"/>
      <c r="DD10" s="614" t="s">
        <v>122</v>
      </c>
      <c r="DE10" s="609"/>
      <c r="DF10" s="609"/>
      <c r="DG10" s="609"/>
      <c r="DH10" s="609"/>
      <c r="DI10" s="609"/>
      <c r="DJ10" s="609"/>
      <c r="DK10" s="609"/>
      <c r="DL10" s="609"/>
      <c r="DM10" s="609"/>
      <c r="DN10" s="609"/>
      <c r="DO10" s="609"/>
      <c r="DP10" s="610"/>
      <c r="DQ10" s="614">
        <v>20203</v>
      </c>
      <c r="DR10" s="609"/>
      <c r="DS10" s="609"/>
      <c r="DT10" s="609"/>
      <c r="DU10" s="609"/>
      <c r="DV10" s="609"/>
      <c r="DW10" s="609"/>
      <c r="DX10" s="609"/>
      <c r="DY10" s="609"/>
      <c r="DZ10" s="609"/>
      <c r="EA10" s="609"/>
      <c r="EB10" s="609"/>
      <c r="EC10" s="645"/>
    </row>
    <row r="11" spans="2:143" ht="11.25" customHeight="1" x14ac:dyDescent="0.15">
      <c r="B11" s="605" t="s">
        <v>235</v>
      </c>
      <c r="C11" s="606"/>
      <c r="D11" s="606"/>
      <c r="E11" s="606"/>
      <c r="F11" s="606"/>
      <c r="G11" s="606"/>
      <c r="H11" s="606"/>
      <c r="I11" s="606"/>
      <c r="J11" s="606"/>
      <c r="K11" s="606"/>
      <c r="L11" s="606"/>
      <c r="M11" s="606"/>
      <c r="N11" s="606"/>
      <c r="O11" s="606"/>
      <c r="P11" s="606"/>
      <c r="Q11" s="607"/>
      <c r="R11" s="608">
        <v>1536973</v>
      </c>
      <c r="S11" s="609"/>
      <c r="T11" s="609"/>
      <c r="U11" s="609"/>
      <c r="V11" s="609"/>
      <c r="W11" s="609"/>
      <c r="X11" s="609"/>
      <c r="Y11" s="610"/>
      <c r="Z11" s="611">
        <v>4</v>
      </c>
      <c r="AA11" s="612"/>
      <c r="AB11" s="612"/>
      <c r="AC11" s="613"/>
      <c r="AD11" s="614">
        <v>1536973</v>
      </c>
      <c r="AE11" s="609"/>
      <c r="AF11" s="609"/>
      <c r="AG11" s="609"/>
      <c r="AH11" s="609"/>
      <c r="AI11" s="609"/>
      <c r="AJ11" s="609"/>
      <c r="AK11" s="610"/>
      <c r="AL11" s="611">
        <v>7.2</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330483</v>
      </c>
      <c r="BH11" s="609"/>
      <c r="BI11" s="609"/>
      <c r="BJ11" s="609"/>
      <c r="BK11" s="609"/>
      <c r="BL11" s="609"/>
      <c r="BM11" s="609"/>
      <c r="BN11" s="610"/>
      <c r="BO11" s="646">
        <v>4.2</v>
      </c>
      <c r="BP11" s="646"/>
      <c r="BQ11" s="646"/>
      <c r="BR11" s="646"/>
      <c r="BS11" s="647">
        <v>68393</v>
      </c>
      <c r="BT11" s="647"/>
      <c r="BU11" s="647"/>
      <c r="BV11" s="647"/>
      <c r="BW11" s="647"/>
      <c r="BX11" s="647"/>
      <c r="BY11" s="647"/>
      <c r="BZ11" s="647"/>
      <c r="CA11" s="647"/>
      <c r="CB11" s="682"/>
      <c r="CD11" s="605" t="s">
        <v>237</v>
      </c>
      <c r="CE11" s="606"/>
      <c r="CF11" s="606"/>
      <c r="CG11" s="606"/>
      <c r="CH11" s="606"/>
      <c r="CI11" s="606"/>
      <c r="CJ11" s="606"/>
      <c r="CK11" s="606"/>
      <c r="CL11" s="606"/>
      <c r="CM11" s="606"/>
      <c r="CN11" s="606"/>
      <c r="CO11" s="606"/>
      <c r="CP11" s="606"/>
      <c r="CQ11" s="607"/>
      <c r="CR11" s="608">
        <v>1411340</v>
      </c>
      <c r="CS11" s="609"/>
      <c r="CT11" s="609"/>
      <c r="CU11" s="609"/>
      <c r="CV11" s="609"/>
      <c r="CW11" s="609"/>
      <c r="CX11" s="609"/>
      <c r="CY11" s="610"/>
      <c r="CZ11" s="646">
        <v>3.8</v>
      </c>
      <c r="DA11" s="646"/>
      <c r="DB11" s="646"/>
      <c r="DC11" s="646"/>
      <c r="DD11" s="614">
        <v>164517</v>
      </c>
      <c r="DE11" s="609"/>
      <c r="DF11" s="609"/>
      <c r="DG11" s="609"/>
      <c r="DH11" s="609"/>
      <c r="DI11" s="609"/>
      <c r="DJ11" s="609"/>
      <c r="DK11" s="609"/>
      <c r="DL11" s="609"/>
      <c r="DM11" s="609"/>
      <c r="DN11" s="609"/>
      <c r="DO11" s="609"/>
      <c r="DP11" s="610"/>
      <c r="DQ11" s="614">
        <v>808617</v>
      </c>
      <c r="DR11" s="609"/>
      <c r="DS11" s="609"/>
      <c r="DT11" s="609"/>
      <c r="DU11" s="609"/>
      <c r="DV11" s="609"/>
      <c r="DW11" s="609"/>
      <c r="DX11" s="609"/>
      <c r="DY11" s="609"/>
      <c r="DZ11" s="609"/>
      <c r="EA11" s="609"/>
      <c r="EB11" s="609"/>
      <c r="EC11" s="645"/>
    </row>
    <row r="12" spans="2:143" ht="11.25" customHeight="1" x14ac:dyDescent="0.15">
      <c r="B12" s="605" t="s">
        <v>238</v>
      </c>
      <c r="C12" s="606"/>
      <c r="D12" s="606"/>
      <c r="E12" s="606"/>
      <c r="F12" s="606"/>
      <c r="G12" s="606"/>
      <c r="H12" s="606"/>
      <c r="I12" s="606"/>
      <c r="J12" s="606"/>
      <c r="K12" s="606"/>
      <c r="L12" s="606"/>
      <c r="M12" s="606"/>
      <c r="N12" s="606"/>
      <c r="O12" s="606"/>
      <c r="P12" s="606"/>
      <c r="Q12" s="607"/>
      <c r="R12" s="608">
        <v>20527</v>
      </c>
      <c r="S12" s="609"/>
      <c r="T12" s="609"/>
      <c r="U12" s="609"/>
      <c r="V12" s="609"/>
      <c r="W12" s="609"/>
      <c r="X12" s="609"/>
      <c r="Y12" s="610"/>
      <c r="Z12" s="646">
        <v>0.1</v>
      </c>
      <c r="AA12" s="646"/>
      <c r="AB12" s="646"/>
      <c r="AC12" s="646"/>
      <c r="AD12" s="647">
        <v>20527</v>
      </c>
      <c r="AE12" s="647"/>
      <c r="AF12" s="647"/>
      <c r="AG12" s="647"/>
      <c r="AH12" s="647"/>
      <c r="AI12" s="647"/>
      <c r="AJ12" s="647"/>
      <c r="AK12" s="647"/>
      <c r="AL12" s="611">
        <v>0.1</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4194242</v>
      </c>
      <c r="BH12" s="609"/>
      <c r="BI12" s="609"/>
      <c r="BJ12" s="609"/>
      <c r="BK12" s="609"/>
      <c r="BL12" s="609"/>
      <c r="BM12" s="609"/>
      <c r="BN12" s="610"/>
      <c r="BO12" s="646">
        <v>53.6</v>
      </c>
      <c r="BP12" s="646"/>
      <c r="BQ12" s="646"/>
      <c r="BR12" s="646"/>
      <c r="BS12" s="647" t="s">
        <v>122</v>
      </c>
      <c r="BT12" s="647"/>
      <c r="BU12" s="647"/>
      <c r="BV12" s="647"/>
      <c r="BW12" s="647"/>
      <c r="BX12" s="647"/>
      <c r="BY12" s="647"/>
      <c r="BZ12" s="647"/>
      <c r="CA12" s="647"/>
      <c r="CB12" s="682"/>
      <c r="CD12" s="605" t="s">
        <v>240</v>
      </c>
      <c r="CE12" s="606"/>
      <c r="CF12" s="606"/>
      <c r="CG12" s="606"/>
      <c r="CH12" s="606"/>
      <c r="CI12" s="606"/>
      <c r="CJ12" s="606"/>
      <c r="CK12" s="606"/>
      <c r="CL12" s="606"/>
      <c r="CM12" s="606"/>
      <c r="CN12" s="606"/>
      <c r="CO12" s="606"/>
      <c r="CP12" s="606"/>
      <c r="CQ12" s="607"/>
      <c r="CR12" s="608">
        <v>1028644</v>
      </c>
      <c r="CS12" s="609"/>
      <c r="CT12" s="609"/>
      <c r="CU12" s="609"/>
      <c r="CV12" s="609"/>
      <c r="CW12" s="609"/>
      <c r="CX12" s="609"/>
      <c r="CY12" s="610"/>
      <c r="CZ12" s="646">
        <v>2.8</v>
      </c>
      <c r="DA12" s="646"/>
      <c r="DB12" s="646"/>
      <c r="DC12" s="646"/>
      <c r="DD12" s="614">
        <v>10895</v>
      </c>
      <c r="DE12" s="609"/>
      <c r="DF12" s="609"/>
      <c r="DG12" s="609"/>
      <c r="DH12" s="609"/>
      <c r="DI12" s="609"/>
      <c r="DJ12" s="609"/>
      <c r="DK12" s="609"/>
      <c r="DL12" s="609"/>
      <c r="DM12" s="609"/>
      <c r="DN12" s="609"/>
      <c r="DO12" s="609"/>
      <c r="DP12" s="610"/>
      <c r="DQ12" s="614">
        <v>795882</v>
      </c>
      <c r="DR12" s="609"/>
      <c r="DS12" s="609"/>
      <c r="DT12" s="609"/>
      <c r="DU12" s="609"/>
      <c r="DV12" s="609"/>
      <c r="DW12" s="609"/>
      <c r="DX12" s="609"/>
      <c r="DY12" s="609"/>
      <c r="DZ12" s="609"/>
      <c r="EA12" s="609"/>
      <c r="EB12" s="609"/>
      <c r="EC12" s="645"/>
    </row>
    <row r="13" spans="2:143" ht="11.25" customHeight="1" x14ac:dyDescent="0.15">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4180289</v>
      </c>
      <c r="BH13" s="609"/>
      <c r="BI13" s="609"/>
      <c r="BJ13" s="609"/>
      <c r="BK13" s="609"/>
      <c r="BL13" s="609"/>
      <c r="BM13" s="609"/>
      <c r="BN13" s="610"/>
      <c r="BO13" s="646">
        <v>53.4</v>
      </c>
      <c r="BP13" s="646"/>
      <c r="BQ13" s="646"/>
      <c r="BR13" s="646"/>
      <c r="BS13" s="647" t="s">
        <v>122</v>
      </c>
      <c r="BT13" s="647"/>
      <c r="BU13" s="647"/>
      <c r="BV13" s="647"/>
      <c r="BW13" s="647"/>
      <c r="BX13" s="647"/>
      <c r="BY13" s="647"/>
      <c r="BZ13" s="647"/>
      <c r="CA13" s="647"/>
      <c r="CB13" s="682"/>
      <c r="CD13" s="605" t="s">
        <v>243</v>
      </c>
      <c r="CE13" s="606"/>
      <c r="CF13" s="606"/>
      <c r="CG13" s="606"/>
      <c r="CH13" s="606"/>
      <c r="CI13" s="606"/>
      <c r="CJ13" s="606"/>
      <c r="CK13" s="606"/>
      <c r="CL13" s="606"/>
      <c r="CM13" s="606"/>
      <c r="CN13" s="606"/>
      <c r="CO13" s="606"/>
      <c r="CP13" s="606"/>
      <c r="CQ13" s="607"/>
      <c r="CR13" s="608">
        <v>3182099</v>
      </c>
      <c r="CS13" s="609"/>
      <c r="CT13" s="609"/>
      <c r="CU13" s="609"/>
      <c r="CV13" s="609"/>
      <c r="CW13" s="609"/>
      <c r="CX13" s="609"/>
      <c r="CY13" s="610"/>
      <c r="CZ13" s="646">
        <v>8.6</v>
      </c>
      <c r="DA13" s="646"/>
      <c r="DB13" s="646"/>
      <c r="DC13" s="646"/>
      <c r="DD13" s="614">
        <v>1075098</v>
      </c>
      <c r="DE13" s="609"/>
      <c r="DF13" s="609"/>
      <c r="DG13" s="609"/>
      <c r="DH13" s="609"/>
      <c r="DI13" s="609"/>
      <c r="DJ13" s="609"/>
      <c r="DK13" s="609"/>
      <c r="DL13" s="609"/>
      <c r="DM13" s="609"/>
      <c r="DN13" s="609"/>
      <c r="DO13" s="609"/>
      <c r="DP13" s="610"/>
      <c r="DQ13" s="614">
        <v>2041873</v>
      </c>
      <c r="DR13" s="609"/>
      <c r="DS13" s="609"/>
      <c r="DT13" s="609"/>
      <c r="DU13" s="609"/>
      <c r="DV13" s="609"/>
      <c r="DW13" s="609"/>
      <c r="DX13" s="609"/>
      <c r="DY13" s="609"/>
      <c r="DZ13" s="609"/>
      <c r="EA13" s="609"/>
      <c r="EB13" s="609"/>
      <c r="EC13" s="645"/>
    </row>
    <row r="14" spans="2:143" ht="11.25" customHeight="1" x14ac:dyDescent="0.15">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297040</v>
      </c>
      <c r="BH14" s="609"/>
      <c r="BI14" s="609"/>
      <c r="BJ14" s="609"/>
      <c r="BK14" s="609"/>
      <c r="BL14" s="609"/>
      <c r="BM14" s="609"/>
      <c r="BN14" s="610"/>
      <c r="BO14" s="646">
        <v>3.8</v>
      </c>
      <c r="BP14" s="646"/>
      <c r="BQ14" s="646"/>
      <c r="BR14" s="646"/>
      <c r="BS14" s="647" t="s">
        <v>122</v>
      </c>
      <c r="BT14" s="647"/>
      <c r="BU14" s="647"/>
      <c r="BV14" s="647"/>
      <c r="BW14" s="647"/>
      <c r="BX14" s="647"/>
      <c r="BY14" s="647"/>
      <c r="BZ14" s="647"/>
      <c r="CA14" s="647"/>
      <c r="CB14" s="682"/>
      <c r="CD14" s="605" t="s">
        <v>246</v>
      </c>
      <c r="CE14" s="606"/>
      <c r="CF14" s="606"/>
      <c r="CG14" s="606"/>
      <c r="CH14" s="606"/>
      <c r="CI14" s="606"/>
      <c r="CJ14" s="606"/>
      <c r="CK14" s="606"/>
      <c r="CL14" s="606"/>
      <c r="CM14" s="606"/>
      <c r="CN14" s="606"/>
      <c r="CO14" s="606"/>
      <c r="CP14" s="606"/>
      <c r="CQ14" s="607"/>
      <c r="CR14" s="608">
        <v>1075310</v>
      </c>
      <c r="CS14" s="609"/>
      <c r="CT14" s="609"/>
      <c r="CU14" s="609"/>
      <c r="CV14" s="609"/>
      <c r="CW14" s="609"/>
      <c r="CX14" s="609"/>
      <c r="CY14" s="610"/>
      <c r="CZ14" s="646">
        <v>2.9</v>
      </c>
      <c r="DA14" s="646"/>
      <c r="DB14" s="646"/>
      <c r="DC14" s="646"/>
      <c r="DD14" s="614">
        <v>139219</v>
      </c>
      <c r="DE14" s="609"/>
      <c r="DF14" s="609"/>
      <c r="DG14" s="609"/>
      <c r="DH14" s="609"/>
      <c r="DI14" s="609"/>
      <c r="DJ14" s="609"/>
      <c r="DK14" s="609"/>
      <c r="DL14" s="609"/>
      <c r="DM14" s="609"/>
      <c r="DN14" s="609"/>
      <c r="DO14" s="609"/>
      <c r="DP14" s="610"/>
      <c r="DQ14" s="614">
        <v>879142</v>
      </c>
      <c r="DR14" s="609"/>
      <c r="DS14" s="609"/>
      <c r="DT14" s="609"/>
      <c r="DU14" s="609"/>
      <c r="DV14" s="609"/>
      <c r="DW14" s="609"/>
      <c r="DX14" s="609"/>
      <c r="DY14" s="609"/>
      <c r="DZ14" s="609"/>
      <c r="EA14" s="609"/>
      <c r="EB14" s="609"/>
      <c r="EC14" s="645"/>
    </row>
    <row r="15" spans="2:143" ht="11.25" customHeight="1" x14ac:dyDescent="0.15">
      <c r="B15" s="605" t="s">
        <v>247</v>
      </c>
      <c r="C15" s="606"/>
      <c r="D15" s="606"/>
      <c r="E15" s="606"/>
      <c r="F15" s="606"/>
      <c r="G15" s="606"/>
      <c r="H15" s="606"/>
      <c r="I15" s="606"/>
      <c r="J15" s="606"/>
      <c r="K15" s="606"/>
      <c r="L15" s="606"/>
      <c r="M15" s="606"/>
      <c r="N15" s="606"/>
      <c r="O15" s="606"/>
      <c r="P15" s="606"/>
      <c r="Q15" s="607"/>
      <c r="R15" s="608">
        <v>81490</v>
      </c>
      <c r="S15" s="609"/>
      <c r="T15" s="609"/>
      <c r="U15" s="609"/>
      <c r="V15" s="609"/>
      <c r="W15" s="609"/>
      <c r="X15" s="609"/>
      <c r="Y15" s="610"/>
      <c r="Z15" s="646">
        <v>0.2</v>
      </c>
      <c r="AA15" s="646"/>
      <c r="AB15" s="646"/>
      <c r="AC15" s="646"/>
      <c r="AD15" s="647">
        <v>81490</v>
      </c>
      <c r="AE15" s="647"/>
      <c r="AF15" s="647"/>
      <c r="AG15" s="647"/>
      <c r="AH15" s="647"/>
      <c r="AI15" s="647"/>
      <c r="AJ15" s="647"/>
      <c r="AK15" s="647"/>
      <c r="AL15" s="611">
        <v>0.4</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380690</v>
      </c>
      <c r="BH15" s="609"/>
      <c r="BI15" s="609"/>
      <c r="BJ15" s="609"/>
      <c r="BK15" s="609"/>
      <c r="BL15" s="609"/>
      <c r="BM15" s="609"/>
      <c r="BN15" s="610"/>
      <c r="BO15" s="646">
        <v>4.9000000000000004</v>
      </c>
      <c r="BP15" s="646"/>
      <c r="BQ15" s="646"/>
      <c r="BR15" s="646"/>
      <c r="BS15" s="647" t="s">
        <v>122</v>
      </c>
      <c r="BT15" s="647"/>
      <c r="BU15" s="647"/>
      <c r="BV15" s="647"/>
      <c r="BW15" s="647"/>
      <c r="BX15" s="647"/>
      <c r="BY15" s="647"/>
      <c r="BZ15" s="647"/>
      <c r="CA15" s="647"/>
      <c r="CB15" s="682"/>
      <c r="CD15" s="605" t="s">
        <v>249</v>
      </c>
      <c r="CE15" s="606"/>
      <c r="CF15" s="606"/>
      <c r="CG15" s="606"/>
      <c r="CH15" s="606"/>
      <c r="CI15" s="606"/>
      <c r="CJ15" s="606"/>
      <c r="CK15" s="606"/>
      <c r="CL15" s="606"/>
      <c r="CM15" s="606"/>
      <c r="CN15" s="606"/>
      <c r="CO15" s="606"/>
      <c r="CP15" s="606"/>
      <c r="CQ15" s="607"/>
      <c r="CR15" s="608">
        <v>4503710</v>
      </c>
      <c r="CS15" s="609"/>
      <c r="CT15" s="609"/>
      <c r="CU15" s="609"/>
      <c r="CV15" s="609"/>
      <c r="CW15" s="609"/>
      <c r="CX15" s="609"/>
      <c r="CY15" s="610"/>
      <c r="CZ15" s="646">
        <v>12.2</v>
      </c>
      <c r="DA15" s="646"/>
      <c r="DB15" s="646"/>
      <c r="DC15" s="646"/>
      <c r="DD15" s="614">
        <v>1060307</v>
      </c>
      <c r="DE15" s="609"/>
      <c r="DF15" s="609"/>
      <c r="DG15" s="609"/>
      <c r="DH15" s="609"/>
      <c r="DI15" s="609"/>
      <c r="DJ15" s="609"/>
      <c r="DK15" s="609"/>
      <c r="DL15" s="609"/>
      <c r="DM15" s="609"/>
      <c r="DN15" s="609"/>
      <c r="DO15" s="609"/>
      <c r="DP15" s="610"/>
      <c r="DQ15" s="614">
        <v>2954143</v>
      </c>
      <c r="DR15" s="609"/>
      <c r="DS15" s="609"/>
      <c r="DT15" s="609"/>
      <c r="DU15" s="609"/>
      <c r="DV15" s="609"/>
      <c r="DW15" s="609"/>
      <c r="DX15" s="609"/>
      <c r="DY15" s="609"/>
      <c r="DZ15" s="609"/>
      <c r="EA15" s="609"/>
      <c r="EB15" s="609"/>
      <c r="EC15" s="645"/>
    </row>
    <row r="16" spans="2:143" ht="11.25" customHeight="1" x14ac:dyDescent="0.15">
      <c r="B16" s="605" t="s">
        <v>250</v>
      </c>
      <c r="C16" s="606"/>
      <c r="D16" s="606"/>
      <c r="E16" s="606"/>
      <c r="F16" s="606"/>
      <c r="G16" s="606"/>
      <c r="H16" s="606"/>
      <c r="I16" s="606"/>
      <c r="J16" s="606"/>
      <c r="K16" s="606"/>
      <c r="L16" s="606"/>
      <c r="M16" s="606"/>
      <c r="N16" s="606"/>
      <c r="O16" s="606"/>
      <c r="P16" s="606"/>
      <c r="Q16" s="607"/>
      <c r="R16" s="608">
        <v>149652</v>
      </c>
      <c r="S16" s="609"/>
      <c r="T16" s="609"/>
      <c r="U16" s="609"/>
      <c r="V16" s="609"/>
      <c r="W16" s="609"/>
      <c r="X16" s="609"/>
      <c r="Y16" s="610"/>
      <c r="Z16" s="646">
        <v>0.4</v>
      </c>
      <c r="AA16" s="646"/>
      <c r="AB16" s="646"/>
      <c r="AC16" s="646"/>
      <c r="AD16" s="647">
        <v>149652</v>
      </c>
      <c r="AE16" s="647"/>
      <c r="AF16" s="647"/>
      <c r="AG16" s="647"/>
      <c r="AH16" s="647"/>
      <c r="AI16" s="647"/>
      <c r="AJ16" s="647"/>
      <c r="AK16" s="647"/>
      <c r="AL16" s="611">
        <v>0.7</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2"/>
      <c r="CD16" s="605" t="s">
        <v>252</v>
      </c>
      <c r="CE16" s="606"/>
      <c r="CF16" s="606"/>
      <c r="CG16" s="606"/>
      <c r="CH16" s="606"/>
      <c r="CI16" s="606"/>
      <c r="CJ16" s="606"/>
      <c r="CK16" s="606"/>
      <c r="CL16" s="606"/>
      <c r="CM16" s="606"/>
      <c r="CN16" s="606"/>
      <c r="CO16" s="606"/>
      <c r="CP16" s="606"/>
      <c r="CQ16" s="607"/>
      <c r="CR16" s="608">
        <v>5118</v>
      </c>
      <c r="CS16" s="609"/>
      <c r="CT16" s="609"/>
      <c r="CU16" s="609"/>
      <c r="CV16" s="609"/>
      <c r="CW16" s="609"/>
      <c r="CX16" s="609"/>
      <c r="CY16" s="610"/>
      <c r="CZ16" s="646">
        <v>0</v>
      </c>
      <c r="DA16" s="646"/>
      <c r="DB16" s="646"/>
      <c r="DC16" s="646"/>
      <c r="DD16" s="614" t="s">
        <v>122</v>
      </c>
      <c r="DE16" s="609"/>
      <c r="DF16" s="609"/>
      <c r="DG16" s="609"/>
      <c r="DH16" s="609"/>
      <c r="DI16" s="609"/>
      <c r="DJ16" s="609"/>
      <c r="DK16" s="609"/>
      <c r="DL16" s="609"/>
      <c r="DM16" s="609"/>
      <c r="DN16" s="609"/>
      <c r="DO16" s="609"/>
      <c r="DP16" s="610"/>
      <c r="DQ16" s="614">
        <v>5118</v>
      </c>
      <c r="DR16" s="609"/>
      <c r="DS16" s="609"/>
      <c r="DT16" s="609"/>
      <c r="DU16" s="609"/>
      <c r="DV16" s="609"/>
      <c r="DW16" s="609"/>
      <c r="DX16" s="609"/>
      <c r="DY16" s="609"/>
      <c r="DZ16" s="609"/>
      <c r="EA16" s="609"/>
      <c r="EB16" s="609"/>
      <c r="EC16" s="645"/>
    </row>
    <row r="17" spans="2:133" ht="11.25" customHeight="1" x14ac:dyDescent="0.15">
      <c r="B17" s="605" t="s">
        <v>253</v>
      </c>
      <c r="C17" s="606"/>
      <c r="D17" s="606"/>
      <c r="E17" s="606"/>
      <c r="F17" s="606"/>
      <c r="G17" s="606"/>
      <c r="H17" s="606"/>
      <c r="I17" s="606"/>
      <c r="J17" s="606"/>
      <c r="K17" s="606"/>
      <c r="L17" s="606"/>
      <c r="M17" s="606"/>
      <c r="N17" s="606"/>
      <c r="O17" s="606"/>
      <c r="P17" s="606"/>
      <c r="Q17" s="607"/>
      <c r="R17" s="608">
        <v>336564</v>
      </c>
      <c r="S17" s="609"/>
      <c r="T17" s="609"/>
      <c r="U17" s="609"/>
      <c r="V17" s="609"/>
      <c r="W17" s="609"/>
      <c r="X17" s="609"/>
      <c r="Y17" s="610"/>
      <c r="Z17" s="646">
        <v>0.9</v>
      </c>
      <c r="AA17" s="646"/>
      <c r="AB17" s="646"/>
      <c r="AC17" s="646"/>
      <c r="AD17" s="647">
        <v>336564</v>
      </c>
      <c r="AE17" s="647"/>
      <c r="AF17" s="647"/>
      <c r="AG17" s="647"/>
      <c r="AH17" s="647"/>
      <c r="AI17" s="647"/>
      <c r="AJ17" s="647"/>
      <c r="AK17" s="647"/>
      <c r="AL17" s="611">
        <v>1.6</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2"/>
      <c r="CD17" s="605" t="s">
        <v>255</v>
      </c>
      <c r="CE17" s="606"/>
      <c r="CF17" s="606"/>
      <c r="CG17" s="606"/>
      <c r="CH17" s="606"/>
      <c r="CI17" s="606"/>
      <c r="CJ17" s="606"/>
      <c r="CK17" s="606"/>
      <c r="CL17" s="606"/>
      <c r="CM17" s="606"/>
      <c r="CN17" s="606"/>
      <c r="CO17" s="606"/>
      <c r="CP17" s="606"/>
      <c r="CQ17" s="607"/>
      <c r="CR17" s="608">
        <v>4672498</v>
      </c>
      <c r="CS17" s="609"/>
      <c r="CT17" s="609"/>
      <c r="CU17" s="609"/>
      <c r="CV17" s="609"/>
      <c r="CW17" s="609"/>
      <c r="CX17" s="609"/>
      <c r="CY17" s="610"/>
      <c r="CZ17" s="646">
        <v>12.7</v>
      </c>
      <c r="DA17" s="646"/>
      <c r="DB17" s="646"/>
      <c r="DC17" s="646"/>
      <c r="DD17" s="614" t="s">
        <v>122</v>
      </c>
      <c r="DE17" s="609"/>
      <c r="DF17" s="609"/>
      <c r="DG17" s="609"/>
      <c r="DH17" s="609"/>
      <c r="DI17" s="609"/>
      <c r="DJ17" s="609"/>
      <c r="DK17" s="609"/>
      <c r="DL17" s="609"/>
      <c r="DM17" s="609"/>
      <c r="DN17" s="609"/>
      <c r="DO17" s="609"/>
      <c r="DP17" s="610"/>
      <c r="DQ17" s="614">
        <v>4584579</v>
      </c>
      <c r="DR17" s="609"/>
      <c r="DS17" s="609"/>
      <c r="DT17" s="609"/>
      <c r="DU17" s="609"/>
      <c r="DV17" s="609"/>
      <c r="DW17" s="609"/>
      <c r="DX17" s="609"/>
      <c r="DY17" s="609"/>
      <c r="DZ17" s="609"/>
      <c r="EA17" s="609"/>
      <c r="EB17" s="609"/>
      <c r="EC17" s="645"/>
    </row>
    <row r="18" spans="2:133" ht="11.25" customHeight="1" x14ac:dyDescent="0.15">
      <c r="B18" s="605" t="s">
        <v>256</v>
      </c>
      <c r="C18" s="606"/>
      <c r="D18" s="606"/>
      <c r="E18" s="606"/>
      <c r="F18" s="606"/>
      <c r="G18" s="606"/>
      <c r="H18" s="606"/>
      <c r="I18" s="606"/>
      <c r="J18" s="606"/>
      <c r="K18" s="606"/>
      <c r="L18" s="606"/>
      <c r="M18" s="606"/>
      <c r="N18" s="606"/>
      <c r="O18" s="606"/>
      <c r="P18" s="606"/>
      <c r="Q18" s="607"/>
      <c r="R18" s="608">
        <v>52706</v>
      </c>
      <c r="S18" s="609"/>
      <c r="T18" s="609"/>
      <c r="U18" s="609"/>
      <c r="V18" s="609"/>
      <c r="W18" s="609"/>
      <c r="X18" s="609"/>
      <c r="Y18" s="610"/>
      <c r="Z18" s="646">
        <v>0.1</v>
      </c>
      <c r="AA18" s="646"/>
      <c r="AB18" s="646"/>
      <c r="AC18" s="646"/>
      <c r="AD18" s="647">
        <v>52706</v>
      </c>
      <c r="AE18" s="647"/>
      <c r="AF18" s="647"/>
      <c r="AG18" s="647"/>
      <c r="AH18" s="647"/>
      <c r="AI18" s="647"/>
      <c r="AJ18" s="647"/>
      <c r="AK18" s="647"/>
      <c r="AL18" s="611">
        <v>0.2</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2"/>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15">
      <c r="B19" s="605" t="s">
        <v>259</v>
      </c>
      <c r="C19" s="606"/>
      <c r="D19" s="606"/>
      <c r="E19" s="606"/>
      <c r="F19" s="606"/>
      <c r="G19" s="606"/>
      <c r="H19" s="606"/>
      <c r="I19" s="606"/>
      <c r="J19" s="606"/>
      <c r="K19" s="606"/>
      <c r="L19" s="606"/>
      <c r="M19" s="606"/>
      <c r="N19" s="606"/>
      <c r="O19" s="606"/>
      <c r="P19" s="606"/>
      <c r="Q19" s="607"/>
      <c r="R19" s="608">
        <v>258546</v>
      </c>
      <c r="S19" s="609"/>
      <c r="T19" s="609"/>
      <c r="U19" s="609"/>
      <c r="V19" s="609"/>
      <c r="W19" s="609"/>
      <c r="X19" s="609"/>
      <c r="Y19" s="610"/>
      <c r="Z19" s="646">
        <v>0.7</v>
      </c>
      <c r="AA19" s="646"/>
      <c r="AB19" s="646"/>
      <c r="AC19" s="646"/>
      <c r="AD19" s="647">
        <v>258546</v>
      </c>
      <c r="AE19" s="647"/>
      <c r="AF19" s="647"/>
      <c r="AG19" s="647"/>
      <c r="AH19" s="647"/>
      <c r="AI19" s="647"/>
      <c r="AJ19" s="647"/>
      <c r="AK19" s="647"/>
      <c r="AL19" s="611">
        <v>1.2</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118</v>
      </c>
      <c r="BH19" s="609"/>
      <c r="BI19" s="609"/>
      <c r="BJ19" s="609"/>
      <c r="BK19" s="609"/>
      <c r="BL19" s="609"/>
      <c r="BM19" s="609"/>
      <c r="BN19" s="610"/>
      <c r="BO19" s="646">
        <v>0</v>
      </c>
      <c r="BP19" s="646"/>
      <c r="BQ19" s="646"/>
      <c r="BR19" s="646"/>
      <c r="BS19" s="647" t="s">
        <v>122</v>
      </c>
      <c r="BT19" s="647"/>
      <c r="BU19" s="647"/>
      <c r="BV19" s="647"/>
      <c r="BW19" s="647"/>
      <c r="BX19" s="647"/>
      <c r="BY19" s="647"/>
      <c r="BZ19" s="647"/>
      <c r="CA19" s="647"/>
      <c r="CB19" s="682"/>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15">
      <c r="B20" s="683" t="s">
        <v>262</v>
      </c>
      <c r="C20" s="684"/>
      <c r="D20" s="684"/>
      <c r="E20" s="684"/>
      <c r="F20" s="684"/>
      <c r="G20" s="684"/>
      <c r="H20" s="684"/>
      <c r="I20" s="684"/>
      <c r="J20" s="684"/>
      <c r="K20" s="684"/>
      <c r="L20" s="684"/>
      <c r="M20" s="684"/>
      <c r="N20" s="684"/>
      <c r="O20" s="684"/>
      <c r="P20" s="684"/>
      <c r="Q20" s="685"/>
      <c r="R20" s="608">
        <v>25312</v>
      </c>
      <c r="S20" s="609"/>
      <c r="T20" s="609"/>
      <c r="U20" s="609"/>
      <c r="V20" s="609"/>
      <c r="W20" s="609"/>
      <c r="X20" s="609"/>
      <c r="Y20" s="610"/>
      <c r="Z20" s="646">
        <v>0.1</v>
      </c>
      <c r="AA20" s="646"/>
      <c r="AB20" s="646"/>
      <c r="AC20" s="646"/>
      <c r="AD20" s="647">
        <v>25312</v>
      </c>
      <c r="AE20" s="647"/>
      <c r="AF20" s="647"/>
      <c r="AG20" s="647"/>
      <c r="AH20" s="647"/>
      <c r="AI20" s="647"/>
      <c r="AJ20" s="647"/>
      <c r="AK20" s="647"/>
      <c r="AL20" s="611">
        <v>0.1</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118</v>
      </c>
      <c r="BH20" s="609"/>
      <c r="BI20" s="609"/>
      <c r="BJ20" s="609"/>
      <c r="BK20" s="609"/>
      <c r="BL20" s="609"/>
      <c r="BM20" s="609"/>
      <c r="BN20" s="610"/>
      <c r="BO20" s="646">
        <v>0</v>
      </c>
      <c r="BP20" s="646"/>
      <c r="BQ20" s="646"/>
      <c r="BR20" s="646"/>
      <c r="BS20" s="647" t="s">
        <v>122</v>
      </c>
      <c r="BT20" s="647"/>
      <c r="BU20" s="647"/>
      <c r="BV20" s="647"/>
      <c r="BW20" s="647"/>
      <c r="BX20" s="647"/>
      <c r="BY20" s="647"/>
      <c r="BZ20" s="647"/>
      <c r="CA20" s="647"/>
      <c r="CB20" s="682"/>
      <c r="CD20" s="605" t="s">
        <v>264</v>
      </c>
      <c r="CE20" s="606"/>
      <c r="CF20" s="606"/>
      <c r="CG20" s="606"/>
      <c r="CH20" s="606"/>
      <c r="CI20" s="606"/>
      <c r="CJ20" s="606"/>
      <c r="CK20" s="606"/>
      <c r="CL20" s="606"/>
      <c r="CM20" s="606"/>
      <c r="CN20" s="606"/>
      <c r="CO20" s="606"/>
      <c r="CP20" s="606"/>
      <c r="CQ20" s="607"/>
      <c r="CR20" s="608">
        <v>36917510</v>
      </c>
      <c r="CS20" s="609"/>
      <c r="CT20" s="609"/>
      <c r="CU20" s="609"/>
      <c r="CV20" s="609"/>
      <c r="CW20" s="609"/>
      <c r="CX20" s="609"/>
      <c r="CY20" s="610"/>
      <c r="CZ20" s="646">
        <v>100</v>
      </c>
      <c r="DA20" s="646"/>
      <c r="DB20" s="646"/>
      <c r="DC20" s="646"/>
      <c r="DD20" s="614">
        <v>2826104</v>
      </c>
      <c r="DE20" s="609"/>
      <c r="DF20" s="609"/>
      <c r="DG20" s="609"/>
      <c r="DH20" s="609"/>
      <c r="DI20" s="609"/>
      <c r="DJ20" s="609"/>
      <c r="DK20" s="609"/>
      <c r="DL20" s="609"/>
      <c r="DM20" s="609"/>
      <c r="DN20" s="609"/>
      <c r="DO20" s="609"/>
      <c r="DP20" s="610"/>
      <c r="DQ20" s="614">
        <v>24920179</v>
      </c>
      <c r="DR20" s="609"/>
      <c r="DS20" s="609"/>
      <c r="DT20" s="609"/>
      <c r="DU20" s="609"/>
      <c r="DV20" s="609"/>
      <c r="DW20" s="609"/>
      <c r="DX20" s="609"/>
      <c r="DY20" s="609"/>
      <c r="DZ20" s="609"/>
      <c r="EA20" s="609"/>
      <c r="EB20" s="609"/>
      <c r="EC20" s="645"/>
    </row>
    <row r="21" spans="2:133" ht="11.25" customHeight="1" x14ac:dyDescent="0.15">
      <c r="B21" s="605" t="s">
        <v>265</v>
      </c>
      <c r="C21" s="606"/>
      <c r="D21" s="606"/>
      <c r="E21" s="606"/>
      <c r="F21" s="606"/>
      <c r="G21" s="606"/>
      <c r="H21" s="606"/>
      <c r="I21" s="606"/>
      <c r="J21" s="606"/>
      <c r="K21" s="606"/>
      <c r="L21" s="606"/>
      <c r="M21" s="606"/>
      <c r="N21" s="606"/>
      <c r="O21" s="606"/>
      <c r="P21" s="606"/>
      <c r="Q21" s="607"/>
      <c r="R21" s="608">
        <v>12186618</v>
      </c>
      <c r="S21" s="609"/>
      <c r="T21" s="609"/>
      <c r="U21" s="609"/>
      <c r="V21" s="609"/>
      <c r="W21" s="609"/>
      <c r="X21" s="609"/>
      <c r="Y21" s="610"/>
      <c r="Z21" s="646">
        <v>31.4</v>
      </c>
      <c r="AA21" s="646"/>
      <c r="AB21" s="646"/>
      <c r="AC21" s="646"/>
      <c r="AD21" s="647">
        <v>10583219</v>
      </c>
      <c r="AE21" s="647"/>
      <c r="AF21" s="647"/>
      <c r="AG21" s="647"/>
      <c r="AH21" s="647"/>
      <c r="AI21" s="647"/>
      <c r="AJ21" s="647"/>
      <c r="AK21" s="647"/>
      <c r="AL21" s="611">
        <v>49.6</v>
      </c>
      <c r="AM21" s="612"/>
      <c r="AN21" s="612"/>
      <c r="AO21" s="648"/>
      <c r="AP21" s="605" t="s">
        <v>266</v>
      </c>
      <c r="AQ21" s="686"/>
      <c r="AR21" s="686"/>
      <c r="AS21" s="686"/>
      <c r="AT21" s="686"/>
      <c r="AU21" s="686"/>
      <c r="AV21" s="686"/>
      <c r="AW21" s="686"/>
      <c r="AX21" s="686"/>
      <c r="AY21" s="686"/>
      <c r="AZ21" s="686"/>
      <c r="BA21" s="686"/>
      <c r="BB21" s="686"/>
      <c r="BC21" s="686"/>
      <c r="BD21" s="686"/>
      <c r="BE21" s="686"/>
      <c r="BF21" s="687"/>
      <c r="BG21" s="608">
        <v>118</v>
      </c>
      <c r="BH21" s="609"/>
      <c r="BI21" s="609"/>
      <c r="BJ21" s="609"/>
      <c r="BK21" s="609"/>
      <c r="BL21" s="609"/>
      <c r="BM21" s="609"/>
      <c r="BN21" s="610"/>
      <c r="BO21" s="646">
        <v>0</v>
      </c>
      <c r="BP21" s="646"/>
      <c r="BQ21" s="646"/>
      <c r="BR21" s="646"/>
      <c r="BS21" s="647" t="s">
        <v>122</v>
      </c>
      <c r="BT21" s="647"/>
      <c r="BU21" s="647"/>
      <c r="BV21" s="647"/>
      <c r="BW21" s="647"/>
      <c r="BX21" s="647"/>
      <c r="BY21" s="647"/>
      <c r="BZ21" s="647"/>
      <c r="CA21" s="647"/>
      <c r="CB21" s="682"/>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05" t="s">
        <v>267</v>
      </c>
      <c r="C22" s="606"/>
      <c r="D22" s="606"/>
      <c r="E22" s="606"/>
      <c r="F22" s="606"/>
      <c r="G22" s="606"/>
      <c r="H22" s="606"/>
      <c r="I22" s="606"/>
      <c r="J22" s="606"/>
      <c r="K22" s="606"/>
      <c r="L22" s="606"/>
      <c r="M22" s="606"/>
      <c r="N22" s="606"/>
      <c r="O22" s="606"/>
      <c r="P22" s="606"/>
      <c r="Q22" s="607"/>
      <c r="R22" s="608">
        <v>10583219</v>
      </c>
      <c r="S22" s="609"/>
      <c r="T22" s="609"/>
      <c r="U22" s="609"/>
      <c r="V22" s="609"/>
      <c r="W22" s="609"/>
      <c r="X22" s="609"/>
      <c r="Y22" s="610"/>
      <c r="Z22" s="646">
        <v>27.2</v>
      </c>
      <c r="AA22" s="646"/>
      <c r="AB22" s="646"/>
      <c r="AC22" s="646"/>
      <c r="AD22" s="647">
        <v>10583219</v>
      </c>
      <c r="AE22" s="647"/>
      <c r="AF22" s="647"/>
      <c r="AG22" s="647"/>
      <c r="AH22" s="647"/>
      <c r="AI22" s="647"/>
      <c r="AJ22" s="647"/>
      <c r="AK22" s="647"/>
      <c r="AL22" s="611">
        <v>49.6</v>
      </c>
      <c r="AM22" s="612"/>
      <c r="AN22" s="612"/>
      <c r="AO22" s="648"/>
      <c r="AP22" s="605" t="s">
        <v>268</v>
      </c>
      <c r="AQ22" s="686"/>
      <c r="AR22" s="686"/>
      <c r="AS22" s="686"/>
      <c r="AT22" s="686"/>
      <c r="AU22" s="686"/>
      <c r="AV22" s="686"/>
      <c r="AW22" s="686"/>
      <c r="AX22" s="686"/>
      <c r="AY22" s="686"/>
      <c r="AZ22" s="686"/>
      <c r="BA22" s="686"/>
      <c r="BB22" s="686"/>
      <c r="BC22" s="686"/>
      <c r="BD22" s="686"/>
      <c r="BE22" s="686"/>
      <c r="BF22" s="687"/>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2"/>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15">
      <c r="B23" s="605" t="s">
        <v>270</v>
      </c>
      <c r="C23" s="606"/>
      <c r="D23" s="606"/>
      <c r="E23" s="606"/>
      <c r="F23" s="606"/>
      <c r="G23" s="606"/>
      <c r="H23" s="606"/>
      <c r="I23" s="606"/>
      <c r="J23" s="606"/>
      <c r="K23" s="606"/>
      <c r="L23" s="606"/>
      <c r="M23" s="606"/>
      <c r="N23" s="606"/>
      <c r="O23" s="606"/>
      <c r="P23" s="606"/>
      <c r="Q23" s="607"/>
      <c r="R23" s="608">
        <v>1603399</v>
      </c>
      <c r="S23" s="609"/>
      <c r="T23" s="609"/>
      <c r="U23" s="609"/>
      <c r="V23" s="609"/>
      <c r="W23" s="609"/>
      <c r="X23" s="609"/>
      <c r="Y23" s="610"/>
      <c r="Z23" s="646">
        <v>4.0999999999999996</v>
      </c>
      <c r="AA23" s="646"/>
      <c r="AB23" s="646"/>
      <c r="AC23" s="646"/>
      <c r="AD23" s="647" t="s">
        <v>122</v>
      </c>
      <c r="AE23" s="647"/>
      <c r="AF23" s="647"/>
      <c r="AG23" s="647"/>
      <c r="AH23" s="647"/>
      <c r="AI23" s="647"/>
      <c r="AJ23" s="647"/>
      <c r="AK23" s="647"/>
      <c r="AL23" s="611" t="s">
        <v>122</v>
      </c>
      <c r="AM23" s="612"/>
      <c r="AN23" s="612"/>
      <c r="AO23" s="648"/>
      <c r="AP23" s="605" t="s">
        <v>271</v>
      </c>
      <c r="AQ23" s="686"/>
      <c r="AR23" s="686"/>
      <c r="AS23" s="686"/>
      <c r="AT23" s="686"/>
      <c r="AU23" s="686"/>
      <c r="AV23" s="686"/>
      <c r="AW23" s="686"/>
      <c r="AX23" s="686"/>
      <c r="AY23" s="686"/>
      <c r="AZ23" s="686"/>
      <c r="BA23" s="686"/>
      <c r="BB23" s="686"/>
      <c r="BC23" s="686"/>
      <c r="BD23" s="686"/>
      <c r="BE23" s="686"/>
      <c r="BF23" s="687"/>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2"/>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15">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2"/>
      <c r="CD24" s="666" t="s">
        <v>279</v>
      </c>
      <c r="CE24" s="667"/>
      <c r="CF24" s="667"/>
      <c r="CG24" s="667"/>
      <c r="CH24" s="667"/>
      <c r="CI24" s="667"/>
      <c r="CJ24" s="667"/>
      <c r="CK24" s="667"/>
      <c r="CL24" s="667"/>
      <c r="CM24" s="667"/>
      <c r="CN24" s="667"/>
      <c r="CO24" s="667"/>
      <c r="CP24" s="667"/>
      <c r="CQ24" s="668"/>
      <c r="CR24" s="663">
        <v>17937850</v>
      </c>
      <c r="CS24" s="664"/>
      <c r="CT24" s="664"/>
      <c r="CU24" s="664"/>
      <c r="CV24" s="664"/>
      <c r="CW24" s="664"/>
      <c r="CX24" s="664"/>
      <c r="CY24" s="689"/>
      <c r="CZ24" s="690">
        <v>48.6</v>
      </c>
      <c r="DA24" s="672"/>
      <c r="DB24" s="672"/>
      <c r="DC24" s="692"/>
      <c r="DD24" s="688">
        <v>13214332</v>
      </c>
      <c r="DE24" s="664"/>
      <c r="DF24" s="664"/>
      <c r="DG24" s="664"/>
      <c r="DH24" s="664"/>
      <c r="DI24" s="664"/>
      <c r="DJ24" s="664"/>
      <c r="DK24" s="689"/>
      <c r="DL24" s="688">
        <v>11473923</v>
      </c>
      <c r="DM24" s="664"/>
      <c r="DN24" s="664"/>
      <c r="DO24" s="664"/>
      <c r="DP24" s="664"/>
      <c r="DQ24" s="664"/>
      <c r="DR24" s="664"/>
      <c r="DS24" s="664"/>
      <c r="DT24" s="664"/>
      <c r="DU24" s="664"/>
      <c r="DV24" s="689"/>
      <c r="DW24" s="690">
        <v>53.7</v>
      </c>
      <c r="DX24" s="672"/>
      <c r="DY24" s="672"/>
      <c r="DZ24" s="672"/>
      <c r="EA24" s="672"/>
      <c r="EB24" s="672"/>
      <c r="EC24" s="691"/>
    </row>
    <row r="25" spans="2:133" ht="11.25" customHeight="1" x14ac:dyDescent="0.15">
      <c r="B25" s="605" t="s">
        <v>280</v>
      </c>
      <c r="C25" s="606"/>
      <c r="D25" s="606"/>
      <c r="E25" s="606"/>
      <c r="F25" s="606"/>
      <c r="G25" s="606"/>
      <c r="H25" s="606"/>
      <c r="I25" s="606"/>
      <c r="J25" s="606"/>
      <c r="K25" s="606"/>
      <c r="L25" s="606"/>
      <c r="M25" s="606"/>
      <c r="N25" s="606"/>
      <c r="O25" s="606"/>
      <c r="P25" s="606"/>
      <c r="Q25" s="607"/>
      <c r="R25" s="608">
        <v>22836800</v>
      </c>
      <c r="S25" s="609"/>
      <c r="T25" s="609"/>
      <c r="U25" s="609"/>
      <c r="V25" s="609"/>
      <c r="W25" s="609"/>
      <c r="X25" s="609"/>
      <c r="Y25" s="610"/>
      <c r="Z25" s="646">
        <v>58.8</v>
      </c>
      <c r="AA25" s="646"/>
      <c r="AB25" s="646"/>
      <c r="AC25" s="646"/>
      <c r="AD25" s="647">
        <v>21233401</v>
      </c>
      <c r="AE25" s="647"/>
      <c r="AF25" s="647"/>
      <c r="AG25" s="647"/>
      <c r="AH25" s="647"/>
      <c r="AI25" s="647"/>
      <c r="AJ25" s="647"/>
      <c r="AK25" s="647"/>
      <c r="AL25" s="611">
        <v>99.6</v>
      </c>
      <c r="AM25" s="612"/>
      <c r="AN25" s="612"/>
      <c r="AO25" s="648"/>
      <c r="AP25" s="605" t="s">
        <v>281</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2"/>
      <c r="CD25" s="605" t="s">
        <v>282</v>
      </c>
      <c r="CE25" s="606"/>
      <c r="CF25" s="606"/>
      <c r="CG25" s="606"/>
      <c r="CH25" s="606"/>
      <c r="CI25" s="606"/>
      <c r="CJ25" s="606"/>
      <c r="CK25" s="606"/>
      <c r="CL25" s="606"/>
      <c r="CM25" s="606"/>
      <c r="CN25" s="606"/>
      <c r="CO25" s="606"/>
      <c r="CP25" s="606"/>
      <c r="CQ25" s="607"/>
      <c r="CR25" s="608">
        <v>6419512</v>
      </c>
      <c r="CS25" s="621"/>
      <c r="CT25" s="621"/>
      <c r="CU25" s="621"/>
      <c r="CV25" s="621"/>
      <c r="CW25" s="621"/>
      <c r="CX25" s="621"/>
      <c r="CY25" s="622"/>
      <c r="CZ25" s="611">
        <v>17.399999999999999</v>
      </c>
      <c r="DA25" s="623"/>
      <c r="DB25" s="623"/>
      <c r="DC25" s="624"/>
      <c r="DD25" s="614">
        <v>5966147</v>
      </c>
      <c r="DE25" s="621"/>
      <c r="DF25" s="621"/>
      <c r="DG25" s="621"/>
      <c r="DH25" s="621"/>
      <c r="DI25" s="621"/>
      <c r="DJ25" s="621"/>
      <c r="DK25" s="622"/>
      <c r="DL25" s="614">
        <v>5796878</v>
      </c>
      <c r="DM25" s="621"/>
      <c r="DN25" s="621"/>
      <c r="DO25" s="621"/>
      <c r="DP25" s="621"/>
      <c r="DQ25" s="621"/>
      <c r="DR25" s="621"/>
      <c r="DS25" s="621"/>
      <c r="DT25" s="621"/>
      <c r="DU25" s="621"/>
      <c r="DV25" s="622"/>
      <c r="DW25" s="611">
        <v>27.1</v>
      </c>
      <c r="DX25" s="623"/>
      <c r="DY25" s="623"/>
      <c r="DZ25" s="623"/>
      <c r="EA25" s="623"/>
      <c r="EB25" s="623"/>
      <c r="EC25" s="635"/>
    </row>
    <row r="26" spans="2:133" ht="11.25" customHeight="1" x14ac:dyDescent="0.15">
      <c r="B26" s="605" t="s">
        <v>283</v>
      </c>
      <c r="C26" s="606"/>
      <c r="D26" s="606"/>
      <c r="E26" s="606"/>
      <c r="F26" s="606"/>
      <c r="G26" s="606"/>
      <c r="H26" s="606"/>
      <c r="I26" s="606"/>
      <c r="J26" s="606"/>
      <c r="K26" s="606"/>
      <c r="L26" s="606"/>
      <c r="M26" s="606"/>
      <c r="N26" s="606"/>
      <c r="O26" s="606"/>
      <c r="P26" s="606"/>
      <c r="Q26" s="607"/>
      <c r="R26" s="608">
        <v>6547</v>
      </c>
      <c r="S26" s="609"/>
      <c r="T26" s="609"/>
      <c r="U26" s="609"/>
      <c r="V26" s="609"/>
      <c r="W26" s="609"/>
      <c r="X26" s="609"/>
      <c r="Y26" s="610"/>
      <c r="Z26" s="646">
        <v>0</v>
      </c>
      <c r="AA26" s="646"/>
      <c r="AB26" s="646"/>
      <c r="AC26" s="646"/>
      <c r="AD26" s="647">
        <v>6547</v>
      </c>
      <c r="AE26" s="647"/>
      <c r="AF26" s="647"/>
      <c r="AG26" s="647"/>
      <c r="AH26" s="647"/>
      <c r="AI26" s="647"/>
      <c r="AJ26" s="647"/>
      <c r="AK26" s="647"/>
      <c r="AL26" s="611">
        <v>0</v>
      </c>
      <c r="AM26" s="612"/>
      <c r="AN26" s="612"/>
      <c r="AO26" s="648"/>
      <c r="AP26" s="605" t="s">
        <v>284</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2"/>
      <c r="CD26" s="605" t="s">
        <v>285</v>
      </c>
      <c r="CE26" s="606"/>
      <c r="CF26" s="606"/>
      <c r="CG26" s="606"/>
      <c r="CH26" s="606"/>
      <c r="CI26" s="606"/>
      <c r="CJ26" s="606"/>
      <c r="CK26" s="606"/>
      <c r="CL26" s="606"/>
      <c r="CM26" s="606"/>
      <c r="CN26" s="606"/>
      <c r="CO26" s="606"/>
      <c r="CP26" s="606"/>
      <c r="CQ26" s="607"/>
      <c r="CR26" s="608">
        <v>3442935</v>
      </c>
      <c r="CS26" s="609"/>
      <c r="CT26" s="609"/>
      <c r="CU26" s="609"/>
      <c r="CV26" s="609"/>
      <c r="CW26" s="609"/>
      <c r="CX26" s="609"/>
      <c r="CY26" s="610"/>
      <c r="CZ26" s="611">
        <v>9.3000000000000007</v>
      </c>
      <c r="DA26" s="623"/>
      <c r="DB26" s="623"/>
      <c r="DC26" s="624"/>
      <c r="DD26" s="614">
        <v>3267445</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15">
      <c r="B27" s="605" t="s">
        <v>286</v>
      </c>
      <c r="C27" s="606"/>
      <c r="D27" s="606"/>
      <c r="E27" s="606"/>
      <c r="F27" s="606"/>
      <c r="G27" s="606"/>
      <c r="H27" s="606"/>
      <c r="I27" s="606"/>
      <c r="J27" s="606"/>
      <c r="K27" s="606"/>
      <c r="L27" s="606"/>
      <c r="M27" s="606"/>
      <c r="N27" s="606"/>
      <c r="O27" s="606"/>
      <c r="P27" s="606"/>
      <c r="Q27" s="607"/>
      <c r="R27" s="608">
        <v>27384</v>
      </c>
      <c r="S27" s="609"/>
      <c r="T27" s="609"/>
      <c r="U27" s="609"/>
      <c r="V27" s="609"/>
      <c r="W27" s="609"/>
      <c r="X27" s="609"/>
      <c r="Y27" s="610"/>
      <c r="Z27" s="646">
        <v>0.1</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7823162</v>
      </c>
      <c r="BH27" s="609"/>
      <c r="BI27" s="609"/>
      <c r="BJ27" s="609"/>
      <c r="BK27" s="609"/>
      <c r="BL27" s="609"/>
      <c r="BM27" s="609"/>
      <c r="BN27" s="610"/>
      <c r="BO27" s="646">
        <v>100</v>
      </c>
      <c r="BP27" s="646"/>
      <c r="BQ27" s="646"/>
      <c r="BR27" s="646"/>
      <c r="BS27" s="647">
        <v>68393</v>
      </c>
      <c r="BT27" s="647"/>
      <c r="BU27" s="647"/>
      <c r="BV27" s="647"/>
      <c r="BW27" s="647"/>
      <c r="BX27" s="647"/>
      <c r="BY27" s="647"/>
      <c r="BZ27" s="647"/>
      <c r="CA27" s="647"/>
      <c r="CB27" s="682"/>
      <c r="CD27" s="605" t="s">
        <v>288</v>
      </c>
      <c r="CE27" s="606"/>
      <c r="CF27" s="606"/>
      <c r="CG27" s="606"/>
      <c r="CH27" s="606"/>
      <c r="CI27" s="606"/>
      <c r="CJ27" s="606"/>
      <c r="CK27" s="606"/>
      <c r="CL27" s="606"/>
      <c r="CM27" s="606"/>
      <c r="CN27" s="606"/>
      <c r="CO27" s="606"/>
      <c r="CP27" s="606"/>
      <c r="CQ27" s="607"/>
      <c r="CR27" s="608">
        <v>6845840</v>
      </c>
      <c r="CS27" s="621"/>
      <c r="CT27" s="621"/>
      <c r="CU27" s="621"/>
      <c r="CV27" s="621"/>
      <c r="CW27" s="621"/>
      <c r="CX27" s="621"/>
      <c r="CY27" s="622"/>
      <c r="CZ27" s="611">
        <v>18.5</v>
      </c>
      <c r="DA27" s="623"/>
      <c r="DB27" s="623"/>
      <c r="DC27" s="624"/>
      <c r="DD27" s="614">
        <v>2663606</v>
      </c>
      <c r="DE27" s="621"/>
      <c r="DF27" s="621"/>
      <c r="DG27" s="621"/>
      <c r="DH27" s="621"/>
      <c r="DI27" s="621"/>
      <c r="DJ27" s="621"/>
      <c r="DK27" s="622"/>
      <c r="DL27" s="614">
        <v>1745766</v>
      </c>
      <c r="DM27" s="621"/>
      <c r="DN27" s="621"/>
      <c r="DO27" s="621"/>
      <c r="DP27" s="621"/>
      <c r="DQ27" s="621"/>
      <c r="DR27" s="621"/>
      <c r="DS27" s="621"/>
      <c r="DT27" s="621"/>
      <c r="DU27" s="621"/>
      <c r="DV27" s="622"/>
      <c r="DW27" s="611">
        <v>8.1999999999999993</v>
      </c>
      <c r="DX27" s="623"/>
      <c r="DY27" s="623"/>
      <c r="DZ27" s="623"/>
      <c r="EA27" s="623"/>
      <c r="EB27" s="623"/>
      <c r="EC27" s="635"/>
    </row>
    <row r="28" spans="2:133" ht="11.25" customHeight="1" x14ac:dyDescent="0.15">
      <c r="B28" s="605" t="s">
        <v>289</v>
      </c>
      <c r="C28" s="606"/>
      <c r="D28" s="606"/>
      <c r="E28" s="606"/>
      <c r="F28" s="606"/>
      <c r="G28" s="606"/>
      <c r="H28" s="606"/>
      <c r="I28" s="606"/>
      <c r="J28" s="606"/>
      <c r="K28" s="606"/>
      <c r="L28" s="606"/>
      <c r="M28" s="606"/>
      <c r="N28" s="606"/>
      <c r="O28" s="606"/>
      <c r="P28" s="606"/>
      <c r="Q28" s="607"/>
      <c r="R28" s="608">
        <v>274479</v>
      </c>
      <c r="S28" s="609"/>
      <c r="T28" s="609"/>
      <c r="U28" s="609"/>
      <c r="V28" s="609"/>
      <c r="W28" s="609"/>
      <c r="X28" s="609"/>
      <c r="Y28" s="610"/>
      <c r="Z28" s="646">
        <v>0.7</v>
      </c>
      <c r="AA28" s="646"/>
      <c r="AB28" s="646"/>
      <c r="AC28" s="646"/>
      <c r="AD28" s="647">
        <v>65046</v>
      </c>
      <c r="AE28" s="647"/>
      <c r="AF28" s="647"/>
      <c r="AG28" s="647"/>
      <c r="AH28" s="647"/>
      <c r="AI28" s="647"/>
      <c r="AJ28" s="647"/>
      <c r="AK28" s="647"/>
      <c r="AL28" s="611">
        <v>0.3</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4672498</v>
      </c>
      <c r="CS28" s="609"/>
      <c r="CT28" s="609"/>
      <c r="CU28" s="609"/>
      <c r="CV28" s="609"/>
      <c r="CW28" s="609"/>
      <c r="CX28" s="609"/>
      <c r="CY28" s="610"/>
      <c r="CZ28" s="611">
        <v>12.7</v>
      </c>
      <c r="DA28" s="623"/>
      <c r="DB28" s="623"/>
      <c r="DC28" s="624"/>
      <c r="DD28" s="614">
        <v>4584579</v>
      </c>
      <c r="DE28" s="609"/>
      <c r="DF28" s="609"/>
      <c r="DG28" s="609"/>
      <c r="DH28" s="609"/>
      <c r="DI28" s="609"/>
      <c r="DJ28" s="609"/>
      <c r="DK28" s="610"/>
      <c r="DL28" s="614">
        <v>3931279</v>
      </c>
      <c r="DM28" s="609"/>
      <c r="DN28" s="609"/>
      <c r="DO28" s="609"/>
      <c r="DP28" s="609"/>
      <c r="DQ28" s="609"/>
      <c r="DR28" s="609"/>
      <c r="DS28" s="609"/>
      <c r="DT28" s="609"/>
      <c r="DU28" s="609"/>
      <c r="DV28" s="610"/>
      <c r="DW28" s="611">
        <v>18.399999999999999</v>
      </c>
      <c r="DX28" s="623"/>
      <c r="DY28" s="623"/>
      <c r="DZ28" s="623"/>
      <c r="EA28" s="623"/>
      <c r="EB28" s="623"/>
      <c r="EC28" s="635"/>
    </row>
    <row r="29" spans="2:133" ht="11.25" customHeight="1" x14ac:dyDescent="0.15">
      <c r="B29" s="605" t="s">
        <v>291</v>
      </c>
      <c r="C29" s="606"/>
      <c r="D29" s="606"/>
      <c r="E29" s="606"/>
      <c r="F29" s="606"/>
      <c r="G29" s="606"/>
      <c r="H29" s="606"/>
      <c r="I29" s="606"/>
      <c r="J29" s="606"/>
      <c r="K29" s="606"/>
      <c r="L29" s="606"/>
      <c r="M29" s="606"/>
      <c r="N29" s="606"/>
      <c r="O29" s="606"/>
      <c r="P29" s="606"/>
      <c r="Q29" s="607"/>
      <c r="R29" s="608">
        <v>291348</v>
      </c>
      <c r="S29" s="609"/>
      <c r="T29" s="609"/>
      <c r="U29" s="609"/>
      <c r="V29" s="609"/>
      <c r="W29" s="609"/>
      <c r="X29" s="609"/>
      <c r="Y29" s="610"/>
      <c r="Z29" s="646">
        <v>0.7</v>
      </c>
      <c r="AA29" s="646"/>
      <c r="AB29" s="646"/>
      <c r="AC29" s="646"/>
      <c r="AD29" s="647">
        <v>1551</v>
      </c>
      <c r="AE29" s="647"/>
      <c r="AF29" s="647"/>
      <c r="AG29" s="647"/>
      <c r="AH29" s="647"/>
      <c r="AI29" s="647"/>
      <c r="AJ29" s="647"/>
      <c r="AK29" s="647"/>
      <c r="AL29" s="611">
        <v>0</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2"/>
      <c r="CD29" s="627" t="s">
        <v>292</v>
      </c>
      <c r="CE29" s="628"/>
      <c r="CF29" s="605" t="s">
        <v>66</v>
      </c>
      <c r="CG29" s="606"/>
      <c r="CH29" s="606"/>
      <c r="CI29" s="606"/>
      <c r="CJ29" s="606"/>
      <c r="CK29" s="606"/>
      <c r="CL29" s="606"/>
      <c r="CM29" s="606"/>
      <c r="CN29" s="606"/>
      <c r="CO29" s="606"/>
      <c r="CP29" s="606"/>
      <c r="CQ29" s="607"/>
      <c r="CR29" s="608">
        <v>4672340</v>
      </c>
      <c r="CS29" s="621"/>
      <c r="CT29" s="621"/>
      <c r="CU29" s="621"/>
      <c r="CV29" s="621"/>
      <c r="CW29" s="621"/>
      <c r="CX29" s="621"/>
      <c r="CY29" s="622"/>
      <c r="CZ29" s="611">
        <v>12.7</v>
      </c>
      <c r="DA29" s="623"/>
      <c r="DB29" s="623"/>
      <c r="DC29" s="624"/>
      <c r="DD29" s="614">
        <v>4584421</v>
      </c>
      <c r="DE29" s="621"/>
      <c r="DF29" s="621"/>
      <c r="DG29" s="621"/>
      <c r="DH29" s="621"/>
      <c r="DI29" s="621"/>
      <c r="DJ29" s="621"/>
      <c r="DK29" s="622"/>
      <c r="DL29" s="614">
        <v>3931121</v>
      </c>
      <c r="DM29" s="621"/>
      <c r="DN29" s="621"/>
      <c r="DO29" s="621"/>
      <c r="DP29" s="621"/>
      <c r="DQ29" s="621"/>
      <c r="DR29" s="621"/>
      <c r="DS29" s="621"/>
      <c r="DT29" s="621"/>
      <c r="DU29" s="621"/>
      <c r="DV29" s="622"/>
      <c r="DW29" s="611">
        <v>18.399999999999999</v>
      </c>
      <c r="DX29" s="623"/>
      <c r="DY29" s="623"/>
      <c r="DZ29" s="623"/>
      <c r="EA29" s="623"/>
      <c r="EB29" s="623"/>
      <c r="EC29" s="635"/>
    </row>
    <row r="30" spans="2:133" ht="11.25" customHeight="1" x14ac:dyDescent="0.15">
      <c r="B30" s="605" t="s">
        <v>293</v>
      </c>
      <c r="C30" s="606"/>
      <c r="D30" s="606"/>
      <c r="E30" s="606"/>
      <c r="F30" s="606"/>
      <c r="G30" s="606"/>
      <c r="H30" s="606"/>
      <c r="I30" s="606"/>
      <c r="J30" s="606"/>
      <c r="K30" s="606"/>
      <c r="L30" s="606"/>
      <c r="M30" s="606"/>
      <c r="N30" s="606"/>
      <c r="O30" s="606"/>
      <c r="P30" s="606"/>
      <c r="Q30" s="607"/>
      <c r="R30" s="608">
        <v>4828628</v>
      </c>
      <c r="S30" s="609"/>
      <c r="T30" s="609"/>
      <c r="U30" s="609"/>
      <c r="V30" s="609"/>
      <c r="W30" s="609"/>
      <c r="X30" s="609"/>
      <c r="Y30" s="610"/>
      <c r="Z30" s="646">
        <v>12.4</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80"/>
      <c r="BI30" s="680"/>
      <c r="BJ30" s="680"/>
      <c r="BK30" s="680"/>
      <c r="BL30" s="680"/>
      <c r="BM30" s="680"/>
      <c r="BN30" s="680"/>
      <c r="BO30" s="680"/>
      <c r="BP30" s="680"/>
      <c r="BQ30" s="681"/>
      <c r="BR30" s="660" t="s">
        <v>295</v>
      </c>
      <c r="BS30" s="680"/>
      <c r="BT30" s="680"/>
      <c r="BU30" s="680"/>
      <c r="BV30" s="680"/>
      <c r="BW30" s="680"/>
      <c r="BX30" s="680"/>
      <c r="BY30" s="680"/>
      <c r="BZ30" s="680"/>
      <c r="CA30" s="680"/>
      <c r="CB30" s="681"/>
      <c r="CD30" s="629"/>
      <c r="CE30" s="630"/>
      <c r="CF30" s="605" t="s">
        <v>296</v>
      </c>
      <c r="CG30" s="606"/>
      <c r="CH30" s="606"/>
      <c r="CI30" s="606"/>
      <c r="CJ30" s="606"/>
      <c r="CK30" s="606"/>
      <c r="CL30" s="606"/>
      <c r="CM30" s="606"/>
      <c r="CN30" s="606"/>
      <c r="CO30" s="606"/>
      <c r="CP30" s="606"/>
      <c r="CQ30" s="607"/>
      <c r="CR30" s="608">
        <v>4579460</v>
      </c>
      <c r="CS30" s="609"/>
      <c r="CT30" s="609"/>
      <c r="CU30" s="609"/>
      <c r="CV30" s="609"/>
      <c r="CW30" s="609"/>
      <c r="CX30" s="609"/>
      <c r="CY30" s="610"/>
      <c r="CZ30" s="611">
        <v>12.4</v>
      </c>
      <c r="DA30" s="623"/>
      <c r="DB30" s="623"/>
      <c r="DC30" s="624"/>
      <c r="DD30" s="614">
        <v>4492664</v>
      </c>
      <c r="DE30" s="609"/>
      <c r="DF30" s="609"/>
      <c r="DG30" s="609"/>
      <c r="DH30" s="609"/>
      <c r="DI30" s="609"/>
      <c r="DJ30" s="609"/>
      <c r="DK30" s="610"/>
      <c r="DL30" s="614">
        <v>3839364</v>
      </c>
      <c r="DM30" s="609"/>
      <c r="DN30" s="609"/>
      <c r="DO30" s="609"/>
      <c r="DP30" s="609"/>
      <c r="DQ30" s="609"/>
      <c r="DR30" s="609"/>
      <c r="DS30" s="609"/>
      <c r="DT30" s="609"/>
      <c r="DU30" s="609"/>
      <c r="DV30" s="610"/>
      <c r="DW30" s="611">
        <v>18</v>
      </c>
      <c r="DX30" s="623"/>
      <c r="DY30" s="623"/>
      <c r="DZ30" s="623"/>
      <c r="EA30" s="623"/>
      <c r="EB30" s="623"/>
      <c r="EC30" s="635"/>
    </row>
    <row r="31" spans="2:133" ht="11.25" customHeight="1" x14ac:dyDescent="0.15">
      <c r="B31" s="683" t="s">
        <v>297</v>
      </c>
      <c r="C31" s="684"/>
      <c r="D31" s="684"/>
      <c r="E31" s="684"/>
      <c r="F31" s="684"/>
      <c r="G31" s="684"/>
      <c r="H31" s="684"/>
      <c r="I31" s="684"/>
      <c r="J31" s="684"/>
      <c r="K31" s="684"/>
      <c r="L31" s="684"/>
      <c r="M31" s="684"/>
      <c r="N31" s="684"/>
      <c r="O31" s="684"/>
      <c r="P31" s="684"/>
      <c r="Q31" s="685"/>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74" t="s">
        <v>298</v>
      </c>
      <c r="AQ31" s="675"/>
      <c r="AR31" s="675"/>
      <c r="AS31" s="675"/>
      <c r="AT31" s="676" t="s">
        <v>299</v>
      </c>
      <c r="AU31" s="200"/>
      <c r="AV31" s="200"/>
      <c r="AW31" s="200"/>
      <c r="AX31" s="666" t="s">
        <v>177</v>
      </c>
      <c r="AY31" s="667"/>
      <c r="AZ31" s="667"/>
      <c r="BA31" s="667"/>
      <c r="BB31" s="667"/>
      <c r="BC31" s="667"/>
      <c r="BD31" s="667"/>
      <c r="BE31" s="667"/>
      <c r="BF31" s="668"/>
      <c r="BG31" s="670">
        <v>99.4</v>
      </c>
      <c r="BH31" s="671"/>
      <c r="BI31" s="671"/>
      <c r="BJ31" s="671"/>
      <c r="BK31" s="671"/>
      <c r="BL31" s="671"/>
      <c r="BM31" s="672">
        <v>97.5</v>
      </c>
      <c r="BN31" s="671"/>
      <c r="BO31" s="671"/>
      <c r="BP31" s="671"/>
      <c r="BQ31" s="673"/>
      <c r="BR31" s="670">
        <v>99.3</v>
      </c>
      <c r="BS31" s="671"/>
      <c r="BT31" s="671"/>
      <c r="BU31" s="671"/>
      <c r="BV31" s="671"/>
      <c r="BW31" s="671"/>
      <c r="BX31" s="672">
        <v>97.4</v>
      </c>
      <c r="BY31" s="671"/>
      <c r="BZ31" s="671"/>
      <c r="CA31" s="671"/>
      <c r="CB31" s="673"/>
      <c r="CD31" s="629"/>
      <c r="CE31" s="630"/>
      <c r="CF31" s="605" t="s">
        <v>300</v>
      </c>
      <c r="CG31" s="606"/>
      <c r="CH31" s="606"/>
      <c r="CI31" s="606"/>
      <c r="CJ31" s="606"/>
      <c r="CK31" s="606"/>
      <c r="CL31" s="606"/>
      <c r="CM31" s="606"/>
      <c r="CN31" s="606"/>
      <c r="CO31" s="606"/>
      <c r="CP31" s="606"/>
      <c r="CQ31" s="607"/>
      <c r="CR31" s="608">
        <v>92880</v>
      </c>
      <c r="CS31" s="621"/>
      <c r="CT31" s="621"/>
      <c r="CU31" s="621"/>
      <c r="CV31" s="621"/>
      <c r="CW31" s="621"/>
      <c r="CX31" s="621"/>
      <c r="CY31" s="622"/>
      <c r="CZ31" s="611">
        <v>0.3</v>
      </c>
      <c r="DA31" s="623"/>
      <c r="DB31" s="623"/>
      <c r="DC31" s="624"/>
      <c r="DD31" s="614">
        <v>91757</v>
      </c>
      <c r="DE31" s="621"/>
      <c r="DF31" s="621"/>
      <c r="DG31" s="621"/>
      <c r="DH31" s="621"/>
      <c r="DI31" s="621"/>
      <c r="DJ31" s="621"/>
      <c r="DK31" s="622"/>
      <c r="DL31" s="614">
        <v>91757</v>
      </c>
      <c r="DM31" s="621"/>
      <c r="DN31" s="621"/>
      <c r="DO31" s="621"/>
      <c r="DP31" s="621"/>
      <c r="DQ31" s="621"/>
      <c r="DR31" s="621"/>
      <c r="DS31" s="621"/>
      <c r="DT31" s="621"/>
      <c r="DU31" s="621"/>
      <c r="DV31" s="622"/>
      <c r="DW31" s="611">
        <v>0.4</v>
      </c>
      <c r="DX31" s="623"/>
      <c r="DY31" s="623"/>
      <c r="DZ31" s="623"/>
      <c r="EA31" s="623"/>
      <c r="EB31" s="623"/>
      <c r="EC31" s="635"/>
    </row>
    <row r="32" spans="2:133" ht="11.25" customHeight="1" x14ac:dyDescent="0.15">
      <c r="B32" s="605" t="s">
        <v>301</v>
      </c>
      <c r="C32" s="606"/>
      <c r="D32" s="606"/>
      <c r="E32" s="606"/>
      <c r="F32" s="606"/>
      <c r="G32" s="606"/>
      <c r="H32" s="606"/>
      <c r="I32" s="606"/>
      <c r="J32" s="606"/>
      <c r="K32" s="606"/>
      <c r="L32" s="606"/>
      <c r="M32" s="606"/>
      <c r="N32" s="606"/>
      <c r="O32" s="606"/>
      <c r="P32" s="606"/>
      <c r="Q32" s="607"/>
      <c r="R32" s="608">
        <v>2538253</v>
      </c>
      <c r="S32" s="609"/>
      <c r="T32" s="609"/>
      <c r="U32" s="609"/>
      <c r="V32" s="609"/>
      <c r="W32" s="609"/>
      <c r="X32" s="609"/>
      <c r="Y32" s="610"/>
      <c r="Z32" s="646">
        <v>6.5</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77"/>
      <c r="AU32" s="196" t="s">
        <v>302</v>
      </c>
      <c r="AX32" s="605" t="s">
        <v>303</v>
      </c>
      <c r="AY32" s="606"/>
      <c r="AZ32" s="606"/>
      <c r="BA32" s="606"/>
      <c r="BB32" s="606"/>
      <c r="BC32" s="606"/>
      <c r="BD32" s="606"/>
      <c r="BE32" s="606"/>
      <c r="BF32" s="607"/>
      <c r="BG32" s="679">
        <v>99.5</v>
      </c>
      <c r="BH32" s="621"/>
      <c r="BI32" s="621"/>
      <c r="BJ32" s="621"/>
      <c r="BK32" s="621"/>
      <c r="BL32" s="621"/>
      <c r="BM32" s="612">
        <v>97.9</v>
      </c>
      <c r="BN32" s="621"/>
      <c r="BO32" s="621"/>
      <c r="BP32" s="621"/>
      <c r="BQ32" s="644"/>
      <c r="BR32" s="679">
        <v>99.4</v>
      </c>
      <c r="BS32" s="621"/>
      <c r="BT32" s="621"/>
      <c r="BU32" s="621"/>
      <c r="BV32" s="621"/>
      <c r="BW32" s="621"/>
      <c r="BX32" s="612">
        <v>98</v>
      </c>
      <c r="BY32" s="621"/>
      <c r="BZ32" s="621"/>
      <c r="CA32" s="621"/>
      <c r="CB32" s="644"/>
      <c r="CD32" s="631"/>
      <c r="CE32" s="632"/>
      <c r="CF32" s="605" t="s">
        <v>304</v>
      </c>
      <c r="CG32" s="606"/>
      <c r="CH32" s="606"/>
      <c r="CI32" s="606"/>
      <c r="CJ32" s="606"/>
      <c r="CK32" s="606"/>
      <c r="CL32" s="606"/>
      <c r="CM32" s="606"/>
      <c r="CN32" s="606"/>
      <c r="CO32" s="606"/>
      <c r="CP32" s="606"/>
      <c r="CQ32" s="607"/>
      <c r="CR32" s="608">
        <v>158</v>
      </c>
      <c r="CS32" s="609"/>
      <c r="CT32" s="609"/>
      <c r="CU32" s="609"/>
      <c r="CV32" s="609"/>
      <c r="CW32" s="609"/>
      <c r="CX32" s="609"/>
      <c r="CY32" s="610"/>
      <c r="CZ32" s="611">
        <v>0</v>
      </c>
      <c r="DA32" s="623"/>
      <c r="DB32" s="623"/>
      <c r="DC32" s="624"/>
      <c r="DD32" s="614">
        <v>158</v>
      </c>
      <c r="DE32" s="609"/>
      <c r="DF32" s="609"/>
      <c r="DG32" s="609"/>
      <c r="DH32" s="609"/>
      <c r="DI32" s="609"/>
      <c r="DJ32" s="609"/>
      <c r="DK32" s="610"/>
      <c r="DL32" s="614">
        <v>158</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15">
      <c r="B33" s="605" t="s">
        <v>305</v>
      </c>
      <c r="C33" s="606"/>
      <c r="D33" s="606"/>
      <c r="E33" s="606"/>
      <c r="F33" s="606"/>
      <c r="G33" s="606"/>
      <c r="H33" s="606"/>
      <c r="I33" s="606"/>
      <c r="J33" s="606"/>
      <c r="K33" s="606"/>
      <c r="L33" s="606"/>
      <c r="M33" s="606"/>
      <c r="N33" s="606"/>
      <c r="O33" s="606"/>
      <c r="P33" s="606"/>
      <c r="Q33" s="607"/>
      <c r="R33" s="608">
        <v>115449</v>
      </c>
      <c r="S33" s="609"/>
      <c r="T33" s="609"/>
      <c r="U33" s="609"/>
      <c r="V33" s="609"/>
      <c r="W33" s="609"/>
      <c r="X33" s="609"/>
      <c r="Y33" s="610"/>
      <c r="Z33" s="646">
        <v>0.3</v>
      </c>
      <c r="AA33" s="646"/>
      <c r="AB33" s="646"/>
      <c r="AC33" s="646"/>
      <c r="AD33" s="647">
        <v>4026</v>
      </c>
      <c r="AE33" s="647"/>
      <c r="AF33" s="647"/>
      <c r="AG33" s="647"/>
      <c r="AH33" s="647"/>
      <c r="AI33" s="647"/>
      <c r="AJ33" s="647"/>
      <c r="AK33" s="647"/>
      <c r="AL33" s="611">
        <v>0</v>
      </c>
      <c r="AM33" s="612"/>
      <c r="AN33" s="612"/>
      <c r="AO33" s="648"/>
      <c r="AP33" s="651"/>
      <c r="AQ33" s="652"/>
      <c r="AR33" s="652"/>
      <c r="AS33" s="652"/>
      <c r="AT33" s="678"/>
      <c r="AU33" s="201"/>
      <c r="AV33" s="201"/>
      <c r="AW33" s="201"/>
      <c r="AX33" s="589" t="s">
        <v>306</v>
      </c>
      <c r="AY33" s="590"/>
      <c r="AZ33" s="590"/>
      <c r="BA33" s="590"/>
      <c r="BB33" s="590"/>
      <c r="BC33" s="590"/>
      <c r="BD33" s="590"/>
      <c r="BE33" s="590"/>
      <c r="BF33" s="591"/>
      <c r="BG33" s="669">
        <v>99.3</v>
      </c>
      <c r="BH33" s="593"/>
      <c r="BI33" s="593"/>
      <c r="BJ33" s="593"/>
      <c r="BK33" s="593"/>
      <c r="BL33" s="593"/>
      <c r="BM33" s="639">
        <v>97.1</v>
      </c>
      <c r="BN33" s="593"/>
      <c r="BO33" s="593"/>
      <c r="BP33" s="593"/>
      <c r="BQ33" s="656"/>
      <c r="BR33" s="669">
        <v>99.2</v>
      </c>
      <c r="BS33" s="593"/>
      <c r="BT33" s="593"/>
      <c r="BU33" s="593"/>
      <c r="BV33" s="593"/>
      <c r="BW33" s="593"/>
      <c r="BX33" s="639">
        <v>96.9</v>
      </c>
      <c r="BY33" s="593"/>
      <c r="BZ33" s="593"/>
      <c r="CA33" s="593"/>
      <c r="CB33" s="656"/>
      <c r="CD33" s="605" t="s">
        <v>307</v>
      </c>
      <c r="CE33" s="606"/>
      <c r="CF33" s="606"/>
      <c r="CG33" s="606"/>
      <c r="CH33" s="606"/>
      <c r="CI33" s="606"/>
      <c r="CJ33" s="606"/>
      <c r="CK33" s="606"/>
      <c r="CL33" s="606"/>
      <c r="CM33" s="606"/>
      <c r="CN33" s="606"/>
      <c r="CO33" s="606"/>
      <c r="CP33" s="606"/>
      <c r="CQ33" s="607"/>
      <c r="CR33" s="608">
        <v>16148438</v>
      </c>
      <c r="CS33" s="621"/>
      <c r="CT33" s="621"/>
      <c r="CU33" s="621"/>
      <c r="CV33" s="621"/>
      <c r="CW33" s="621"/>
      <c r="CX33" s="621"/>
      <c r="CY33" s="622"/>
      <c r="CZ33" s="611">
        <v>43.7</v>
      </c>
      <c r="DA33" s="623"/>
      <c r="DB33" s="623"/>
      <c r="DC33" s="624"/>
      <c r="DD33" s="614">
        <v>11476013</v>
      </c>
      <c r="DE33" s="621"/>
      <c r="DF33" s="621"/>
      <c r="DG33" s="621"/>
      <c r="DH33" s="621"/>
      <c r="DI33" s="621"/>
      <c r="DJ33" s="621"/>
      <c r="DK33" s="622"/>
      <c r="DL33" s="614">
        <v>8339885</v>
      </c>
      <c r="DM33" s="621"/>
      <c r="DN33" s="621"/>
      <c r="DO33" s="621"/>
      <c r="DP33" s="621"/>
      <c r="DQ33" s="621"/>
      <c r="DR33" s="621"/>
      <c r="DS33" s="621"/>
      <c r="DT33" s="621"/>
      <c r="DU33" s="621"/>
      <c r="DV33" s="622"/>
      <c r="DW33" s="611">
        <v>39</v>
      </c>
      <c r="DX33" s="623"/>
      <c r="DY33" s="623"/>
      <c r="DZ33" s="623"/>
      <c r="EA33" s="623"/>
      <c r="EB33" s="623"/>
      <c r="EC33" s="635"/>
    </row>
    <row r="34" spans="2:133" ht="11.25" customHeight="1" x14ac:dyDescent="0.15">
      <c r="B34" s="605" t="s">
        <v>308</v>
      </c>
      <c r="C34" s="606"/>
      <c r="D34" s="606"/>
      <c r="E34" s="606"/>
      <c r="F34" s="606"/>
      <c r="G34" s="606"/>
      <c r="H34" s="606"/>
      <c r="I34" s="606"/>
      <c r="J34" s="606"/>
      <c r="K34" s="606"/>
      <c r="L34" s="606"/>
      <c r="M34" s="606"/>
      <c r="N34" s="606"/>
      <c r="O34" s="606"/>
      <c r="P34" s="606"/>
      <c r="Q34" s="607"/>
      <c r="R34" s="608">
        <v>652996</v>
      </c>
      <c r="S34" s="609"/>
      <c r="T34" s="609"/>
      <c r="U34" s="609"/>
      <c r="V34" s="609"/>
      <c r="W34" s="609"/>
      <c r="X34" s="609"/>
      <c r="Y34" s="610"/>
      <c r="Z34" s="646">
        <v>1.7</v>
      </c>
      <c r="AA34" s="646"/>
      <c r="AB34" s="646"/>
      <c r="AC34" s="646"/>
      <c r="AD34" s="647" t="s">
        <v>122</v>
      </c>
      <c r="AE34" s="647"/>
      <c r="AF34" s="647"/>
      <c r="AG34" s="647"/>
      <c r="AH34" s="647"/>
      <c r="AI34" s="647"/>
      <c r="AJ34" s="647"/>
      <c r="AK34" s="647"/>
      <c r="AL34" s="611" t="s">
        <v>122</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309</v>
      </c>
      <c r="CE34" s="606"/>
      <c r="CF34" s="606"/>
      <c r="CG34" s="606"/>
      <c r="CH34" s="606"/>
      <c r="CI34" s="606"/>
      <c r="CJ34" s="606"/>
      <c r="CK34" s="606"/>
      <c r="CL34" s="606"/>
      <c r="CM34" s="606"/>
      <c r="CN34" s="606"/>
      <c r="CO34" s="606"/>
      <c r="CP34" s="606"/>
      <c r="CQ34" s="607"/>
      <c r="CR34" s="608">
        <v>5501167</v>
      </c>
      <c r="CS34" s="609"/>
      <c r="CT34" s="609"/>
      <c r="CU34" s="609"/>
      <c r="CV34" s="609"/>
      <c r="CW34" s="609"/>
      <c r="CX34" s="609"/>
      <c r="CY34" s="610"/>
      <c r="CZ34" s="611">
        <v>14.9</v>
      </c>
      <c r="DA34" s="623"/>
      <c r="DB34" s="623"/>
      <c r="DC34" s="624"/>
      <c r="DD34" s="614">
        <v>3699701</v>
      </c>
      <c r="DE34" s="609"/>
      <c r="DF34" s="609"/>
      <c r="DG34" s="609"/>
      <c r="DH34" s="609"/>
      <c r="DI34" s="609"/>
      <c r="DJ34" s="609"/>
      <c r="DK34" s="610"/>
      <c r="DL34" s="614">
        <v>3063381</v>
      </c>
      <c r="DM34" s="609"/>
      <c r="DN34" s="609"/>
      <c r="DO34" s="609"/>
      <c r="DP34" s="609"/>
      <c r="DQ34" s="609"/>
      <c r="DR34" s="609"/>
      <c r="DS34" s="609"/>
      <c r="DT34" s="609"/>
      <c r="DU34" s="609"/>
      <c r="DV34" s="610"/>
      <c r="DW34" s="611">
        <v>14.3</v>
      </c>
      <c r="DX34" s="623"/>
      <c r="DY34" s="623"/>
      <c r="DZ34" s="623"/>
      <c r="EA34" s="623"/>
      <c r="EB34" s="623"/>
      <c r="EC34" s="635"/>
    </row>
    <row r="35" spans="2:133" ht="11.25" customHeight="1" x14ac:dyDescent="0.15">
      <c r="B35" s="605" t="s">
        <v>310</v>
      </c>
      <c r="C35" s="606"/>
      <c r="D35" s="606"/>
      <c r="E35" s="606"/>
      <c r="F35" s="606"/>
      <c r="G35" s="606"/>
      <c r="H35" s="606"/>
      <c r="I35" s="606"/>
      <c r="J35" s="606"/>
      <c r="K35" s="606"/>
      <c r="L35" s="606"/>
      <c r="M35" s="606"/>
      <c r="N35" s="606"/>
      <c r="O35" s="606"/>
      <c r="P35" s="606"/>
      <c r="Q35" s="607"/>
      <c r="R35" s="608">
        <v>1977941</v>
      </c>
      <c r="S35" s="609"/>
      <c r="T35" s="609"/>
      <c r="U35" s="609"/>
      <c r="V35" s="609"/>
      <c r="W35" s="609"/>
      <c r="X35" s="609"/>
      <c r="Y35" s="610"/>
      <c r="Z35" s="646">
        <v>5.0999999999999996</v>
      </c>
      <c r="AA35" s="646"/>
      <c r="AB35" s="646"/>
      <c r="AC35" s="646"/>
      <c r="AD35" s="647" t="s">
        <v>122</v>
      </c>
      <c r="AE35" s="647"/>
      <c r="AF35" s="647"/>
      <c r="AG35" s="647"/>
      <c r="AH35" s="647"/>
      <c r="AI35" s="647"/>
      <c r="AJ35" s="647"/>
      <c r="AK35" s="647"/>
      <c r="AL35" s="611" t="s">
        <v>122</v>
      </c>
      <c r="AM35" s="612"/>
      <c r="AN35" s="612"/>
      <c r="AO35" s="648"/>
      <c r="AP35" s="206"/>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462517</v>
      </c>
      <c r="CS35" s="621"/>
      <c r="CT35" s="621"/>
      <c r="CU35" s="621"/>
      <c r="CV35" s="621"/>
      <c r="CW35" s="621"/>
      <c r="CX35" s="621"/>
      <c r="CY35" s="622"/>
      <c r="CZ35" s="611">
        <v>1.3</v>
      </c>
      <c r="DA35" s="623"/>
      <c r="DB35" s="623"/>
      <c r="DC35" s="624"/>
      <c r="DD35" s="614">
        <v>384489</v>
      </c>
      <c r="DE35" s="621"/>
      <c r="DF35" s="621"/>
      <c r="DG35" s="621"/>
      <c r="DH35" s="621"/>
      <c r="DI35" s="621"/>
      <c r="DJ35" s="621"/>
      <c r="DK35" s="622"/>
      <c r="DL35" s="614">
        <v>382813</v>
      </c>
      <c r="DM35" s="621"/>
      <c r="DN35" s="621"/>
      <c r="DO35" s="621"/>
      <c r="DP35" s="621"/>
      <c r="DQ35" s="621"/>
      <c r="DR35" s="621"/>
      <c r="DS35" s="621"/>
      <c r="DT35" s="621"/>
      <c r="DU35" s="621"/>
      <c r="DV35" s="622"/>
      <c r="DW35" s="611">
        <v>1.8</v>
      </c>
      <c r="DX35" s="623"/>
      <c r="DY35" s="623"/>
      <c r="DZ35" s="623"/>
      <c r="EA35" s="623"/>
      <c r="EB35" s="623"/>
      <c r="EC35" s="635"/>
    </row>
    <row r="36" spans="2:133" ht="11.25" customHeight="1" x14ac:dyDescent="0.15">
      <c r="B36" s="605" t="s">
        <v>314</v>
      </c>
      <c r="C36" s="606"/>
      <c r="D36" s="606"/>
      <c r="E36" s="606"/>
      <c r="F36" s="606"/>
      <c r="G36" s="606"/>
      <c r="H36" s="606"/>
      <c r="I36" s="606"/>
      <c r="J36" s="606"/>
      <c r="K36" s="606"/>
      <c r="L36" s="606"/>
      <c r="M36" s="606"/>
      <c r="N36" s="606"/>
      <c r="O36" s="606"/>
      <c r="P36" s="606"/>
      <c r="Q36" s="607"/>
      <c r="R36" s="608">
        <v>1825102</v>
      </c>
      <c r="S36" s="609"/>
      <c r="T36" s="609"/>
      <c r="U36" s="609"/>
      <c r="V36" s="609"/>
      <c r="W36" s="609"/>
      <c r="X36" s="609"/>
      <c r="Y36" s="610"/>
      <c r="Z36" s="646">
        <v>4.7</v>
      </c>
      <c r="AA36" s="646"/>
      <c r="AB36" s="646"/>
      <c r="AC36" s="646"/>
      <c r="AD36" s="647" t="s">
        <v>122</v>
      </c>
      <c r="AE36" s="647"/>
      <c r="AF36" s="647"/>
      <c r="AG36" s="647"/>
      <c r="AH36" s="647"/>
      <c r="AI36" s="647"/>
      <c r="AJ36" s="647"/>
      <c r="AK36" s="647"/>
      <c r="AL36" s="611" t="s">
        <v>122</v>
      </c>
      <c r="AM36" s="612"/>
      <c r="AN36" s="612"/>
      <c r="AO36" s="648"/>
      <c r="AP36" s="206"/>
      <c r="AQ36" s="657" t="s">
        <v>315</v>
      </c>
      <c r="AR36" s="658"/>
      <c r="AS36" s="658"/>
      <c r="AT36" s="658"/>
      <c r="AU36" s="658"/>
      <c r="AV36" s="658"/>
      <c r="AW36" s="658"/>
      <c r="AX36" s="658"/>
      <c r="AY36" s="659"/>
      <c r="AZ36" s="663">
        <v>4570944</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129293</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4669342</v>
      </c>
      <c r="CS36" s="609"/>
      <c r="CT36" s="609"/>
      <c r="CU36" s="609"/>
      <c r="CV36" s="609"/>
      <c r="CW36" s="609"/>
      <c r="CX36" s="609"/>
      <c r="CY36" s="610"/>
      <c r="CZ36" s="611">
        <v>12.6</v>
      </c>
      <c r="DA36" s="623"/>
      <c r="DB36" s="623"/>
      <c r="DC36" s="624"/>
      <c r="DD36" s="614">
        <v>3408265</v>
      </c>
      <c r="DE36" s="609"/>
      <c r="DF36" s="609"/>
      <c r="DG36" s="609"/>
      <c r="DH36" s="609"/>
      <c r="DI36" s="609"/>
      <c r="DJ36" s="609"/>
      <c r="DK36" s="610"/>
      <c r="DL36" s="614">
        <v>2243818</v>
      </c>
      <c r="DM36" s="609"/>
      <c r="DN36" s="609"/>
      <c r="DO36" s="609"/>
      <c r="DP36" s="609"/>
      <c r="DQ36" s="609"/>
      <c r="DR36" s="609"/>
      <c r="DS36" s="609"/>
      <c r="DT36" s="609"/>
      <c r="DU36" s="609"/>
      <c r="DV36" s="610"/>
      <c r="DW36" s="611">
        <v>10.5</v>
      </c>
      <c r="DX36" s="623"/>
      <c r="DY36" s="623"/>
      <c r="DZ36" s="623"/>
      <c r="EA36" s="623"/>
      <c r="EB36" s="623"/>
      <c r="EC36" s="635"/>
    </row>
    <row r="37" spans="2:133" ht="11.25" customHeight="1" x14ac:dyDescent="0.15">
      <c r="B37" s="605" t="s">
        <v>318</v>
      </c>
      <c r="C37" s="606"/>
      <c r="D37" s="606"/>
      <c r="E37" s="606"/>
      <c r="F37" s="606"/>
      <c r="G37" s="606"/>
      <c r="H37" s="606"/>
      <c r="I37" s="606"/>
      <c r="J37" s="606"/>
      <c r="K37" s="606"/>
      <c r="L37" s="606"/>
      <c r="M37" s="606"/>
      <c r="N37" s="606"/>
      <c r="O37" s="606"/>
      <c r="P37" s="606"/>
      <c r="Q37" s="607"/>
      <c r="R37" s="608">
        <v>1466491</v>
      </c>
      <c r="S37" s="609"/>
      <c r="T37" s="609"/>
      <c r="U37" s="609"/>
      <c r="V37" s="609"/>
      <c r="W37" s="609"/>
      <c r="X37" s="609"/>
      <c r="Y37" s="610"/>
      <c r="Z37" s="646">
        <v>3.8</v>
      </c>
      <c r="AA37" s="646"/>
      <c r="AB37" s="646"/>
      <c r="AC37" s="646"/>
      <c r="AD37" s="647">
        <v>6384</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1224664</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143494</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160708</v>
      </c>
      <c r="CS37" s="621"/>
      <c r="CT37" s="621"/>
      <c r="CU37" s="621"/>
      <c r="CV37" s="621"/>
      <c r="CW37" s="621"/>
      <c r="CX37" s="621"/>
      <c r="CY37" s="622"/>
      <c r="CZ37" s="611">
        <v>0.4</v>
      </c>
      <c r="DA37" s="623"/>
      <c r="DB37" s="623"/>
      <c r="DC37" s="624"/>
      <c r="DD37" s="614">
        <v>160499</v>
      </c>
      <c r="DE37" s="621"/>
      <c r="DF37" s="621"/>
      <c r="DG37" s="621"/>
      <c r="DH37" s="621"/>
      <c r="DI37" s="621"/>
      <c r="DJ37" s="621"/>
      <c r="DK37" s="622"/>
      <c r="DL37" s="614">
        <v>160499</v>
      </c>
      <c r="DM37" s="621"/>
      <c r="DN37" s="621"/>
      <c r="DO37" s="621"/>
      <c r="DP37" s="621"/>
      <c r="DQ37" s="621"/>
      <c r="DR37" s="621"/>
      <c r="DS37" s="621"/>
      <c r="DT37" s="621"/>
      <c r="DU37" s="621"/>
      <c r="DV37" s="622"/>
      <c r="DW37" s="611">
        <v>0.8</v>
      </c>
      <c r="DX37" s="623"/>
      <c r="DY37" s="623"/>
      <c r="DZ37" s="623"/>
      <c r="EA37" s="623"/>
      <c r="EB37" s="623"/>
      <c r="EC37" s="635"/>
    </row>
    <row r="38" spans="2:133" ht="11.25" customHeight="1" x14ac:dyDescent="0.15">
      <c r="B38" s="605" t="s">
        <v>322</v>
      </c>
      <c r="C38" s="606"/>
      <c r="D38" s="606"/>
      <c r="E38" s="606"/>
      <c r="F38" s="606"/>
      <c r="G38" s="606"/>
      <c r="H38" s="606"/>
      <c r="I38" s="606"/>
      <c r="J38" s="606"/>
      <c r="K38" s="606"/>
      <c r="L38" s="606"/>
      <c r="M38" s="606"/>
      <c r="N38" s="606"/>
      <c r="O38" s="606"/>
      <c r="P38" s="606"/>
      <c r="Q38" s="607"/>
      <c r="R38" s="608">
        <v>2015500</v>
      </c>
      <c r="S38" s="609"/>
      <c r="T38" s="609"/>
      <c r="U38" s="609"/>
      <c r="V38" s="609"/>
      <c r="W38" s="609"/>
      <c r="X38" s="609"/>
      <c r="Y38" s="610"/>
      <c r="Z38" s="646">
        <v>5.2</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211701</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7168</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3113921</v>
      </c>
      <c r="CS38" s="609"/>
      <c r="CT38" s="609"/>
      <c r="CU38" s="609"/>
      <c r="CV38" s="609"/>
      <c r="CW38" s="609"/>
      <c r="CX38" s="609"/>
      <c r="CY38" s="610"/>
      <c r="CZ38" s="611">
        <v>8.4</v>
      </c>
      <c r="DA38" s="623"/>
      <c r="DB38" s="623"/>
      <c r="DC38" s="624"/>
      <c r="DD38" s="614">
        <v>2584921</v>
      </c>
      <c r="DE38" s="609"/>
      <c r="DF38" s="609"/>
      <c r="DG38" s="609"/>
      <c r="DH38" s="609"/>
      <c r="DI38" s="609"/>
      <c r="DJ38" s="609"/>
      <c r="DK38" s="610"/>
      <c r="DL38" s="614">
        <v>2548976</v>
      </c>
      <c r="DM38" s="609"/>
      <c r="DN38" s="609"/>
      <c r="DO38" s="609"/>
      <c r="DP38" s="609"/>
      <c r="DQ38" s="609"/>
      <c r="DR38" s="609"/>
      <c r="DS38" s="609"/>
      <c r="DT38" s="609"/>
      <c r="DU38" s="609"/>
      <c r="DV38" s="610"/>
      <c r="DW38" s="611">
        <v>11.9</v>
      </c>
      <c r="DX38" s="623"/>
      <c r="DY38" s="623"/>
      <c r="DZ38" s="623"/>
      <c r="EA38" s="623"/>
      <c r="EB38" s="623"/>
      <c r="EC38" s="635"/>
    </row>
    <row r="39" spans="2:133" ht="11.25" customHeight="1" x14ac:dyDescent="0.15">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v>44769</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10605</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1933084</v>
      </c>
      <c r="CS39" s="621"/>
      <c r="CT39" s="621"/>
      <c r="CU39" s="621"/>
      <c r="CV39" s="621"/>
      <c r="CW39" s="621"/>
      <c r="CX39" s="621"/>
      <c r="CY39" s="622"/>
      <c r="CZ39" s="611">
        <v>5.2</v>
      </c>
      <c r="DA39" s="623"/>
      <c r="DB39" s="623"/>
      <c r="DC39" s="624"/>
      <c r="DD39" s="614">
        <v>938230</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15">
      <c r="B40" s="605" t="s">
        <v>330</v>
      </c>
      <c r="C40" s="606"/>
      <c r="D40" s="606"/>
      <c r="E40" s="606"/>
      <c r="F40" s="606"/>
      <c r="G40" s="606"/>
      <c r="H40" s="606"/>
      <c r="I40" s="606"/>
      <c r="J40" s="606"/>
      <c r="K40" s="606"/>
      <c r="L40" s="606"/>
      <c r="M40" s="606"/>
      <c r="N40" s="606"/>
      <c r="O40" s="606"/>
      <c r="P40" s="606"/>
      <c r="Q40" s="607"/>
      <c r="R40" s="608">
        <v>60600</v>
      </c>
      <c r="S40" s="609"/>
      <c r="T40" s="609"/>
      <c r="U40" s="609"/>
      <c r="V40" s="609"/>
      <c r="W40" s="609"/>
      <c r="X40" s="609"/>
      <c r="Y40" s="610"/>
      <c r="Z40" s="646">
        <v>0.2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v>20658</v>
      </c>
      <c r="BA40" s="609"/>
      <c r="BB40" s="609"/>
      <c r="BC40" s="609"/>
      <c r="BD40" s="621"/>
      <c r="BE40" s="621"/>
      <c r="BF40" s="644"/>
      <c r="BG40" s="649" t="s">
        <v>332</v>
      </c>
      <c r="BH40" s="650"/>
      <c r="BI40" s="650"/>
      <c r="BJ40" s="650"/>
      <c r="BK40" s="650"/>
      <c r="BL40" s="202"/>
      <c r="BM40" s="606" t="s">
        <v>333</v>
      </c>
      <c r="BN40" s="606"/>
      <c r="BO40" s="606"/>
      <c r="BP40" s="606"/>
      <c r="BQ40" s="606"/>
      <c r="BR40" s="606"/>
      <c r="BS40" s="606"/>
      <c r="BT40" s="606"/>
      <c r="BU40" s="607"/>
      <c r="BV40" s="608">
        <v>103</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468407</v>
      </c>
      <c r="CS40" s="609"/>
      <c r="CT40" s="609"/>
      <c r="CU40" s="609"/>
      <c r="CV40" s="609"/>
      <c r="CW40" s="609"/>
      <c r="CX40" s="609"/>
      <c r="CY40" s="610"/>
      <c r="CZ40" s="611">
        <v>1.3</v>
      </c>
      <c r="DA40" s="623"/>
      <c r="DB40" s="623"/>
      <c r="DC40" s="624"/>
      <c r="DD40" s="614">
        <v>460407</v>
      </c>
      <c r="DE40" s="609"/>
      <c r="DF40" s="609"/>
      <c r="DG40" s="609"/>
      <c r="DH40" s="609"/>
      <c r="DI40" s="609"/>
      <c r="DJ40" s="609"/>
      <c r="DK40" s="610"/>
      <c r="DL40" s="614">
        <v>100897</v>
      </c>
      <c r="DM40" s="609"/>
      <c r="DN40" s="609"/>
      <c r="DO40" s="609"/>
      <c r="DP40" s="609"/>
      <c r="DQ40" s="609"/>
      <c r="DR40" s="609"/>
      <c r="DS40" s="609"/>
      <c r="DT40" s="609"/>
      <c r="DU40" s="609"/>
      <c r="DV40" s="610"/>
      <c r="DW40" s="611">
        <v>0.5</v>
      </c>
      <c r="DX40" s="623"/>
      <c r="DY40" s="623"/>
      <c r="DZ40" s="623"/>
      <c r="EA40" s="623"/>
      <c r="EB40" s="623"/>
      <c r="EC40" s="635"/>
    </row>
    <row r="41" spans="2:133" ht="11.25" customHeight="1" x14ac:dyDescent="0.15">
      <c r="B41" s="589" t="s">
        <v>335</v>
      </c>
      <c r="C41" s="590"/>
      <c r="D41" s="590"/>
      <c r="E41" s="590"/>
      <c r="F41" s="590"/>
      <c r="G41" s="590"/>
      <c r="H41" s="590"/>
      <c r="I41" s="590"/>
      <c r="J41" s="590"/>
      <c r="K41" s="590"/>
      <c r="L41" s="590"/>
      <c r="M41" s="590"/>
      <c r="N41" s="590"/>
      <c r="O41" s="590"/>
      <c r="P41" s="590"/>
      <c r="Q41" s="591"/>
      <c r="R41" s="592">
        <v>38856918</v>
      </c>
      <c r="S41" s="633"/>
      <c r="T41" s="633"/>
      <c r="U41" s="633"/>
      <c r="V41" s="633"/>
      <c r="W41" s="633"/>
      <c r="X41" s="633"/>
      <c r="Y41" s="636"/>
      <c r="Z41" s="637">
        <v>100</v>
      </c>
      <c r="AA41" s="637"/>
      <c r="AB41" s="637"/>
      <c r="AC41" s="637"/>
      <c r="AD41" s="638">
        <v>21316955</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603670</v>
      </c>
      <c r="BA41" s="609"/>
      <c r="BB41" s="609"/>
      <c r="BC41" s="609"/>
      <c r="BD41" s="621"/>
      <c r="BE41" s="621"/>
      <c r="BF41" s="644"/>
      <c r="BG41" s="649"/>
      <c r="BH41" s="650"/>
      <c r="BI41" s="650"/>
      <c r="BJ41" s="650"/>
      <c r="BK41" s="650"/>
      <c r="BL41" s="202"/>
      <c r="BM41" s="606" t="s">
        <v>337</v>
      </c>
      <c r="BN41" s="606"/>
      <c r="BO41" s="606"/>
      <c r="BP41" s="606"/>
      <c r="BQ41" s="606"/>
      <c r="BR41" s="606"/>
      <c r="BS41" s="606"/>
      <c r="BT41" s="606"/>
      <c r="BU41" s="607"/>
      <c r="BV41" s="608" t="s">
        <v>122</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15">
      <c r="AQ42" s="653" t="s">
        <v>331</v>
      </c>
      <c r="AR42" s="654"/>
      <c r="AS42" s="654"/>
      <c r="AT42" s="654"/>
      <c r="AU42" s="654"/>
      <c r="AV42" s="654"/>
      <c r="AW42" s="654"/>
      <c r="AX42" s="654"/>
      <c r="AY42" s="655"/>
      <c r="AZ42" s="592">
        <v>2465482</v>
      </c>
      <c r="BA42" s="633"/>
      <c r="BB42" s="633"/>
      <c r="BC42" s="633"/>
      <c r="BD42" s="593"/>
      <c r="BE42" s="593"/>
      <c r="BF42" s="656"/>
      <c r="BG42" s="651"/>
      <c r="BH42" s="652"/>
      <c r="BI42" s="652"/>
      <c r="BJ42" s="652"/>
      <c r="BK42" s="652"/>
      <c r="BL42" s="203"/>
      <c r="BM42" s="590" t="s">
        <v>339</v>
      </c>
      <c r="BN42" s="590"/>
      <c r="BO42" s="590"/>
      <c r="BP42" s="590"/>
      <c r="BQ42" s="590"/>
      <c r="BR42" s="590"/>
      <c r="BS42" s="590"/>
      <c r="BT42" s="590"/>
      <c r="BU42" s="591"/>
      <c r="BV42" s="592">
        <v>402</v>
      </c>
      <c r="BW42" s="633"/>
      <c r="BX42" s="633"/>
      <c r="BY42" s="633"/>
      <c r="BZ42" s="633"/>
      <c r="CA42" s="633"/>
      <c r="CB42" s="634"/>
      <c r="CD42" s="605" t="s">
        <v>340</v>
      </c>
      <c r="CE42" s="606"/>
      <c r="CF42" s="606"/>
      <c r="CG42" s="606"/>
      <c r="CH42" s="606"/>
      <c r="CI42" s="606"/>
      <c r="CJ42" s="606"/>
      <c r="CK42" s="606"/>
      <c r="CL42" s="606"/>
      <c r="CM42" s="606"/>
      <c r="CN42" s="606"/>
      <c r="CO42" s="606"/>
      <c r="CP42" s="606"/>
      <c r="CQ42" s="607"/>
      <c r="CR42" s="608">
        <v>2831222</v>
      </c>
      <c r="CS42" s="621"/>
      <c r="CT42" s="621"/>
      <c r="CU42" s="621"/>
      <c r="CV42" s="621"/>
      <c r="CW42" s="621"/>
      <c r="CX42" s="621"/>
      <c r="CY42" s="622"/>
      <c r="CZ42" s="611">
        <v>7.7</v>
      </c>
      <c r="DA42" s="623"/>
      <c r="DB42" s="623"/>
      <c r="DC42" s="624"/>
      <c r="DD42" s="614">
        <v>229834</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15">
      <c r="B43" s="196" t="s">
        <v>341</v>
      </c>
      <c r="CD43" s="605" t="s">
        <v>342</v>
      </c>
      <c r="CE43" s="606"/>
      <c r="CF43" s="606"/>
      <c r="CG43" s="606"/>
      <c r="CH43" s="606"/>
      <c r="CI43" s="606"/>
      <c r="CJ43" s="606"/>
      <c r="CK43" s="606"/>
      <c r="CL43" s="606"/>
      <c r="CM43" s="606"/>
      <c r="CN43" s="606"/>
      <c r="CO43" s="606"/>
      <c r="CP43" s="606"/>
      <c r="CQ43" s="607"/>
      <c r="CR43" s="608" t="s">
        <v>122</v>
      </c>
      <c r="CS43" s="621"/>
      <c r="CT43" s="621"/>
      <c r="CU43" s="621"/>
      <c r="CV43" s="621"/>
      <c r="CW43" s="621"/>
      <c r="CX43" s="621"/>
      <c r="CY43" s="622"/>
      <c r="CZ43" s="611" t="s">
        <v>122</v>
      </c>
      <c r="DA43" s="623"/>
      <c r="DB43" s="623"/>
      <c r="DC43" s="624"/>
      <c r="DD43" s="614" t="s">
        <v>122</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15">
      <c r="B44" s="625" t="s">
        <v>343</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344</v>
      </c>
      <c r="CG44" s="606"/>
      <c r="CH44" s="606"/>
      <c r="CI44" s="606"/>
      <c r="CJ44" s="606"/>
      <c r="CK44" s="606"/>
      <c r="CL44" s="606"/>
      <c r="CM44" s="606"/>
      <c r="CN44" s="606"/>
      <c r="CO44" s="606"/>
      <c r="CP44" s="606"/>
      <c r="CQ44" s="607"/>
      <c r="CR44" s="608">
        <v>2826104</v>
      </c>
      <c r="CS44" s="609"/>
      <c r="CT44" s="609"/>
      <c r="CU44" s="609"/>
      <c r="CV44" s="609"/>
      <c r="CW44" s="609"/>
      <c r="CX44" s="609"/>
      <c r="CY44" s="610"/>
      <c r="CZ44" s="611">
        <v>7.7</v>
      </c>
      <c r="DA44" s="612"/>
      <c r="DB44" s="612"/>
      <c r="DC44" s="613"/>
      <c r="DD44" s="614">
        <v>224716</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15">
      <c r="B45" s="625" t="s">
        <v>345</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346</v>
      </c>
      <c r="CG45" s="606"/>
      <c r="CH45" s="606"/>
      <c r="CI45" s="606"/>
      <c r="CJ45" s="606"/>
      <c r="CK45" s="606"/>
      <c r="CL45" s="606"/>
      <c r="CM45" s="606"/>
      <c r="CN45" s="606"/>
      <c r="CO45" s="606"/>
      <c r="CP45" s="606"/>
      <c r="CQ45" s="607"/>
      <c r="CR45" s="608">
        <v>814820</v>
      </c>
      <c r="CS45" s="621"/>
      <c r="CT45" s="621"/>
      <c r="CU45" s="621"/>
      <c r="CV45" s="621"/>
      <c r="CW45" s="621"/>
      <c r="CX45" s="621"/>
      <c r="CY45" s="622"/>
      <c r="CZ45" s="611">
        <v>2.2000000000000002</v>
      </c>
      <c r="DA45" s="623"/>
      <c r="DB45" s="623"/>
      <c r="DC45" s="624"/>
      <c r="DD45" s="614">
        <v>51254</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15">
      <c r="B46" s="207"/>
      <c r="CD46" s="629"/>
      <c r="CE46" s="630"/>
      <c r="CF46" s="605" t="s">
        <v>347</v>
      </c>
      <c r="CG46" s="606"/>
      <c r="CH46" s="606"/>
      <c r="CI46" s="606"/>
      <c r="CJ46" s="606"/>
      <c r="CK46" s="606"/>
      <c r="CL46" s="606"/>
      <c r="CM46" s="606"/>
      <c r="CN46" s="606"/>
      <c r="CO46" s="606"/>
      <c r="CP46" s="606"/>
      <c r="CQ46" s="607"/>
      <c r="CR46" s="608">
        <v>1978732</v>
      </c>
      <c r="CS46" s="609"/>
      <c r="CT46" s="609"/>
      <c r="CU46" s="609"/>
      <c r="CV46" s="609"/>
      <c r="CW46" s="609"/>
      <c r="CX46" s="609"/>
      <c r="CY46" s="610"/>
      <c r="CZ46" s="611">
        <v>5.4</v>
      </c>
      <c r="DA46" s="612"/>
      <c r="DB46" s="612"/>
      <c r="DC46" s="613"/>
      <c r="DD46" s="614">
        <v>168940</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15">
      <c r="B47" s="207"/>
      <c r="CD47" s="629"/>
      <c r="CE47" s="630"/>
      <c r="CF47" s="605" t="s">
        <v>348</v>
      </c>
      <c r="CG47" s="606"/>
      <c r="CH47" s="606"/>
      <c r="CI47" s="606"/>
      <c r="CJ47" s="606"/>
      <c r="CK47" s="606"/>
      <c r="CL47" s="606"/>
      <c r="CM47" s="606"/>
      <c r="CN47" s="606"/>
      <c r="CO47" s="606"/>
      <c r="CP47" s="606"/>
      <c r="CQ47" s="607"/>
      <c r="CR47" s="608">
        <v>5118</v>
      </c>
      <c r="CS47" s="621"/>
      <c r="CT47" s="621"/>
      <c r="CU47" s="621"/>
      <c r="CV47" s="621"/>
      <c r="CW47" s="621"/>
      <c r="CX47" s="621"/>
      <c r="CY47" s="622"/>
      <c r="CZ47" s="611">
        <v>0</v>
      </c>
      <c r="DA47" s="623"/>
      <c r="DB47" s="623"/>
      <c r="DC47" s="624"/>
      <c r="DD47" s="614">
        <v>5118</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x14ac:dyDescent="0.15">
      <c r="B48" s="207"/>
      <c r="CD48" s="631"/>
      <c r="CE48" s="632"/>
      <c r="CF48" s="605" t="s">
        <v>349</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15">
      <c r="B49" s="207"/>
      <c r="CD49" s="589" t="s">
        <v>350</v>
      </c>
      <c r="CE49" s="590"/>
      <c r="CF49" s="590"/>
      <c r="CG49" s="590"/>
      <c r="CH49" s="590"/>
      <c r="CI49" s="590"/>
      <c r="CJ49" s="590"/>
      <c r="CK49" s="590"/>
      <c r="CL49" s="590"/>
      <c r="CM49" s="590"/>
      <c r="CN49" s="590"/>
      <c r="CO49" s="590"/>
      <c r="CP49" s="590"/>
      <c r="CQ49" s="591"/>
      <c r="CR49" s="592">
        <v>36917510</v>
      </c>
      <c r="CS49" s="593"/>
      <c r="CT49" s="593"/>
      <c r="CU49" s="593"/>
      <c r="CV49" s="593"/>
      <c r="CW49" s="593"/>
      <c r="CX49" s="593"/>
      <c r="CY49" s="594"/>
      <c r="CZ49" s="595">
        <v>100</v>
      </c>
      <c r="DA49" s="596"/>
      <c r="DB49" s="596"/>
      <c r="DC49" s="597"/>
      <c r="DD49" s="598">
        <v>24920179</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J8NZ58pdVOufRWaenlSUuDYFHqam7xjm4S5j6VXVKQfPYU+7flLZwn05AewbsPWX33iGBIf3RwlsBwQ5JJdA==" saltValue="HZtZwog0vHDP8EueHfRj/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1077" t="s">
        <v>351</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352</v>
      </c>
      <c r="DK2" s="1079"/>
      <c r="DL2" s="1079"/>
      <c r="DM2" s="1079"/>
      <c r="DN2" s="1079"/>
      <c r="DO2" s="1080"/>
      <c r="DP2" s="210"/>
      <c r="DQ2" s="1078" t="s">
        <v>353</v>
      </c>
      <c r="DR2" s="1079"/>
      <c r="DS2" s="1079"/>
      <c r="DT2" s="1079"/>
      <c r="DU2" s="1079"/>
      <c r="DV2" s="1079"/>
      <c r="DW2" s="1079"/>
      <c r="DX2" s="1079"/>
      <c r="DY2" s="1079"/>
      <c r="DZ2" s="1080"/>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1046" t="s">
        <v>354</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355</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15">
      <c r="A5" s="982" t="s">
        <v>356</v>
      </c>
      <c r="B5" s="983"/>
      <c r="C5" s="983"/>
      <c r="D5" s="983"/>
      <c r="E5" s="983"/>
      <c r="F5" s="983"/>
      <c r="G5" s="983"/>
      <c r="H5" s="983"/>
      <c r="I5" s="983"/>
      <c r="J5" s="983"/>
      <c r="K5" s="983"/>
      <c r="L5" s="983"/>
      <c r="M5" s="983"/>
      <c r="N5" s="983"/>
      <c r="O5" s="983"/>
      <c r="P5" s="984"/>
      <c r="Q5" s="988" t="s">
        <v>357</v>
      </c>
      <c r="R5" s="989"/>
      <c r="S5" s="989"/>
      <c r="T5" s="989"/>
      <c r="U5" s="990"/>
      <c r="V5" s="988" t="s">
        <v>358</v>
      </c>
      <c r="W5" s="989"/>
      <c r="X5" s="989"/>
      <c r="Y5" s="989"/>
      <c r="Z5" s="990"/>
      <c r="AA5" s="988" t="s">
        <v>359</v>
      </c>
      <c r="AB5" s="989"/>
      <c r="AC5" s="989"/>
      <c r="AD5" s="989"/>
      <c r="AE5" s="989"/>
      <c r="AF5" s="1081" t="s">
        <v>360</v>
      </c>
      <c r="AG5" s="989"/>
      <c r="AH5" s="989"/>
      <c r="AI5" s="989"/>
      <c r="AJ5" s="1002"/>
      <c r="AK5" s="989" t="s">
        <v>361</v>
      </c>
      <c r="AL5" s="989"/>
      <c r="AM5" s="989"/>
      <c r="AN5" s="989"/>
      <c r="AO5" s="990"/>
      <c r="AP5" s="988" t="s">
        <v>362</v>
      </c>
      <c r="AQ5" s="989"/>
      <c r="AR5" s="989"/>
      <c r="AS5" s="989"/>
      <c r="AT5" s="990"/>
      <c r="AU5" s="988" t="s">
        <v>363</v>
      </c>
      <c r="AV5" s="989"/>
      <c r="AW5" s="989"/>
      <c r="AX5" s="989"/>
      <c r="AY5" s="1002"/>
      <c r="AZ5" s="214"/>
      <c r="BA5" s="214"/>
      <c r="BB5" s="214"/>
      <c r="BC5" s="214"/>
      <c r="BD5" s="214"/>
      <c r="BE5" s="215"/>
      <c r="BF5" s="215"/>
      <c r="BG5" s="215"/>
      <c r="BH5" s="215"/>
      <c r="BI5" s="215"/>
      <c r="BJ5" s="215"/>
      <c r="BK5" s="215"/>
      <c r="BL5" s="215"/>
      <c r="BM5" s="215"/>
      <c r="BN5" s="215"/>
      <c r="BO5" s="215"/>
      <c r="BP5" s="215"/>
      <c r="BQ5" s="982" t="s">
        <v>364</v>
      </c>
      <c r="BR5" s="983"/>
      <c r="BS5" s="983"/>
      <c r="BT5" s="983"/>
      <c r="BU5" s="983"/>
      <c r="BV5" s="983"/>
      <c r="BW5" s="983"/>
      <c r="BX5" s="983"/>
      <c r="BY5" s="983"/>
      <c r="BZ5" s="983"/>
      <c r="CA5" s="983"/>
      <c r="CB5" s="983"/>
      <c r="CC5" s="983"/>
      <c r="CD5" s="983"/>
      <c r="CE5" s="983"/>
      <c r="CF5" s="983"/>
      <c r="CG5" s="984"/>
      <c r="CH5" s="988" t="s">
        <v>365</v>
      </c>
      <c r="CI5" s="989"/>
      <c r="CJ5" s="989"/>
      <c r="CK5" s="989"/>
      <c r="CL5" s="990"/>
      <c r="CM5" s="988" t="s">
        <v>366</v>
      </c>
      <c r="CN5" s="989"/>
      <c r="CO5" s="989"/>
      <c r="CP5" s="989"/>
      <c r="CQ5" s="990"/>
      <c r="CR5" s="988" t="s">
        <v>367</v>
      </c>
      <c r="CS5" s="989"/>
      <c r="CT5" s="989"/>
      <c r="CU5" s="989"/>
      <c r="CV5" s="990"/>
      <c r="CW5" s="988" t="s">
        <v>368</v>
      </c>
      <c r="CX5" s="989"/>
      <c r="CY5" s="989"/>
      <c r="CZ5" s="989"/>
      <c r="DA5" s="990"/>
      <c r="DB5" s="988" t="s">
        <v>369</v>
      </c>
      <c r="DC5" s="989"/>
      <c r="DD5" s="989"/>
      <c r="DE5" s="989"/>
      <c r="DF5" s="990"/>
      <c r="DG5" s="1071" t="s">
        <v>370</v>
      </c>
      <c r="DH5" s="1072"/>
      <c r="DI5" s="1072"/>
      <c r="DJ5" s="1072"/>
      <c r="DK5" s="1073"/>
      <c r="DL5" s="1071" t="s">
        <v>371</v>
      </c>
      <c r="DM5" s="1072"/>
      <c r="DN5" s="1072"/>
      <c r="DO5" s="1072"/>
      <c r="DP5" s="1073"/>
      <c r="DQ5" s="988" t="s">
        <v>372</v>
      </c>
      <c r="DR5" s="989"/>
      <c r="DS5" s="989"/>
      <c r="DT5" s="989"/>
      <c r="DU5" s="990"/>
      <c r="DV5" s="988" t="s">
        <v>363</v>
      </c>
      <c r="DW5" s="989"/>
      <c r="DX5" s="989"/>
      <c r="DY5" s="989"/>
      <c r="DZ5" s="1002"/>
      <c r="EA5" s="217"/>
    </row>
    <row r="6" spans="1:131" s="218" customFormat="1" ht="26.25" customHeight="1" thickBot="1" x14ac:dyDescent="0.2">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15">
      <c r="A7" s="219">
        <v>1</v>
      </c>
      <c r="B7" s="1034" t="s">
        <v>373</v>
      </c>
      <c r="C7" s="1035"/>
      <c r="D7" s="1035"/>
      <c r="E7" s="1035"/>
      <c r="F7" s="1035"/>
      <c r="G7" s="1035"/>
      <c r="H7" s="1035"/>
      <c r="I7" s="1035"/>
      <c r="J7" s="1035"/>
      <c r="K7" s="1035"/>
      <c r="L7" s="1035"/>
      <c r="M7" s="1035"/>
      <c r="N7" s="1035"/>
      <c r="O7" s="1035"/>
      <c r="P7" s="1036"/>
      <c r="Q7" s="1089">
        <v>38718</v>
      </c>
      <c r="R7" s="1090"/>
      <c r="S7" s="1090"/>
      <c r="T7" s="1090"/>
      <c r="U7" s="1090"/>
      <c r="V7" s="1090">
        <v>36788</v>
      </c>
      <c r="W7" s="1090"/>
      <c r="X7" s="1090"/>
      <c r="Y7" s="1090"/>
      <c r="Z7" s="1090"/>
      <c r="AA7" s="1090">
        <v>1930</v>
      </c>
      <c r="AB7" s="1090"/>
      <c r="AC7" s="1090"/>
      <c r="AD7" s="1090"/>
      <c r="AE7" s="1091"/>
      <c r="AF7" s="1092">
        <v>1703</v>
      </c>
      <c r="AG7" s="1093"/>
      <c r="AH7" s="1093"/>
      <c r="AI7" s="1093"/>
      <c r="AJ7" s="1094"/>
      <c r="AK7" s="1095">
        <v>1978</v>
      </c>
      <c r="AL7" s="1096"/>
      <c r="AM7" s="1096"/>
      <c r="AN7" s="1096"/>
      <c r="AO7" s="1096"/>
      <c r="AP7" s="1096">
        <v>25345</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c r="BS7" s="1086" t="s">
        <v>557</v>
      </c>
      <c r="BT7" s="1087"/>
      <c r="BU7" s="1087"/>
      <c r="BV7" s="1087"/>
      <c r="BW7" s="1087"/>
      <c r="BX7" s="1087"/>
      <c r="BY7" s="1087"/>
      <c r="BZ7" s="1087"/>
      <c r="CA7" s="1087"/>
      <c r="CB7" s="1087"/>
      <c r="CC7" s="1087"/>
      <c r="CD7" s="1087"/>
      <c r="CE7" s="1087"/>
      <c r="CF7" s="1087"/>
      <c r="CG7" s="1099"/>
      <c r="CH7" s="1083">
        <v>0</v>
      </c>
      <c r="CI7" s="1084"/>
      <c r="CJ7" s="1084"/>
      <c r="CK7" s="1084"/>
      <c r="CL7" s="1085"/>
      <c r="CM7" s="1083">
        <v>234</v>
      </c>
      <c r="CN7" s="1084"/>
      <c r="CO7" s="1084"/>
      <c r="CP7" s="1084"/>
      <c r="CQ7" s="1085"/>
      <c r="CR7" s="1083">
        <v>120</v>
      </c>
      <c r="CS7" s="1084"/>
      <c r="CT7" s="1084"/>
      <c r="CU7" s="1084"/>
      <c r="CV7" s="1085"/>
      <c r="CW7" s="1083">
        <v>11</v>
      </c>
      <c r="CX7" s="1084"/>
      <c r="CY7" s="1084"/>
      <c r="CZ7" s="1084"/>
      <c r="DA7" s="1085"/>
      <c r="DB7" s="1083" t="s">
        <v>550</v>
      </c>
      <c r="DC7" s="1084"/>
      <c r="DD7" s="1084"/>
      <c r="DE7" s="1084"/>
      <c r="DF7" s="1085"/>
      <c r="DG7" s="1083" t="s">
        <v>550</v>
      </c>
      <c r="DH7" s="1084"/>
      <c r="DI7" s="1084"/>
      <c r="DJ7" s="1084"/>
      <c r="DK7" s="1085"/>
      <c r="DL7" s="1083" t="s">
        <v>550</v>
      </c>
      <c r="DM7" s="1084"/>
      <c r="DN7" s="1084"/>
      <c r="DO7" s="1084"/>
      <c r="DP7" s="1085"/>
      <c r="DQ7" s="1083" t="s">
        <v>550</v>
      </c>
      <c r="DR7" s="1084"/>
      <c r="DS7" s="1084"/>
      <c r="DT7" s="1084"/>
      <c r="DU7" s="1085"/>
      <c r="DV7" s="1086"/>
      <c r="DW7" s="1087"/>
      <c r="DX7" s="1087"/>
      <c r="DY7" s="1087"/>
      <c r="DZ7" s="1088"/>
      <c r="EA7" s="217"/>
    </row>
    <row r="8" spans="1:131" s="218" customFormat="1" ht="26.25" customHeight="1" x14ac:dyDescent="0.15">
      <c r="A8" s="221">
        <v>2</v>
      </c>
      <c r="B8" s="1017" t="s">
        <v>374</v>
      </c>
      <c r="C8" s="1018"/>
      <c r="D8" s="1018"/>
      <c r="E8" s="1018"/>
      <c r="F8" s="1018"/>
      <c r="G8" s="1018"/>
      <c r="H8" s="1018"/>
      <c r="I8" s="1018"/>
      <c r="J8" s="1018"/>
      <c r="K8" s="1018"/>
      <c r="L8" s="1018"/>
      <c r="M8" s="1018"/>
      <c r="N8" s="1018"/>
      <c r="O8" s="1018"/>
      <c r="P8" s="1019"/>
      <c r="Q8" s="1025">
        <v>173</v>
      </c>
      <c r="R8" s="1026"/>
      <c r="S8" s="1026"/>
      <c r="T8" s="1026"/>
      <c r="U8" s="1026"/>
      <c r="V8" s="1026">
        <v>164</v>
      </c>
      <c r="W8" s="1026"/>
      <c r="X8" s="1026"/>
      <c r="Y8" s="1026"/>
      <c r="Z8" s="1026"/>
      <c r="AA8" s="1026">
        <v>10</v>
      </c>
      <c r="AB8" s="1026"/>
      <c r="AC8" s="1026"/>
      <c r="AD8" s="1026"/>
      <c r="AE8" s="1027"/>
      <c r="AF8" s="1022">
        <v>10</v>
      </c>
      <c r="AG8" s="1023"/>
      <c r="AH8" s="1023"/>
      <c r="AI8" s="1023"/>
      <c r="AJ8" s="1024"/>
      <c r="AK8" s="1067" t="s">
        <v>550</v>
      </c>
      <c r="AL8" s="1068"/>
      <c r="AM8" s="1068"/>
      <c r="AN8" s="1068"/>
      <c r="AO8" s="1068"/>
      <c r="AP8" s="1068" t="s">
        <v>550</v>
      </c>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t="s">
        <v>558</v>
      </c>
      <c r="BT8" s="980"/>
      <c r="BU8" s="980"/>
      <c r="BV8" s="980"/>
      <c r="BW8" s="980"/>
      <c r="BX8" s="980"/>
      <c r="BY8" s="980"/>
      <c r="BZ8" s="980"/>
      <c r="CA8" s="980"/>
      <c r="CB8" s="980"/>
      <c r="CC8" s="980"/>
      <c r="CD8" s="980"/>
      <c r="CE8" s="980"/>
      <c r="CF8" s="980"/>
      <c r="CG8" s="1001"/>
      <c r="CH8" s="976">
        <v>-18</v>
      </c>
      <c r="CI8" s="977"/>
      <c r="CJ8" s="977"/>
      <c r="CK8" s="977"/>
      <c r="CL8" s="978"/>
      <c r="CM8" s="976">
        <v>675</v>
      </c>
      <c r="CN8" s="977"/>
      <c r="CO8" s="977"/>
      <c r="CP8" s="977"/>
      <c r="CQ8" s="978"/>
      <c r="CR8" s="976">
        <v>510</v>
      </c>
      <c r="CS8" s="977"/>
      <c r="CT8" s="977"/>
      <c r="CU8" s="977"/>
      <c r="CV8" s="978"/>
      <c r="CW8" s="976">
        <v>14</v>
      </c>
      <c r="CX8" s="977"/>
      <c r="CY8" s="977"/>
      <c r="CZ8" s="977"/>
      <c r="DA8" s="978"/>
      <c r="DB8" s="976" t="s">
        <v>550</v>
      </c>
      <c r="DC8" s="977"/>
      <c r="DD8" s="977"/>
      <c r="DE8" s="977"/>
      <c r="DF8" s="978"/>
      <c r="DG8" s="976" t="s">
        <v>550</v>
      </c>
      <c r="DH8" s="977"/>
      <c r="DI8" s="977"/>
      <c r="DJ8" s="977"/>
      <c r="DK8" s="978"/>
      <c r="DL8" s="976" t="s">
        <v>550</v>
      </c>
      <c r="DM8" s="977"/>
      <c r="DN8" s="977"/>
      <c r="DO8" s="977"/>
      <c r="DP8" s="978"/>
      <c r="DQ8" s="976" t="s">
        <v>550</v>
      </c>
      <c r="DR8" s="977"/>
      <c r="DS8" s="977"/>
      <c r="DT8" s="977"/>
      <c r="DU8" s="978"/>
      <c r="DV8" s="979"/>
      <c r="DW8" s="980"/>
      <c r="DX8" s="980"/>
      <c r="DY8" s="980"/>
      <c r="DZ8" s="981"/>
      <c r="EA8" s="217"/>
    </row>
    <row r="9" spans="1:131" s="218" customFormat="1" ht="26.25" customHeight="1" x14ac:dyDescent="0.15">
      <c r="A9" s="221">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t="s">
        <v>559</v>
      </c>
      <c r="BT9" s="980"/>
      <c r="BU9" s="980"/>
      <c r="BV9" s="980"/>
      <c r="BW9" s="980"/>
      <c r="BX9" s="980"/>
      <c r="BY9" s="980"/>
      <c r="BZ9" s="980"/>
      <c r="CA9" s="980"/>
      <c r="CB9" s="980"/>
      <c r="CC9" s="980"/>
      <c r="CD9" s="980"/>
      <c r="CE9" s="980"/>
      <c r="CF9" s="980"/>
      <c r="CG9" s="1001"/>
      <c r="CH9" s="976">
        <v>2</v>
      </c>
      <c r="CI9" s="977"/>
      <c r="CJ9" s="977"/>
      <c r="CK9" s="977"/>
      <c r="CL9" s="978"/>
      <c r="CM9" s="976">
        <v>24</v>
      </c>
      <c r="CN9" s="977"/>
      <c r="CO9" s="977"/>
      <c r="CP9" s="977"/>
      <c r="CQ9" s="978"/>
      <c r="CR9" s="976">
        <v>10</v>
      </c>
      <c r="CS9" s="977"/>
      <c r="CT9" s="977"/>
      <c r="CU9" s="977"/>
      <c r="CV9" s="978"/>
      <c r="CW9" s="976">
        <v>0</v>
      </c>
      <c r="CX9" s="977"/>
      <c r="CY9" s="977"/>
      <c r="CZ9" s="977"/>
      <c r="DA9" s="978"/>
      <c r="DB9" s="976" t="s">
        <v>550</v>
      </c>
      <c r="DC9" s="977"/>
      <c r="DD9" s="977"/>
      <c r="DE9" s="977"/>
      <c r="DF9" s="978"/>
      <c r="DG9" s="976" t="s">
        <v>550</v>
      </c>
      <c r="DH9" s="977"/>
      <c r="DI9" s="977"/>
      <c r="DJ9" s="977"/>
      <c r="DK9" s="978"/>
      <c r="DL9" s="976" t="s">
        <v>550</v>
      </c>
      <c r="DM9" s="977"/>
      <c r="DN9" s="977"/>
      <c r="DO9" s="977"/>
      <c r="DP9" s="978"/>
      <c r="DQ9" s="976" t="s">
        <v>550</v>
      </c>
      <c r="DR9" s="977"/>
      <c r="DS9" s="977"/>
      <c r="DT9" s="977"/>
      <c r="DU9" s="978"/>
      <c r="DV9" s="979"/>
      <c r="DW9" s="980"/>
      <c r="DX9" s="980"/>
      <c r="DY9" s="980"/>
      <c r="DZ9" s="981"/>
      <c r="EA9" s="217"/>
    </row>
    <row r="10" spans="1:131" s="218" customFormat="1" ht="26.25" customHeight="1" x14ac:dyDescent="0.15">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7"/>
    </row>
    <row r="11" spans="1:131" s="218" customFormat="1" ht="26.25" customHeight="1" x14ac:dyDescent="0.15">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7"/>
    </row>
    <row r="12" spans="1:131" s="218" customFormat="1" ht="26.25" customHeight="1" x14ac:dyDescent="0.15">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7"/>
    </row>
    <row r="13" spans="1:131" s="218" customFormat="1" ht="26.25" customHeight="1" x14ac:dyDescent="0.15">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7"/>
    </row>
    <row r="14" spans="1:131" s="218" customFormat="1" ht="26.25" customHeight="1" x14ac:dyDescent="0.15">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15">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15">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15">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15">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15">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15">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15">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375</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
      <c r="A23" s="223" t="s">
        <v>376</v>
      </c>
      <c r="B23" s="924" t="s">
        <v>377</v>
      </c>
      <c r="C23" s="925"/>
      <c r="D23" s="925"/>
      <c r="E23" s="925"/>
      <c r="F23" s="925"/>
      <c r="G23" s="925"/>
      <c r="H23" s="925"/>
      <c r="I23" s="925"/>
      <c r="J23" s="925"/>
      <c r="K23" s="925"/>
      <c r="L23" s="925"/>
      <c r="M23" s="925"/>
      <c r="N23" s="925"/>
      <c r="O23" s="925"/>
      <c r="P23" s="935"/>
      <c r="Q23" s="1054">
        <v>38891</v>
      </c>
      <c r="R23" s="1048"/>
      <c r="S23" s="1048"/>
      <c r="T23" s="1048"/>
      <c r="U23" s="1048"/>
      <c r="V23" s="1048">
        <v>36952</v>
      </c>
      <c r="W23" s="1048"/>
      <c r="X23" s="1048"/>
      <c r="Y23" s="1048"/>
      <c r="Z23" s="1048"/>
      <c r="AA23" s="1048">
        <v>1939</v>
      </c>
      <c r="AB23" s="1048"/>
      <c r="AC23" s="1048"/>
      <c r="AD23" s="1048"/>
      <c r="AE23" s="1055"/>
      <c r="AF23" s="1056">
        <v>1712</v>
      </c>
      <c r="AG23" s="1048"/>
      <c r="AH23" s="1048"/>
      <c r="AI23" s="1048"/>
      <c r="AJ23" s="1057"/>
      <c r="AK23" s="1058"/>
      <c r="AL23" s="1059"/>
      <c r="AM23" s="1059"/>
      <c r="AN23" s="1059"/>
      <c r="AO23" s="1059"/>
      <c r="AP23" s="1048">
        <v>25345</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15">
      <c r="A24" s="1047" t="s">
        <v>378</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
      <c r="A25" s="1046" t="s">
        <v>379</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15">
      <c r="A26" s="982" t="s">
        <v>356</v>
      </c>
      <c r="B26" s="983"/>
      <c r="C26" s="983"/>
      <c r="D26" s="983"/>
      <c r="E26" s="983"/>
      <c r="F26" s="983"/>
      <c r="G26" s="983"/>
      <c r="H26" s="983"/>
      <c r="I26" s="983"/>
      <c r="J26" s="983"/>
      <c r="K26" s="983"/>
      <c r="L26" s="983"/>
      <c r="M26" s="983"/>
      <c r="N26" s="983"/>
      <c r="O26" s="983"/>
      <c r="P26" s="984"/>
      <c r="Q26" s="988" t="s">
        <v>380</v>
      </c>
      <c r="R26" s="989"/>
      <c r="S26" s="989"/>
      <c r="T26" s="989"/>
      <c r="U26" s="990"/>
      <c r="V26" s="988" t="s">
        <v>381</v>
      </c>
      <c r="W26" s="989"/>
      <c r="X26" s="989"/>
      <c r="Y26" s="989"/>
      <c r="Z26" s="990"/>
      <c r="AA26" s="988" t="s">
        <v>382</v>
      </c>
      <c r="AB26" s="989"/>
      <c r="AC26" s="989"/>
      <c r="AD26" s="989"/>
      <c r="AE26" s="989"/>
      <c r="AF26" s="1042" t="s">
        <v>383</v>
      </c>
      <c r="AG26" s="995"/>
      <c r="AH26" s="995"/>
      <c r="AI26" s="995"/>
      <c r="AJ26" s="1043"/>
      <c r="AK26" s="989" t="s">
        <v>384</v>
      </c>
      <c r="AL26" s="989"/>
      <c r="AM26" s="989"/>
      <c r="AN26" s="989"/>
      <c r="AO26" s="990"/>
      <c r="AP26" s="988" t="s">
        <v>385</v>
      </c>
      <c r="AQ26" s="989"/>
      <c r="AR26" s="989"/>
      <c r="AS26" s="989"/>
      <c r="AT26" s="990"/>
      <c r="AU26" s="988" t="s">
        <v>386</v>
      </c>
      <c r="AV26" s="989"/>
      <c r="AW26" s="989"/>
      <c r="AX26" s="989"/>
      <c r="AY26" s="990"/>
      <c r="AZ26" s="988" t="s">
        <v>387</v>
      </c>
      <c r="BA26" s="989"/>
      <c r="BB26" s="989"/>
      <c r="BC26" s="989"/>
      <c r="BD26" s="990"/>
      <c r="BE26" s="988" t="s">
        <v>363</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15">
      <c r="A28" s="225">
        <v>1</v>
      </c>
      <c r="B28" s="1034" t="s">
        <v>388</v>
      </c>
      <c r="C28" s="1035"/>
      <c r="D28" s="1035"/>
      <c r="E28" s="1035"/>
      <c r="F28" s="1035"/>
      <c r="G28" s="1035"/>
      <c r="H28" s="1035"/>
      <c r="I28" s="1035"/>
      <c r="J28" s="1035"/>
      <c r="K28" s="1035"/>
      <c r="L28" s="1035"/>
      <c r="M28" s="1035"/>
      <c r="N28" s="1035"/>
      <c r="O28" s="1035"/>
      <c r="P28" s="1036"/>
      <c r="Q28" s="1037">
        <v>6316</v>
      </c>
      <c r="R28" s="1038"/>
      <c r="S28" s="1038"/>
      <c r="T28" s="1038"/>
      <c r="U28" s="1038"/>
      <c r="V28" s="1038">
        <v>6187</v>
      </c>
      <c r="W28" s="1038"/>
      <c r="X28" s="1038"/>
      <c r="Y28" s="1038"/>
      <c r="Z28" s="1038"/>
      <c r="AA28" s="1038">
        <v>129</v>
      </c>
      <c r="AB28" s="1038"/>
      <c r="AC28" s="1038"/>
      <c r="AD28" s="1038"/>
      <c r="AE28" s="1039"/>
      <c r="AF28" s="1040">
        <v>129</v>
      </c>
      <c r="AG28" s="1038"/>
      <c r="AH28" s="1038"/>
      <c r="AI28" s="1038"/>
      <c r="AJ28" s="1041"/>
      <c r="AK28" s="1029">
        <v>529</v>
      </c>
      <c r="AL28" s="1030"/>
      <c r="AM28" s="1030"/>
      <c r="AN28" s="1030"/>
      <c r="AO28" s="1030"/>
      <c r="AP28" s="1030" t="s">
        <v>550</v>
      </c>
      <c r="AQ28" s="1030"/>
      <c r="AR28" s="1030"/>
      <c r="AS28" s="1030"/>
      <c r="AT28" s="1030"/>
      <c r="AU28" s="1030" t="s">
        <v>550</v>
      </c>
      <c r="AV28" s="1030"/>
      <c r="AW28" s="1030"/>
      <c r="AX28" s="1030"/>
      <c r="AY28" s="1030"/>
      <c r="AZ28" s="1031" t="s">
        <v>556</v>
      </c>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15">
      <c r="A29" s="225">
        <v>2</v>
      </c>
      <c r="B29" s="1017" t="s">
        <v>389</v>
      </c>
      <c r="C29" s="1018"/>
      <c r="D29" s="1018"/>
      <c r="E29" s="1018"/>
      <c r="F29" s="1018"/>
      <c r="G29" s="1018"/>
      <c r="H29" s="1018"/>
      <c r="I29" s="1018"/>
      <c r="J29" s="1018"/>
      <c r="K29" s="1018"/>
      <c r="L29" s="1018"/>
      <c r="M29" s="1018"/>
      <c r="N29" s="1018"/>
      <c r="O29" s="1018"/>
      <c r="P29" s="1019"/>
      <c r="Q29" s="1025">
        <v>311</v>
      </c>
      <c r="R29" s="1026"/>
      <c r="S29" s="1026"/>
      <c r="T29" s="1026"/>
      <c r="U29" s="1026"/>
      <c r="V29" s="1026">
        <v>278</v>
      </c>
      <c r="W29" s="1026"/>
      <c r="X29" s="1026"/>
      <c r="Y29" s="1026"/>
      <c r="Z29" s="1026"/>
      <c r="AA29" s="1026">
        <v>33</v>
      </c>
      <c r="AB29" s="1026"/>
      <c r="AC29" s="1026"/>
      <c r="AD29" s="1026"/>
      <c r="AE29" s="1027"/>
      <c r="AF29" s="1022">
        <v>33</v>
      </c>
      <c r="AG29" s="1023"/>
      <c r="AH29" s="1023"/>
      <c r="AI29" s="1023"/>
      <c r="AJ29" s="1024"/>
      <c r="AK29" s="967">
        <v>90</v>
      </c>
      <c r="AL29" s="958"/>
      <c r="AM29" s="958"/>
      <c r="AN29" s="958"/>
      <c r="AO29" s="958"/>
      <c r="AP29" s="958">
        <v>37</v>
      </c>
      <c r="AQ29" s="958"/>
      <c r="AR29" s="958"/>
      <c r="AS29" s="958"/>
      <c r="AT29" s="958"/>
      <c r="AU29" s="958">
        <v>37</v>
      </c>
      <c r="AV29" s="958"/>
      <c r="AW29" s="958"/>
      <c r="AX29" s="958"/>
      <c r="AY29" s="958"/>
      <c r="AZ29" s="1028" t="s">
        <v>556</v>
      </c>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15">
      <c r="A30" s="225">
        <v>3</v>
      </c>
      <c r="B30" s="1017" t="s">
        <v>390</v>
      </c>
      <c r="C30" s="1018"/>
      <c r="D30" s="1018"/>
      <c r="E30" s="1018"/>
      <c r="F30" s="1018"/>
      <c r="G30" s="1018"/>
      <c r="H30" s="1018"/>
      <c r="I30" s="1018"/>
      <c r="J30" s="1018"/>
      <c r="K30" s="1018"/>
      <c r="L30" s="1018"/>
      <c r="M30" s="1018"/>
      <c r="N30" s="1018"/>
      <c r="O30" s="1018"/>
      <c r="P30" s="1019"/>
      <c r="Q30" s="1025">
        <v>7940</v>
      </c>
      <c r="R30" s="1026"/>
      <c r="S30" s="1026"/>
      <c r="T30" s="1026"/>
      <c r="U30" s="1026"/>
      <c r="V30" s="1026">
        <v>7685</v>
      </c>
      <c r="W30" s="1026"/>
      <c r="X30" s="1026"/>
      <c r="Y30" s="1026"/>
      <c r="Z30" s="1026"/>
      <c r="AA30" s="1026">
        <v>256</v>
      </c>
      <c r="AB30" s="1026"/>
      <c r="AC30" s="1026"/>
      <c r="AD30" s="1026"/>
      <c r="AE30" s="1027"/>
      <c r="AF30" s="1022">
        <v>256</v>
      </c>
      <c r="AG30" s="1023"/>
      <c r="AH30" s="1023"/>
      <c r="AI30" s="1023"/>
      <c r="AJ30" s="1024"/>
      <c r="AK30" s="967">
        <v>1281</v>
      </c>
      <c r="AL30" s="958"/>
      <c r="AM30" s="958"/>
      <c r="AN30" s="958"/>
      <c r="AO30" s="958"/>
      <c r="AP30" s="958" t="s">
        <v>550</v>
      </c>
      <c r="AQ30" s="958"/>
      <c r="AR30" s="958"/>
      <c r="AS30" s="958"/>
      <c r="AT30" s="958"/>
      <c r="AU30" s="958" t="s">
        <v>550</v>
      </c>
      <c r="AV30" s="958"/>
      <c r="AW30" s="958"/>
      <c r="AX30" s="958"/>
      <c r="AY30" s="958"/>
      <c r="AZ30" s="1028" t="s">
        <v>556</v>
      </c>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15">
      <c r="A31" s="225">
        <v>4</v>
      </c>
      <c r="B31" s="1017" t="s">
        <v>391</v>
      </c>
      <c r="C31" s="1018"/>
      <c r="D31" s="1018"/>
      <c r="E31" s="1018"/>
      <c r="F31" s="1018"/>
      <c r="G31" s="1018"/>
      <c r="H31" s="1018"/>
      <c r="I31" s="1018"/>
      <c r="J31" s="1018"/>
      <c r="K31" s="1018"/>
      <c r="L31" s="1018"/>
      <c r="M31" s="1018"/>
      <c r="N31" s="1018"/>
      <c r="O31" s="1018"/>
      <c r="P31" s="1019"/>
      <c r="Q31" s="1025">
        <v>1213</v>
      </c>
      <c r="R31" s="1026"/>
      <c r="S31" s="1026"/>
      <c r="T31" s="1026"/>
      <c r="U31" s="1026"/>
      <c r="V31" s="1026">
        <v>1185</v>
      </c>
      <c r="W31" s="1026"/>
      <c r="X31" s="1026"/>
      <c r="Y31" s="1026"/>
      <c r="Z31" s="1026"/>
      <c r="AA31" s="1026">
        <v>28</v>
      </c>
      <c r="AB31" s="1026"/>
      <c r="AC31" s="1026"/>
      <c r="AD31" s="1026"/>
      <c r="AE31" s="1027"/>
      <c r="AF31" s="1022">
        <v>28</v>
      </c>
      <c r="AG31" s="1023"/>
      <c r="AH31" s="1023"/>
      <c r="AI31" s="1023"/>
      <c r="AJ31" s="1024"/>
      <c r="AK31" s="967">
        <v>282</v>
      </c>
      <c r="AL31" s="958"/>
      <c r="AM31" s="958"/>
      <c r="AN31" s="958"/>
      <c r="AO31" s="958"/>
      <c r="AP31" s="958" t="s">
        <v>550</v>
      </c>
      <c r="AQ31" s="958"/>
      <c r="AR31" s="958"/>
      <c r="AS31" s="958"/>
      <c r="AT31" s="958"/>
      <c r="AU31" s="958" t="s">
        <v>550</v>
      </c>
      <c r="AV31" s="958"/>
      <c r="AW31" s="958"/>
      <c r="AX31" s="958"/>
      <c r="AY31" s="958"/>
      <c r="AZ31" s="1028" t="s">
        <v>556</v>
      </c>
      <c r="BA31" s="1028"/>
      <c r="BB31" s="1028"/>
      <c r="BC31" s="1028"/>
      <c r="BD31" s="1028"/>
      <c r="BE31" s="959"/>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15">
      <c r="A32" s="225">
        <v>5</v>
      </c>
      <c r="B32" s="1017" t="s">
        <v>392</v>
      </c>
      <c r="C32" s="1018"/>
      <c r="D32" s="1018"/>
      <c r="E32" s="1018"/>
      <c r="F32" s="1018"/>
      <c r="G32" s="1018"/>
      <c r="H32" s="1018"/>
      <c r="I32" s="1018"/>
      <c r="J32" s="1018"/>
      <c r="K32" s="1018"/>
      <c r="L32" s="1018"/>
      <c r="M32" s="1018"/>
      <c r="N32" s="1018"/>
      <c r="O32" s="1018"/>
      <c r="P32" s="1019"/>
      <c r="Q32" s="1025">
        <v>55</v>
      </c>
      <c r="R32" s="1026"/>
      <c r="S32" s="1026"/>
      <c r="T32" s="1026"/>
      <c r="U32" s="1026"/>
      <c r="V32" s="1026">
        <v>53</v>
      </c>
      <c r="W32" s="1026"/>
      <c r="X32" s="1026"/>
      <c r="Y32" s="1026"/>
      <c r="Z32" s="1026"/>
      <c r="AA32" s="1026">
        <v>3</v>
      </c>
      <c r="AB32" s="1026"/>
      <c r="AC32" s="1026"/>
      <c r="AD32" s="1026"/>
      <c r="AE32" s="1027"/>
      <c r="AF32" s="1022">
        <v>3</v>
      </c>
      <c r="AG32" s="1023"/>
      <c r="AH32" s="1023"/>
      <c r="AI32" s="1023"/>
      <c r="AJ32" s="1024"/>
      <c r="AK32" s="967">
        <v>45</v>
      </c>
      <c r="AL32" s="958"/>
      <c r="AM32" s="958"/>
      <c r="AN32" s="958"/>
      <c r="AO32" s="958"/>
      <c r="AP32" s="958" t="s">
        <v>550</v>
      </c>
      <c r="AQ32" s="958"/>
      <c r="AR32" s="958"/>
      <c r="AS32" s="958"/>
      <c r="AT32" s="958"/>
      <c r="AU32" s="958" t="s">
        <v>550</v>
      </c>
      <c r="AV32" s="958"/>
      <c r="AW32" s="958"/>
      <c r="AX32" s="958"/>
      <c r="AY32" s="958"/>
      <c r="AZ32" s="1028" t="s">
        <v>550</v>
      </c>
      <c r="BA32" s="1028"/>
      <c r="BB32" s="1028"/>
      <c r="BC32" s="1028"/>
      <c r="BD32" s="1028"/>
      <c r="BE32" s="959"/>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15">
      <c r="A33" s="225">
        <v>6</v>
      </c>
      <c r="B33" s="1017" t="s">
        <v>393</v>
      </c>
      <c r="C33" s="1018"/>
      <c r="D33" s="1018"/>
      <c r="E33" s="1018"/>
      <c r="F33" s="1018"/>
      <c r="G33" s="1018"/>
      <c r="H33" s="1018"/>
      <c r="I33" s="1018"/>
      <c r="J33" s="1018"/>
      <c r="K33" s="1018"/>
      <c r="L33" s="1018"/>
      <c r="M33" s="1018"/>
      <c r="N33" s="1018"/>
      <c r="O33" s="1018"/>
      <c r="P33" s="1019"/>
      <c r="Q33" s="1025">
        <v>12</v>
      </c>
      <c r="R33" s="1026"/>
      <c r="S33" s="1026"/>
      <c r="T33" s="1026"/>
      <c r="U33" s="1026"/>
      <c r="V33" s="1026">
        <v>10</v>
      </c>
      <c r="W33" s="1026"/>
      <c r="X33" s="1026"/>
      <c r="Y33" s="1026"/>
      <c r="Z33" s="1026"/>
      <c r="AA33" s="1026">
        <v>1</v>
      </c>
      <c r="AB33" s="1026"/>
      <c r="AC33" s="1026"/>
      <c r="AD33" s="1026"/>
      <c r="AE33" s="1027"/>
      <c r="AF33" s="1022">
        <v>1</v>
      </c>
      <c r="AG33" s="1023"/>
      <c r="AH33" s="1023"/>
      <c r="AI33" s="1023"/>
      <c r="AJ33" s="1024"/>
      <c r="AK33" s="967" t="s">
        <v>550</v>
      </c>
      <c r="AL33" s="958"/>
      <c r="AM33" s="958"/>
      <c r="AN33" s="958"/>
      <c r="AO33" s="958"/>
      <c r="AP33" s="958" t="s">
        <v>550</v>
      </c>
      <c r="AQ33" s="958"/>
      <c r="AR33" s="958"/>
      <c r="AS33" s="958"/>
      <c r="AT33" s="958"/>
      <c r="AU33" s="958" t="s">
        <v>550</v>
      </c>
      <c r="AV33" s="958"/>
      <c r="AW33" s="958"/>
      <c r="AX33" s="958"/>
      <c r="AY33" s="958"/>
      <c r="AZ33" s="1028" t="s">
        <v>550</v>
      </c>
      <c r="BA33" s="1028"/>
      <c r="BB33" s="1028"/>
      <c r="BC33" s="1028"/>
      <c r="BD33" s="1028"/>
      <c r="BE33" s="959"/>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15">
      <c r="A34" s="225">
        <v>7</v>
      </c>
      <c r="B34" s="1017" t="s">
        <v>394</v>
      </c>
      <c r="C34" s="1018"/>
      <c r="D34" s="1018"/>
      <c r="E34" s="1018"/>
      <c r="F34" s="1018"/>
      <c r="G34" s="1018"/>
      <c r="H34" s="1018"/>
      <c r="I34" s="1018"/>
      <c r="J34" s="1018"/>
      <c r="K34" s="1018"/>
      <c r="L34" s="1018"/>
      <c r="M34" s="1018"/>
      <c r="N34" s="1018"/>
      <c r="O34" s="1018"/>
      <c r="P34" s="1019"/>
      <c r="Q34" s="1025">
        <v>1858</v>
      </c>
      <c r="R34" s="1026"/>
      <c r="S34" s="1026"/>
      <c r="T34" s="1026"/>
      <c r="U34" s="1026"/>
      <c r="V34" s="1026">
        <v>2011</v>
      </c>
      <c r="W34" s="1026"/>
      <c r="X34" s="1026"/>
      <c r="Y34" s="1026"/>
      <c r="Z34" s="1026"/>
      <c r="AA34" s="1026">
        <v>-153</v>
      </c>
      <c r="AB34" s="1026"/>
      <c r="AC34" s="1026"/>
      <c r="AD34" s="1026"/>
      <c r="AE34" s="1027"/>
      <c r="AF34" s="1022">
        <v>3650</v>
      </c>
      <c r="AG34" s="1023"/>
      <c r="AH34" s="1023"/>
      <c r="AI34" s="1023"/>
      <c r="AJ34" s="1024"/>
      <c r="AK34" s="967">
        <v>212</v>
      </c>
      <c r="AL34" s="958"/>
      <c r="AM34" s="958"/>
      <c r="AN34" s="958"/>
      <c r="AO34" s="958"/>
      <c r="AP34" s="958">
        <v>1116</v>
      </c>
      <c r="AQ34" s="958"/>
      <c r="AR34" s="958"/>
      <c r="AS34" s="958"/>
      <c r="AT34" s="958"/>
      <c r="AU34" s="958">
        <v>1116</v>
      </c>
      <c r="AV34" s="958"/>
      <c r="AW34" s="958"/>
      <c r="AX34" s="958"/>
      <c r="AY34" s="958"/>
      <c r="AZ34" s="1028" t="s">
        <v>550</v>
      </c>
      <c r="BA34" s="1028"/>
      <c r="BB34" s="1028"/>
      <c r="BC34" s="1028"/>
      <c r="BD34" s="1028"/>
      <c r="BE34" s="959" t="s">
        <v>395</v>
      </c>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15">
      <c r="A35" s="225">
        <v>8</v>
      </c>
      <c r="B35" s="1017" t="s">
        <v>396</v>
      </c>
      <c r="C35" s="1018"/>
      <c r="D35" s="1018"/>
      <c r="E35" s="1018"/>
      <c r="F35" s="1018"/>
      <c r="G35" s="1018"/>
      <c r="H35" s="1018"/>
      <c r="I35" s="1018"/>
      <c r="J35" s="1018"/>
      <c r="K35" s="1018"/>
      <c r="L35" s="1018"/>
      <c r="M35" s="1018"/>
      <c r="N35" s="1018"/>
      <c r="O35" s="1018"/>
      <c r="P35" s="1019"/>
      <c r="Q35" s="1025">
        <v>2733</v>
      </c>
      <c r="R35" s="1026"/>
      <c r="S35" s="1026"/>
      <c r="T35" s="1026"/>
      <c r="U35" s="1026"/>
      <c r="V35" s="1026">
        <v>2729</v>
      </c>
      <c r="W35" s="1026"/>
      <c r="X35" s="1026"/>
      <c r="Y35" s="1026"/>
      <c r="Z35" s="1026"/>
      <c r="AA35" s="1026">
        <v>4</v>
      </c>
      <c r="AB35" s="1026"/>
      <c r="AC35" s="1026"/>
      <c r="AD35" s="1026"/>
      <c r="AE35" s="1027"/>
      <c r="AF35" s="1022">
        <v>2513</v>
      </c>
      <c r="AG35" s="1023"/>
      <c r="AH35" s="1023"/>
      <c r="AI35" s="1023"/>
      <c r="AJ35" s="1024"/>
      <c r="AK35" s="967">
        <v>1245</v>
      </c>
      <c r="AL35" s="958"/>
      <c r="AM35" s="958"/>
      <c r="AN35" s="958"/>
      <c r="AO35" s="958"/>
      <c r="AP35" s="958">
        <v>12509</v>
      </c>
      <c r="AQ35" s="958"/>
      <c r="AR35" s="958"/>
      <c r="AS35" s="958"/>
      <c r="AT35" s="958"/>
      <c r="AU35" s="958">
        <v>12509</v>
      </c>
      <c r="AV35" s="958"/>
      <c r="AW35" s="958"/>
      <c r="AX35" s="958"/>
      <c r="AY35" s="958"/>
      <c r="AZ35" s="1028" t="s">
        <v>550</v>
      </c>
      <c r="BA35" s="1028"/>
      <c r="BB35" s="1028"/>
      <c r="BC35" s="1028"/>
      <c r="BD35" s="1028"/>
      <c r="BE35" s="959" t="s">
        <v>395</v>
      </c>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15">
      <c r="A36" s="225">
        <v>9</v>
      </c>
      <c r="B36" s="1017" t="s">
        <v>397</v>
      </c>
      <c r="C36" s="1018"/>
      <c r="D36" s="1018"/>
      <c r="E36" s="1018"/>
      <c r="F36" s="1018"/>
      <c r="G36" s="1018"/>
      <c r="H36" s="1018"/>
      <c r="I36" s="1018"/>
      <c r="J36" s="1018"/>
      <c r="K36" s="1018"/>
      <c r="L36" s="1018"/>
      <c r="M36" s="1018"/>
      <c r="N36" s="1018"/>
      <c r="O36" s="1018"/>
      <c r="P36" s="1019"/>
      <c r="Q36" s="1025">
        <v>6</v>
      </c>
      <c r="R36" s="1026"/>
      <c r="S36" s="1026"/>
      <c r="T36" s="1026"/>
      <c r="U36" s="1026"/>
      <c r="V36" s="1026">
        <v>2</v>
      </c>
      <c r="W36" s="1026"/>
      <c r="X36" s="1026"/>
      <c r="Y36" s="1026"/>
      <c r="Z36" s="1026"/>
      <c r="AA36" s="1026">
        <v>4</v>
      </c>
      <c r="AB36" s="1026"/>
      <c r="AC36" s="1026"/>
      <c r="AD36" s="1026"/>
      <c r="AE36" s="1027"/>
      <c r="AF36" s="1022">
        <v>4</v>
      </c>
      <c r="AG36" s="1023"/>
      <c r="AH36" s="1023"/>
      <c r="AI36" s="1023"/>
      <c r="AJ36" s="1024"/>
      <c r="AK36" s="967">
        <v>3</v>
      </c>
      <c r="AL36" s="958"/>
      <c r="AM36" s="958"/>
      <c r="AN36" s="958"/>
      <c r="AO36" s="958"/>
      <c r="AP36" s="958" t="s">
        <v>550</v>
      </c>
      <c r="AQ36" s="958"/>
      <c r="AR36" s="958"/>
      <c r="AS36" s="958"/>
      <c r="AT36" s="958"/>
      <c r="AU36" s="958" t="s">
        <v>550</v>
      </c>
      <c r="AV36" s="958"/>
      <c r="AW36" s="958"/>
      <c r="AX36" s="958"/>
      <c r="AY36" s="958"/>
      <c r="AZ36" s="1028" t="s">
        <v>550</v>
      </c>
      <c r="BA36" s="1028"/>
      <c r="BB36" s="1028"/>
      <c r="BC36" s="1028"/>
      <c r="BD36" s="1028"/>
      <c r="BE36" s="959" t="s">
        <v>398</v>
      </c>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15">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15">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15">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15">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15">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15">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15">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15">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15">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15">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15">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15">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15">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15">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15">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15">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15">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15">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15">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15">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15">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15">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15">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15">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15">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399</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
      <c r="A63" s="223" t="s">
        <v>376</v>
      </c>
      <c r="B63" s="924" t="s">
        <v>400</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6616</v>
      </c>
      <c r="AG63" s="946"/>
      <c r="AH63" s="946"/>
      <c r="AI63" s="946"/>
      <c r="AJ63" s="1009"/>
      <c r="AK63" s="1010"/>
      <c r="AL63" s="950"/>
      <c r="AM63" s="950"/>
      <c r="AN63" s="950"/>
      <c r="AO63" s="950"/>
      <c r="AP63" s="946"/>
      <c r="AQ63" s="946"/>
      <c r="AR63" s="946"/>
      <c r="AS63" s="946"/>
      <c r="AT63" s="946"/>
      <c r="AU63" s="946">
        <v>13662</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
      <c r="A65" s="214" t="s">
        <v>401</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15">
      <c r="A66" s="982" t="s">
        <v>402</v>
      </c>
      <c r="B66" s="983"/>
      <c r="C66" s="983"/>
      <c r="D66" s="983"/>
      <c r="E66" s="983"/>
      <c r="F66" s="983"/>
      <c r="G66" s="983"/>
      <c r="H66" s="983"/>
      <c r="I66" s="983"/>
      <c r="J66" s="983"/>
      <c r="K66" s="983"/>
      <c r="L66" s="983"/>
      <c r="M66" s="983"/>
      <c r="N66" s="983"/>
      <c r="O66" s="983"/>
      <c r="P66" s="984"/>
      <c r="Q66" s="988" t="s">
        <v>380</v>
      </c>
      <c r="R66" s="989"/>
      <c r="S66" s="989"/>
      <c r="T66" s="989"/>
      <c r="U66" s="990"/>
      <c r="V66" s="988" t="s">
        <v>381</v>
      </c>
      <c r="W66" s="989"/>
      <c r="X66" s="989"/>
      <c r="Y66" s="989"/>
      <c r="Z66" s="990"/>
      <c r="AA66" s="988" t="s">
        <v>382</v>
      </c>
      <c r="AB66" s="989"/>
      <c r="AC66" s="989"/>
      <c r="AD66" s="989"/>
      <c r="AE66" s="990"/>
      <c r="AF66" s="994" t="s">
        <v>383</v>
      </c>
      <c r="AG66" s="995"/>
      <c r="AH66" s="995"/>
      <c r="AI66" s="995"/>
      <c r="AJ66" s="996"/>
      <c r="AK66" s="988" t="s">
        <v>384</v>
      </c>
      <c r="AL66" s="983"/>
      <c r="AM66" s="983"/>
      <c r="AN66" s="983"/>
      <c r="AO66" s="984"/>
      <c r="AP66" s="988" t="s">
        <v>385</v>
      </c>
      <c r="AQ66" s="989"/>
      <c r="AR66" s="989"/>
      <c r="AS66" s="989"/>
      <c r="AT66" s="990"/>
      <c r="AU66" s="988" t="s">
        <v>403</v>
      </c>
      <c r="AV66" s="989"/>
      <c r="AW66" s="989"/>
      <c r="AX66" s="989"/>
      <c r="AY66" s="990"/>
      <c r="AZ66" s="988" t="s">
        <v>363</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15">
      <c r="A68" s="219">
        <v>1</v>
      </c>
      <c r="B68" s="972" t="s">
        <v>551</v>
      </c>
      <c r="C68" s="973"/>
      <c r="D68" s="973"/>
      <c r="E68" s="973"/>
      <c r="F68" s="973"/>
      <c r="G68" s="973"/>
      <c r="H68" s="973"/>
      <c r="I68" s="973"/>
      <c r="J68" s="973"/>
      <c r="K68" s="973"/>
      <c r="L68" s="973"/>
      <c r="M68" s="973"/>
      <c r="N68" s="973"/>
      <c r="O68" s="973"/>
      <c r="P68" s="974"/>
      <c r="Q68" s="975">
        <v>271</v>
      </c>
      <c r="R68" s="969"/>
      <c r="S68" s="969"/>
      <c r="T68" s="969"/>
      <c r="U68" s="969"/>
      <c r="V68" s="969">
        <v>249</v>
      </c>
      <c r="W68" s="969"/>
      <c r="X68" s="969"/>
      <c r="Y68" s="969"/>
      <c r="Z68" s="969"/>
      <c r="AA68" s="969">
        <v>22</v>
      </c>
      <c r="AB68" s="969"/>
      <c r="AC68" s="969"/>
      <c r="AD68" s="969"/>
      <c r="AE68" s="969"/>
      <c r="AF68" s="969">
        <v>22</v>
      </c>
      <c r="AG68" s="969"/>
      <c r="AH68" s="969"/>
      <c r="AI68" s="969"/>
      <c r="AJ68" s="969"/>
      <c r="AK68" s="969" t="s">
        <v>550</v>
      </c>
      <c r="AL68" s="969"/>
      <c r="AM68" s="969"/>
      <c r="AN68" s="969"/>
      <c r="AO68" s="969"/>
      <c r="AP68" s="969">
        <v>300</v>
      </c>
      <c r="AQ68" s="969"/>
      <c r="AR68" s="969"/>
      <c r="AS68" s="969"/>
      <c r="AT68" s="969"/>
      <c r="AU68" s="969">
        <v>205</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15">
      <c r="A69" s="221">
        <v>2</v>
      </c>
      <c r="B69" s="961" t="s">
        <v>552</v>
      </c>
      <c r="C69" s="962"/>
      <c r="D69" s="962"/>
      <c r="E69" s="962"/>
      <c r="F69" s="962"/>
      <c r="G69" s="962"/>
      <c r="H69" s="962"/>
      <c r="I69" s="962"/>
      <c r="J69" s="962"/>
      <c r="K69" s="962"/>
      <c r="L69" s="962"/>
      <c r="M69" s="962"/>
      <c r="N69" s="962"/>
      <c r="O69" s="962"/>
      <c r="P69" s="963"/>
      <c r="Q69" s="964">
        <v>12127</v>
      </c>
      <c r="R69" s="958"/>
      <c r="S69" s="958"/>
      <c r="T69" s="958"/>
      <c r="U69" s="958"/>
      <c r="V69" s="958">
        <v>11635</v>
      </c>
      <c r="W69" s="958"/>
      <c r="X69" s="958"/>
      <c r="Y69" s="958"/>
      <c r="Z69" s="958"/>
      <c r="AA69" s="958">
        <v>492</v>
      </c>
      <c r="AB69" s="958"/>
      <c r="AC69" s="958"/>
      <c r="AD69" s="958"/>
      <c r="AE69" s="958"/>
      <c r="AF69" s="958">
        <v>492</v>
      </c>
      <c r="AG69" s="958"/>
      <c r="AH69" s="958"/>
      <c r="AI69" s="958"/>
      <c r="AJ69" s="958"/>
      <c r="AK69" s="958" t="s">
        <v>550</v>
      </c>
      <c r="AL69" s="958"/>
      <c r="AM69" s="958"/>
      <c r="AN69" s="958"/>
      <c r="AO69" s="958"/>
      <c r="AP69" s="958" t="s">
        <v>550</v>
      </c>
      <c r="AQ69" s="958"/>
      <c r="AR69" s="958"/>
      <c r="AS69" s="958"/>
      <c r="AT69" s="958"/>
      <c r="AU69" s="958" t="s">
        <v>550</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15">
      <c r="A70" s="221">
        <v>3</v>
      </c>
      <c r="B70" s="961" t="s">
        <v>553</v>
      </c>
      <c r="C70" s="962"/>
      <c r="D70" s="962"/>
      <c r="E70" s="962"/>
      <c r="F70" s="962"/>
      <c r="G70" s="962"/>
      <c r="H70" s="962"/>
      <c r="I70" s="962"/>
      <c r="J70" s="962"/>
      <c r="K70" s="962"/>
      <c r="L70" s="962"/>
      <c r="M70" s="962"/>
      <c r="N70" s="962"/>
      <c r="O70" s="962"/>
      <c r="P70" s="963"/>
      <c r="Q70" s="964">
        <v>12</v>
      </c>
      <c r="R70" s="958"/>
      <c r="S70" s="958"/>
      <c r="T70" s="958"/>
      <c r="U70" s="958"/>
      <c r="V70" s="958">
        <v>12</v>
      </c>
      <c r="W70" s="958"/>
      <c r="X70" s="958"/>
      <c r="Y70" s="958"/>
      <c r="Z70" s="958"/>
      <c r="AA70" s="958">
        <v>0</v>
      </c>
      <c r="AB70" s="958"/>
      <c r="AC70" s="958"/>
      <c r="AD70" s="958"/>
      <c r="AE70" s="958"/>
      <c r="AF70" s="958">
        <v>0</v>
      </c>
      <c r="AG70" s="958"/>
      <c r="AH70" s="958"/>
      <c r="AI70" s="958"/>
      <c r="AJ70" s="958"/>
      <c r="AK70" s="958" t="s">
        <v>550</v>
      </c>
      <c r="AL70" s="958"/>
      <c r="AM70" s="958"/>
      <c r="AN70" s="958"/>
      <c r="AO70" s="958"/>
      <c r="AP70" s="958" t="s">
        <v>550</v>
      </c>
      <c r="AQ70" s="958"/>
      <c r="AR70" s="958"/>
      <c r="AS70" s="958"/>
      <c r="AT70" s="958"/>
      <c r="AU70" s="958" t="s">
        <v>550</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15">
      <c r="A71" s="221">
        <v>4</v>
      </c>
      <c r="B71" s="961" t="s">
        <v>554</v>
      </c>
      <c r="C71" s="962"/>
      <c r="D71" s="962"/>
      <c r="E71" s="962"/>
      <c r="F71" s="962"/>
      <c r="G71" s="962"/>
      <c r="H71" s="962"/>
      <c r="I71" s="962"/>
      <c r="J71" s="962"/>
      <c r="K71" s="962"/>
      <c r="L71" s="962"/>
      <c r="M71" s="962"/>
      <c r="N71" s="962"/>
      <c r="O71" s="962"/>
      <c r="P71" s="963"/>
      <c r="Q71" s="964">
        <v>785</v>
      </c>
      <c r="R71" s="958"/>
      <c r="S71" s="958"/>
      <c r="T71" s="958"/>
      <c r="U71" s="958"/>
      <c r="V71" s="958">
        <v>370</v>
      </c>
      <c r="W71" s="958"/>
      <c r="X71" s="958"/>
      <c r="Y71" s="958"/>
      <c r="Z71" s="958"/>
      <c r="AA71" s="958">
        <v>414</v>
      </c>
      <c r="AB71" s="958"/>
      <c r="AC71" s="958"/>
      <c r="AD71" s="958"/>
      <c r="AE71" s="958"/>
      <c r="AF71" s="958">
        <v>414</v>
      </c>
      <c r="AG71" s="958"/>
      <c r="AH71" s="958"/>
      <c r="AI71" s="958"/>
      <c r="AJ71" s="958"/>
      <c r="AK71" s="958" t="s">
        <v>550</v>
      </c>
      <c r="AL71" s="958"/>
      <c r="AM71" s="958"/>
      <c r="AN71" s="958"/>
      <c r="AO71" s="958"/>
      <c r="AP71" s="958" t="s">
        <v>550</v>
      </c>
      <c r="AQ71" s="958"/>
      <c r="AR71" s="958"/>
      <c r="AS71" s="958"/>
      <c r="AT71" s="958"/>
      <c r="AU71" s="958" t="s">
        <v>550</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15">
      <c r="A72" s="221">
        <v>5</v>
      </c>
      <c r="B72" s="961" t="s">
        <v>555</v>
      </c>
      <c r="C72" s="962"/>
      <c r="D72" s="962"/>
      <c r="E72" s="962"/>
      <c r="F72" s="962"/>
      <c r="G72" s="962"/>
      <c r="H72" s="962"/>
      <c r="I72" s="962"/>
      <c r="J72" s="962"/>
      <c r="K72" s="962"/>
      <c r="L72" s="962"/>
      <c r="M72" s="962"/>
      <c r="N72" s="962"/>
      <c r="O72" s="962"/>
      <c r="P72" s="963"/>
      <c r="Q72" s="964">
        <v>906481</v>
      </c>
      <c r="R72" s="958"/>
      <c r="S72" s="958"/>
      <c r="T72" s="958"/>
      <c r="U72" s="958"/>
      <c r="V72" s="958">
        <v>887687</v>
      </c>
      <c r="W72" s="958"/>
      <c r="X72" s="958"/>
      <c r="Y72" s="958"/>
      <c r="Z72" s="958"/>
      <c r="AA72" s="958">
        <v>18794</v>
      </c>
      <c r="AB72" s="958"/>
      <c r="AC72" s="958"/>
      <c r="AD72" s="958"/>
      <c r="AE72" s="958"/>
      <c r="AF72" s="958">
        <v>18794</v>
      </c>
      <c r="AG72" s="958"/>
      <c r="AH72" s="958"/>
      <c r="AI72" s="958"/>
      <c r="AJ72" s="958"/>
      <c r="AK72" s="958">
        <v>9782</v>
      </c>
      <c r="AL72" s="958"/>
      <c r="AM72" s="958"/>
      <c r="AN72" s="958"/>
      <c r="AO72" s="958"/>
      <c r="AP72" s="958" t="s">
        <v>550</v>
      </c>
      <c r="AQ72" s="958"/>
      <c r="AR72" s="958"/>
      <c r="AS72" s="958"/>
      <c r="AT72" s="958"/>
      <c r="AU72" s="958" t="s">
        <v>550</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15">
      <c r="A73" s="221">
        <v>6</v>
      </c>
      <c r="B73" s="961"/>
      <c r="C73" s="962"/>
      <c r="D73" s="962"/>
      <c r="E73" s="962"/>
      <c r="F73" s="962"/>
      <c r="G73" s="962"/>
      <c r="H73" s="962"/>
      <c r="I73" s="962"/>
      <c r="J73" s="962"/>
      <c r="K73" s="962"/>
      <c r="L73" s="962"/>
      <c r="M73" s="962"/>
      <c r="N73" s="962"/>
      <c r="O73" s="962"/>
      <c r="P73" s="963"/>
      <c r="Q73" s="964"/>
      <c r="R73" s="958"/>
      <c r="S73" s="958"/>
      <c r="T73" s="958"/>
      <c r="U73" s="958"/>
      <c r="V73" s="958"/>
      <c r="W73" s="958"/>
      <c r="X73" s="958"/>
      <c r="Y73" s="958"/>
      <c r="Z73" s="958"/>
      <c r="AA73" s="958"/>
      <c r="AB73" s="958"/>
      <c r="AC73" s="958"/>
      <c r="AD73" s="958"/>
      <c r="AE73" s="958"/>
      <c r="AF73" s="958"/>
      <c r="AG73" s="958"/>
      <c r="AH73" s="958"/>
      <c r="AI73" s="958"/>
      <c r="AJ73" s="958"/>
      <c r="AK73" s="958"/>
      <c r="AL73" s="958"/>
      <c r="AM73" s="958"/>
      <c r="AN73" s="958"/>
      <c r="AO73" s="958"/>
      <c r="AP73" s="958"/>
      <c r="AQ73" s="958"/>
      <c r="AR73" s="958"/>
      <c r="AS73" s="958"/>
      <c r="AT73" s="958"/>
      <c r="AU73" s="958"/>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15">
      <c r="A74" s="221">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15">
      <c r="A75" s="221">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15">
      <c r="A76" s="221">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15">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15">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15">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15">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15">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15">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15">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15">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15">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15">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15">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
      <c r="A88" s="223" t="s">
        <v>376</v>
      </c>
      <c r="B88" s="924" t="s">
        <v>404</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c r="AG88" s="946"/>
      <c r="AH88" s="946"/>
      <c r="AI88" s="946"/>
      <c r="AJ88" s="946"/>
      <c r="AK88" s="950"/>
      <c r="AL88" s="950"/>
      <c r="AM88" s="950"/>
      <c r="AN88" s="950"/>
      <c r="AO88" s="950"/>
      <c r="AP88" s="946"/>
      <c r="AQ88" s="946"/>
      <c r="AR88" s="946"/>
      <c r="AS88" s="946"/>
      <c r="AT88" s="946"/>
      <c r="AU88" s="946"/>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376</v>
      </c>
      <c r="BR102" s="924" t="s">
        <v>405</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406</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407</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408</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409</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29" t="s">
        <v>410</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411</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15">
      <c r="A109" s="882" t="s">
        <v>412</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413</v>
      </c>
      <c r="AB109" s="883"/>
      <c r="AC109" s="883"/>
      <c r="AD109" s="883"/>
      <c r="AE109" s="884"/>
      <c r="AF109" s="885" t="s">
        <v>414</v>
      </c>
      <c r="AG109" s="883"/>
      <c r="AH109" s="883"/>
      <c r="AI109" s="883"/>
      <c r="AJ109" s="884"/>
      <c r="AK109" s="885" t="s">
        <v>294</v>
      </c>
      <c r="AL109" s="883"/>
      <c r="AM109" s="883"/>
      <c r="AN109" s="883"/>
      <c r="AO109" s="884"/>
      <c r="AP109" s="885" t="s">
        <v>415</v>
      </c>
      <c r="AQ109" s="883"/>
      <c r="AR109" s="883"/>
      <c r="AS109" s="883"/>
      <c r="AT109" s="916"/>
      <c r="AU109" s="882" t="s">
        <v>412</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413</v>
      </c>
      <c r="BR109" s="883"/>
      <c r="BS109" s="883"/>
      <c r="BT109" s="883"/>
      <c r="BU109" s="884"/>
      <c r="BV109" s="885" t="s">
        <v>414</v>
      </c>
      <c r="BW109" s="883"/>
      <c r="BX109" s="883"/>
      <c r="BY109" s="883"/>
      <c r="BZ109" s="884"/>
      <c r="CA109" s="885" t="s">
        <v>294</v>
      </c>
      <c r="CB109" s="883"/>
      <c r="CC109" s="883"/>
      <c r="CD109" s="883"/>
      <c r="CE109" s="884"/>
      <c r="CF109" s="923" t="s">
        <v>415</v>
      </c>
      <c r="CG109" s="923"/>
      <c r="CH109" s="923"/>
      <c r="CI109" s="923"/>
      <c r="CJ109" s="923"/>
      <c r="CK109" s="885" t="s">
        <v>416</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413</v>
      </c>
      <c r="DH109" s="883"/>
      <c r="DI109" s="883"/>
      <c r="DJ109" s="883"/>
      <c r="DK109" s="884"/>
      <c r="DL109" s="885" t="s">
        <v>414</v>
      </c>
      <c r="DM109" s="883"/>
      <c r="DN109" s="883"/>
      <c r="DO109" s="883"/>
      <c r="DP109" s="884"/>
      <c r="DQ109" s="885" t="s">
        <v>294</v>
      </c>
      <c r="DR109" s="883"/>
      <c r="DS109" s="883"/>
      <c r="DT109" s="883"/>
      <c r="DU109" s="884"/>
      <c r="DV109" s="885" t="s">
        <v>415</v>
      </c>
      <c r="DW109" s="883"/>
      <c r="DX109" s="883"/>
      <c r="DY109" s="883"/>
      <c r="DZ109" s="916"/>
    </row>
    <row r="110" spans="1:131" s="212" customFormat="1" ht="26.25" customHeight="1" x14ac:dyDescent="0.15">
      <c r="A110" s="794" t="s">
        <v>417</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4477329</v>
      </c>
      <c r="AB110" s="876"/>
      <c r="AC110" s="876"/>
      <c r="AD110" s="876"/>
      <c r="AE110" s="877"/>
      <c r="AF110" s="878">
        <v>4340289</v>
      </c>
      <c r="AG110" s="876"/>
      <c r="AH110" s="876"/>
      <c r="AI110" s="876"/>
      <c r="AJ110" s="877"/>
      <c r="AK110" s="878">
        <v>4019198</v>
      </c>
      <c r="AL110" s="876"/>
      <c r="AM110" s="876"/>
      <c r="AN110" s="876"/>
      <c r="AO110" s="877"/>
      <c r="AP110" s="879">
        <v>23.6</v>
      </c>
      <c r="AQ110" s="880"/>
      <c r="AR110" s="880"/>
      <c r="AS110" s="880"/>
      <c r="AT110" s="881"/>
      <c r="AU110" s="917" t="s">
        <v>69</v>
      </c>
      <c r="AV110" s="918"/>
      <c r="AW110" s="918"/>
      <c r="AX110" s="918"/>
      <c r="AY110" s="918"/>
      <c r="AZ110" s="847" t="s">
        <v>418</v>
      </c>
      <c r="BA110" s="795"/>
      <c r="BB110" s="795"/>
      <c r="BC110" s="795"/>
      <c r="BD110" s="795"/>
      <c r="BE110" s="795"/>
      <c r="BF110" s="795"/>
      <c r="BG110" s="795"/>
      <c r="BH110" s="795"/>
      <c r="BI110" s="795"/>
      <c r="BJ110" s="795"/>
      <c r="BK110" s="795"/>
      <c r="BL110" s="795"/>
      <c r="BM110" s="795"/>
      <c r="BN110" s="795"/>
      <c r="BO110" s="795"/>
      <c r="BP110" s="796"/>
      <c r="BQ110" s="848">
        <v>31669595</v>
      </c>
      <c r="BR110" s="829"/>
      <c r="BS110" s="829"/>
      <c r="BT110" s="829"/>
      <c r="BU110" s="829"/>
      <c r="BV110" s="829">
        <v>27908513</v>
      </c>
      <c r="BW110" s="829"/>
      <c r="BX110" s="829"/>
      <c r="BY110" s="829"/>
      <c r="BZ110" s="829"/>
      <c r="CA110" s="829">
        <v>25344553</v>
      </c>
      <c r="CB110" s="829"/>
      <c r="CC110" s="829"/>
      <c r="CD110" s="829"/>
      <c r="CE110" s="829"/>
      <c r="CF110" s="853">
        <v>149</v>
      </c>
      <c r="CG110" s="854"/>
      <c r="CH110" s="854"/>
      <c r="CI110" s="854"/>
      <c r="CJ110" s="854"/>
      <c r="CK110" s="913" t="s">
        <v>419</v>
      </c>
      <c r="CL110" s="806"/>
      <c r="CM110" s="847" t="s">
        <v>420</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15">
      <c r="A111" s="761" t="s">
        <v>421</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422</v>
      </c>
      <c r="BA111" s="739"/>
      <c r="BB111" s="739"/>
      <c r="BC111" s="739"/>
      <c r="BD111" s="739"/>
      <c r="BE111" s="739"/>
      <c r="BF111" s="739"/>
      <c r="BG111" s="739"/>
      <c r="BH111" s="739"/>
      <c r="BI111" s="739"/>
      <c r="BJ111" s="739"/>
      <c r="BK111" s="739"/>
      <c r="BL111" s="739"/>
      <c r="BM111" s="739"/>
      <c r="BN111" s="739"/>
      <c r="BO111" s="739"/>
      <c r="BP111" s="740"/>
      <c r="BQ111" s="803" t="s">
        <v>122</v>
      </c>
      <c r="BR111" s="804"/>
      <c r="BS111" s="804"/>
      <c r="BT111" s="804"/>
      <c r="BU111" s="804"/>
      <c r="BV111" s="804" t="s">
        <v>122</v>
      </c>
      <c r="BW111" s="804"/>
      <c r="BX111" s="804"/>
      <c r="BY111" s="804"/>
      <c r="BZ111" s="804"/>
      <c r="CA111" s="804" t="s">
        <v>122</v>
      </c>
      <c r="CB111" s="804"/>
      <c r="CC111" s="804"/>
      <c r="CD111" s="804"/>
      <c r="CE111" s="804"/>
      <c r="CF111" s="862" t="s">
        <v>122</v>
      </c>
      <c r="CG111" s="863"/>
      <c r="CH111" s="863"/>
      <c r="CI111" s="863"/>
      <c r="CJ111" s="863"/>
      <c r="CK111" s="914"/>
      <c r="CL111" s="808"/>
      <c r="CM111" s="802" t="s">
        <v>423</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15">
      <c r="A112" s="899" t="s">
        <v>424</v>
      </c>
      <c r="B112" s="900"/>
      <c r="C112" s="739" t="s">
        <v>425</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426</v>
      </c>
      <c r="BA112" s="739"/>
      <c r="BB112" s="739"/>
      <c r="BC112" s="739"/>
      <c r="BD112" s="739"/>
      <c r="BE112" s="739"/>
      <c r="BF112" s="739"/>
      <c r="BG112" s="739"/>
      <c r="BH112" s="739"/>
      <c r="BI112" s="739"/>
      <c r="BJ112" s="739"/>
      <c r="BK112" s="739"/>
      <c r="BL112" s="739"/>
      <c r="BM112" s="739"/>
      <c r="BN112" s="739"/>
      <c r="BO112" s="739"/>
      <c r="BP112" s="740"/>
      <c r="BQ112" s="803">
        <v>15640879</v>
      </c>
      <c r="BR112" s="804"/>
      <c r="BS112" s="804"/>
      <c r="BT112" s="804"/>
      <c r="BU112" s="804"/>
      <c r="BV112" s="804">
        <v>14582602</v>
      </c>
      <c r="BW112" s="804"/>
      <c r="BX112" s="804"/>
      <c r="BY112" s="804"/>
      <c r="BZ112" s="804"/>
      <c r="CA112" s="804">
        <v>13662417</v>
      </c>
      <c r="CB112" s="804"/>
      <c r="CC112" s="804"/>
      <c r="CD112" s="804"/>
      <c r="CE112" s="804"/>
      <c r="CF112" s="862">
        <v>80.3</v>
      </c>
      <c r="CG112" s="863"/>
      <c r="CH112" s="863"/>
      <c r="CI112" s="863"/>
      <c r="CJ112" s="863"/>
      <c r="CK112" s="914"/>
      <c r="CL112" s="808"/>
      <c r="CM112" s="802" t="s">
        <v>427</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15">
      <c r="A113" s="901"/>
      <c r="B113" s="902"/>
      <c r="C113" s="739" t="s">
        <v>428</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1283322</v>
      </c>
      <c r="AB113" s="906"/>
      <c r="AC113" s="906"/>
      <c r="AD113" s="906"/>
      <c r="AE113" s="907"/>
      <c r="AF113" s="908">
        <v>1260736</v>
      </c>
      <c r="AG113" s="906"/>
      <c r="AH113" s="906"/>
      <c r="AI113" s="906"/>
      <c r="AJ113" s="907"/>
      <c r="AK113" s="908">
        <v>1197213</v>
      </c>
      <c r="AL113" s="906"/>
      <c r="AM113" s="906"/>
      <c r="AN113" s="906"/>
      <c r="AO113" s="907"/>
      <c r="AP113" s="909">
        <v>7</v>
      </c>
      <c r="AQ113" s="910"/>
      <c r="AR113" s="910"/>
      <c r="AS113" s="910"/>
      <c r="AT113" s="911"/>
      <c r="AU113" s="919"/>
      <c r="AV113" s="920"/>
      <c r="AW113" s="920"/>
      <c r="AX113" s="920"/>
      <c r="AY113" s="920"/>
      <c r="AZ113" s="802" t="s">
        <v>429</v>
      </c>
      <c r="BA113" s="739"/>
      <c r="BB113" s="739"/>
      <c r="BC113" s="739"/>
      <c r="BD113" s="739"/>
      <c r="BE113" s="739"/>
      <c r="BF113" s="739"/>
      <c r="BG113" s="739"/>
      <c r="BH113" s="739"/>
      <c r="BI113" s="739"/>
      <c r="BJ113" s="739"/>
      <c r="BK113" s="739"/>
      <c r="BL113" s="739"/>
      <c r="BM113" s="739"/>
      <c r="BN113" s="739"/>
      <c r="BO113" s="739"/>
      <c r="BP113" s="740"/>
      <c r="BQ113" s="803">
        <v>253382</v>
      </c>
      <c r="BR113" s="804"/>
      <c r="BS113" s="804"/>
      <c r="BT113" s="804"/>
      <c r="BU113" s="804"/>
      <c r="BV113" s="804">
        <v>232420</v>
      </c>
      <c r="BW113" s="804"/>
      <c r="BX113" s="804"/>
      <c r="BY113" s="804"/>
      <c r="BZ113" s="804"/>
      <c r="CA113" s="804">
        <v>205458</v>
      </c>
      <c r="CB113" s="804"/>
      <c r="CC113" s="804"/>
      <c r="CD113" s="804"/>
      <c r="CE113" s="804"/>
      <c r="CF113" s="862">
        <v>1.2</v>
      </c>
      <c r="CG113" s="863"/>
      <c r="CH113" s="863"/>
      <c r="CI113" s="863"/>
      <c r="CJ113" s="863"/>
      <c r="CK113" s="914"/>
      <c r="CL113" s="808"/>
      <c r="CM113" s="802" t="s">
        <v>430</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15">
      <c r="A114" s="901"/>
      <c r="B114" s="902"/>
      <c r="C114" s="739" t="s">
        <v>431</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23115</v>
      </c>
      <c r="AB114" s="767"/>
      <c r="AC114" s="767"/>
      <c r="AD114" s="767"/>
      <c r="AE114" s="768"/>
      <c r="AF114" s="769">
        <v>22953</v>
      </c>
      <c r="AG114" s="767"/>
      <c r="AH114" s="767"/>
      <c r="AI114" s="767"/>
      <c r="AJ114" s="768"/>
      <c r="AK114" s="769">
        <v>23278</v>
      </c>
      <c r="AL114" s="767"/>
      <c r="AM114" s="767"/>
      <c r="AN114" s="767"/>
      <c r="AO114" s="768"/>
      <c r="AP114" s="811">
        <v>0.1</v>
      </c>
      <c r="AQ114" s="812"/>
      <c r="AR114" s="812"/>
      <c r="AS114" s="812"/>
      <c r="AT114" s="813"/>
      <c r="AU114" s="919"/>
      <c r="AV114" s="920"/>
      <c r="AW114" s="920"/>
      <c r="AX114" s="920"/>
      <c r="AY114" s="920"/>
      <c r="AZ114" s="802" t="s">
        <v>432</v>
      </c>
      <c r="BA114" s="739"/>
      <c r="BB114" s="739"/>
      <c r="BC114" s="739"/>
      <c r="BD114" s="739"/>
      <c r="BE114" s="739"/>
      <c r="BF114" s="739"/>
      <c r="BG114" s="739"/>
      <c r="BH114" s="739"/>
      <c r="BI114" s="739"/>
      <c r="BJ114" s="739"/>
      <c r="BK114" s="739"/>
      <c r="BL114" s="739"/>
      <c r="BM114" s="739"/>
      <c r="BN114" s="739"/>
      <c r="BO114" s="739"/>
      <c r="BP114" s="740"/>
      <c r="BQ114" s="803">
        <v>4586403</v>
      </c>
      <c r="BR114" s="804"/>
      <c r="BS114" s="804"/>
      <c r="BT114" s="804"/>
      <c r="BU114" s="804"/>
      <c r="BV114" s="804">
        <v>4493043</v>
      </c>
      <c r="BW114" s="804"/>
      <c r="BX114" s="804"/>
      <c r="BY114" s="804"/>
      <c r="BZ114" s="804"/>
      <c r="CA114" s="804">
        <v>4628647</v>
      </c>
      <c r="CB114" s="804"/>
      <c r="CC114" s="804"/>
      <c r="CD114" s="804"/>
      <c r="CE114" s="804"/>
      <c r="CF114" s="862">
        <v>27.2</v>
      </c>
      <c r="CG114" s="863"/>
      <c r="CH114" s="863"/>
      <c r="CI114" s="863"/>
      <c r="CJ114" s="863"/>
      <c r="CK114" s="914"/>
      <c r="CL114" s="808"/>
      <c r="CM114" s="802" t="s">
        <v>433</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15">
      <c r="A115" s="901"/>
      <c r="B115" s="902"/>
      <c r="C115" s="739" t="s">
        <v>434</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122</v>
      </c>
      <c r="AB115" s="906"/>
      <c r="AC115" s="906"/>
      <c r="AD115" s="906"/>
      <c r="AE115" s="907"/>
      <c r="AF115" s="908" t="s">
        <v>122</v>
      </c>
      <c r="AG115" s="906"/>
      <c r="AH115" s="906"/>
      <c r="AI115" s="906"/>
      <c r="AJ115" s="907"/>
      <c r="AK115" s="908" t="s">
        <v>122</v>
      </c>
      <c r="AL115" s="906"/>
      <c r="AM115" s="906"/>
      <c r="AN115" s="906"/>
      <c r="AO115" s="907"/>
      <c r="AP115" s="909" t="s">
        <v>122</v>
      </c>
      <c r="AQ115" s="910"/>
      <c r="AR115" s="910"/>
      <c r="AS115" s="910"/>
      <c r="AT115" s="911"/>
      <c r="AU115" s="919"/>
      <c r="AV115" s="920"/>
      <c r="AW115" s="920"/>
      <c r="AX115" s="920"/>
      <c r="AY115" s="920"/>
      <c r="AZ115" s="802" t="s">
        <v>435</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436</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15">
      <c r="A116" s="903"/>
      <c r="B116" s="904"/>
      <c r="C116" s="826" t="s">
        <v>437</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438</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439</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15">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440</v>
      </c>
      <c r="Z117" s="884"/>
      <c r="AA117" s="889">
        <v>5783766</v>
      </c>
      <c r="AB117" s="890"/>
      <c r="AC117" s="890"/>
      <c r="AD117" s="890"/>
      <c r="AE117" s="891"/>
      <c r="AF117" s="892">
        <v>5623978</v>
      </c>
      <c r="AG117" s="890"/>
      <c r="AH117" s="890"/>
      <c r="AI117" s="890"/>
      <c r="AJ117" s="891"/>
      <c r="AK117" s="892">
        <v>5239689</v>
      </c>
      <c r="AL117" s="890"/>
      <c r="AM117" s="890"/>
      <c r="AN117" s="890"/>
      <c r="AO117" s="891"/>
      <c r="AP117" s="893"/>
      <c r="AQ117" s="894"/>
      <c r="AR117" s="894"/>
      <c r="AS117" s="894"/>
      <c r="AT117" s="895"/>
      <c r="AU117" s="919"/>
      <c r="AV117" s="920"/>
      <c r="AW117" s="920"/>
      <c r="AX117" s="920"/>
      <c r="AY117" s="920"/>
      <c r="AZ117" s="850" t="s">
        <v>441</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442</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15">
      <c r="A118" s="882" t="s">
        <v>416</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413</v>
      </c>
      <c r="AB118" s="883"/>
      <c r="AC118" s="883"/>
      <c r="AD118" s="883"/>
      <c r="AE118" s="884"/>
      <c r="AF118" s="885" t="s">
        <v>414</v>
      </c>
      <c r="AG118" s="883"/>
      <c r="AH118" s="883"/>
      <c r="AI118" s="883"/>
      <c r="AJ118" s="884"/>
      <c r="AK118" s="885" t="s">
        <v>294</v>
      </c>
      <c r="AL118" s="883"/>
      <c r="AM118" s="883"/>
      <c r="AN118" s="883"/>
      <c r="AO118" s="884"/>
      <c r="AP118" s="886" t="s">
        <v>415</v>
      </c>
      <c r="AQ118" s="887"/>
      <c r="AR118" s="887"/>
      <c r="AS118" s="887"/>
      <c r="AT118" s="888"/>
      <c r="AU118" s="919"/>
      <c r="AV118" s="920"/>
      <c r="AW118" s="920"/>
      <c r="AX118" s="920"/>
      <c r="AY118" s="920"/>
      <c r="AZ118" s="825" t="s">
        <v>443</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444</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15">
      <c r="A119" s="805" t="s">
        <v>419</v>
      </c>
      <c r="B119" s="806"/>
      <c r="C119" s="847" t="s">
        <v>420</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445</v>
      </c>
      <c r="BP119" s="865"/>
      <c r="BQ119" s="866">
        <v>52150259</v>
      </c>
      <c r="BR119" s="832"/>
      <c r="BS119" s="832"/>
      <c r="BT119" s="832"/>
      <c r="BU119" s="832"/>
      <c r="BV119" s="832">
        <v>47216578</v>
      </c>
      <c r="BW119" s="832"/>
      <c r="BX119" s="832"/>
      <c r="BY119" s="832"/>
      <c r="BZ119" s="832"/>
      <c r="CA119" s="832">
        <v>43841075</v>
      </c>
      <c r="CB119" s="832"/>
      <c r="CC119" s="832"/>
      <c r="CD119" s="832"/>
      <c r="CE119" s="832"/>
      <c r="CF119" s="735"/>
      <c r="CG119" s="736"/>
      <c r="CH119" s="736"/>
      <c r="CI119" s="736"/>
      <c r="CJ119" s="821"/>
      <c r="CK119" s="915"/>
      <c r="CL119" s="810"/>
      <c r="CM119" s="825" t="s">
        <v>446</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15">
      <c r="A120" s="807"/>
      <c r="B120" s="808"/>
      <c r="C120" s="802" t="s">
        <v>423</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447</v>
      </c>
      <c r="AV120" s="868"/>
      <c r="AW120" s="868"/>
      <c r="AX120" s="868"/>
      <c r="AY120" s="869"/>
      <c r="AZ120" s="847" t="s">
        <v>448</v>
      </c>
      <c r="BA120" s="795"/>
      <c r="BB120" s="795"/>
      <c r="BC120" s="795"/>
      <c r="BD120" s="795"/>
      <c r="BE120" s="795"/>
      <c r="BF120" s="795"/>
      <c r="BG120" s="795"/>
      <c r="BH120" s="795"/>
      <c r="BI120" s="795"/>
      <c r="BJ120" s="795"/>
      <c r="BK120" s="795"/>
      <c r="BL120" s="795"/>
      <c r="BM120" s="795"/>
      <c r="BN120" s="795"/>
      <c r="BO120" s="795"/>
      <c r="BP120" s="796"/>
      <c r="BQ120" s="848">
        <v>17441704</v>
      </c>
      <c r="BR120" s="829"/>
      <c r="BS120" s="829"/>
      <c r="BT120" s="829"/>
      <c r="BU120" s="829"/>
      <c r="BV120" s="829">
        <v>17204753</v>
      </c>
      <c r="BW120" s="829"/>
      <c r="BX120" s="829"/>
      <c r="BY120" s="829"/>
      <c r="BZ120" s="829"/>
      <c r="CA120" s="829">
        <v>17464018</v>
      </c>
      <c r="CB120" s="829"/>
      <c r="CC120" s="829"/>
      <c r="CD120" s="829"/>
      <c r="CE120" s="829"/>
      <c r="CF120" s="853">
        <v>102.6</v>
      </c>
      <c r="CG120" s="854"/>
      <c r="CH120" s="854"/>
      <c r="CI120" s="854"/>
      <c r="CJ120" s="854"/>
      <c r="CK120" s="855" t="s">
        <v>449</v>
      </c>
      <c r="CL120" s="839"/>
      <c r="CM120" s="839"/>
      <c r="CN120" s="839"/>
      <c r="CO120" s="840"/>
      <c r="CP120" s="859" t="s">
        <v>396</v>
      </c>
      <c r="CQ120" s="860"/>
      <c r="CR120" s="860"/>
      <c r="CS120" s="860"/>
      <c r="CT120" s="860"/>
      <c r="CU120" s="860"/>
      <c r="CV120" s="860"/>
      <c r="CW120" s="860"/>
      <c r="CX120" s="860"/>
      <c r="CY120" s="860"/>
      <c r="CZ120" s="860"/>
      <c r="DA120" s="860"/>
      <c r="DB120" s="860"/>
      <c r="DC120" s="860"/>
      <c r="DD120" s="860"/>
      <c r="DE120" s="860"/>
      <c r="DF120" s="861"/>
      <c r="DG120" s="848">
        <v>14663247</v>
      </c>
      <c r="DH120" s="829"/>
      <c r="DI120" s="829"/>
      <c r="DJ120" s="829"/>
      <c r="DK120" s="829"/>
      <c r="DL120" s="829">
        <v>13714891</v>
      </c>
      <c r="DM120" s="829"/>
      <c r="DN120" s="829"/>
      <c r="DO120" s="829"/>
      <c r="DP120" s="829"/>
      <c r="DQ120" s="829">
        <v>12509260</v>
      </c>
      <c r="DR120" s="829"/>
      <c r="DS120" s="829"/>
      <c r="DT120" s="829"/>
      <c r="DU120" s="829"/>
      <c r="DV120" s="830">
        <v>73.5</v>
      </c>
      <c r="DW120" s="830"/>
      <c r="DX120" s="830"/>
      <c r="DY120" s="830"/>
      <c r="DZ120" s="831"/>
    </row>
    <row r="121" spans="1:130" s="212" customFormat="1" ht="26.25" customHeight="1" x14ac:dyDescent="0.15">
      <c r="A121" s="807"/>
      <c r="B121" s="808"/>
      <c r="C121" s="850" t="s">
        <v>450</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451</v>
      </c>
      <c r="BA121" s="739"/>
      <c r="BB121" s="739"/>
      <c r="BC121" s="739"/>
      <c r="BD121" s="739"/>
      <c r="BE121" s="739"/>
      <c r="BF121" s="739"/>
      <c r="BG121" s="739"/>
      <c r="BH121" s="739"/>
      <c r="BI121" s="739"/>
      <c r="BJ121" s="739"/>
      <c r="BK121" s="739"/>
      <c r="BL121" s="739"/>
      <c r="BM121" s="739"/>
      <c r="BN121" s="739"/>
      <c r="BO121" s="739"/>
      <c r="BP121" s="740"/>
      <c r="BQ121" s="803">
        <v>299392</v>
      </c>
      <c r="BR121" s="804"/>
      <c r="BS121" s="804"/>
      <c r="BT121" s="804"/>
      <c r="BU121" s="804"/>
      <c r="BV121" s="804">
        <v>291272</v>
      </c>
      <c r="BW121" s="804"/>
      <c r="BX121" s="804"/>
      <c r="BY121" s="804"/>
      <c r="BZ121" s="804"/>
      <c r="CA121" s="804">
        <v>236060</v>
      </c>
      <c r="CB121" s="804"/>
      <c r="CC121" s="804"/>
      <c r="CD121" s="804"/>
      <c r="CE121" s="804"/>
      <c r="CF121" s="862">
        <v>1.4</v>
      </c>
      <c r="CG121" s="863"/>
      <c r="CH121" s="863"/>
      <c r="CI121" s="863"/>
      <c r="CJ121" s="863"/>
      <c r="CK121" s="856"/>
      <c r="CL121" s="842"/>
      <c r="CM121" s="842"/>
      <c r="CN121" s="842"/>
      <c r="CO121" s="843"/>
      <c r="CP121" s="822" t="s">
        <v>394</v>
      </c>
      <c r="CQ121" s="823"/>
      <c r="CR121" s="823"/>
      <c r="CS121" s="823"/>
      <c r="CT121" s="823"/>
      <c r="CU121" s="823"/>
      <c r="CV121" s="823"/>
      <c r="CW121" s="823"/>
      <c r="CX121" s="823"/>
      <c r="CY121" s="823"/>
      <c r="CZ121" s="823"/>
      <c r="DA121" s="823"/>
      <c r="DB121" s="823"/>
      <c r="DC121" s="823"/>
      <c r="DD121" s="823"/>
      <c r="DE121" s="823"/>
      <c r="DF121" s="824"/>
      <c r="DG121" s="803">
        <v>929107</v>
      </c>
      <c r="DH121" s="804"/>
      <c r="DI121" s="804"/>
      <c r="DJ121" s="804"/>
      <c r="DK121" s="804"/>
      <c r="DL121" s="804">
        <v>821497</v>
      </c>
      <c r="DM121" s="804"/>
      <c r="DN121" s="804"/>
      <c r="DO121" s="804"/>
      <c r="DP121" s="804"/>
      <c r="DQ121" s="804">
        <v>1116080</v>
      </c>
      <c r="DR121" s="804"/>
      <c r="DS121" s="804"/>
      <c r="DT121" s="804"/>
      <c r="DU121" s="804"/>
      <c r="DV121" s="781">
        <v>6.6</v>
      </c>
      <c r="DW121" s="781"/>
      <c r="DX121" s="781"/>
      <c r="DY121" s="781"/>
      <c r="DZ121" s="782"/>
    </row>
    <row r="122" spans="1:130" s="212" customFormat="1" ht="26.25" customHeight="1" x14ac:dyDescent="0.15">
      <c r="A122" s="807"/>
      <c r="B122" s="808"/>
      <c r="C122" s="802" t="s">
        <v>433</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452</v>
      </c>
      <c r="BA122" s="826"/>
      <c r="BB122" s="826"/>
      <c r="BC122" s="826"/>
      <c r="BD122" s="826"/>
      <c r="BE122" s="826"/>
      <c r="BF122" s="826"/>
      <c r="BG122" s="826"/>
      <c r="BH122" s="826"/>
      <c r="BI122" s="826"/>
      <c r="BJ122" s="826"/>
      <c r="BK122" s="826"/>
      <c r="BL122" s="826"/>
      <c r="BM122" s="826"/>
      <c r="BN122" s="826"/>
      <c r="BO122" s="826"/>
      <c r="BP122" s="827"/>
      <c r="BQ122" s="866">
        <v>41329099</v>
      </c>
      <c r="BR122" s="832"/>
      <c r="BS122" s="832"/>
      <c r="BT122" s="832"/>
      <c r="BU122" s="832"/>
      <c r="BV122" s="832">
        <v>38631370</v>
      </c>
      <c r="BW122" s="832"/>
      <c r="BX122" s="832"/>
      <c r="BY122" s="832"/>
      <c r="BZ122" s="832"/>
      <c r="CA122" s="832">
        <v>35535223</v>
      </c>
      <c r="CB122" s="832"/>
      <c r="CC122" s="832"/>
      <c r="CD122" s="832"/>
      <c r="CE122" s="832"/>
      <c r="CF122" s="833">
        <v>208.8</v>
      </c>
      <c r="CG122" s="834"/>
      <c r="CH122" s="834"/>
      <c r="CI122" s="834"/>
      <c r="CJ122" s="834"/>
      <c r="CK122" s="856"/>
      <c r="CL122" s="842"/>
      <c r="CM122" s="842"/>
      <c r="CN122" s="842"/>
      <c r="CO122" s="843"/>
      <c r="CP122" s="822" t="s">
        <v>389</v>
      </c>
      <c r="CQ122" s="823"/>
      <c r="CR122" s="823"/>
      <c r="CS122" s="823"/>
      <c r="CT122" s="823"/>
      <c r="CU122" s="823"/>
      <c r="CV122" s="823"/>
      <c r="CW122" s="823"/>
      <c r="CX122" s="823"/>
      <c r="CY122" s="823"/>
      <c r="CZ122" s="823"/>
      <c r="DA122" s="823"/>
      <c r="DB122" s="823"/>
      <c r="DC122" s="823"/>
      <c r="DD122" s="823"/>
      <c r="DE122" s="823"/>
      <c r="DF122" s="824"/>
      <c r="DG122" s="803">
        <v>48525</v>
      </c>
      <c r="DH122" s="804"/>
      <c r="DI122" s="804"/>
      <c r="DJ122" s="804"/>
      <c r="DK122" s="804"/>
      <c r="DL122" s="804">
        <v>46214</v>
      </c>
      <c r="DM122" s="804"/>
      <c r="DN122" s="804"/>
      <c r="DO122" s="804"/>
      <c r="DP122" s="804"/>
      <c r="DQ122" s="804">
        <v>37077</v>
      </c>
      <c r="DR122" s="804"/>
      <c r="DS122" s="804"/>
      <c r="DT122" s="804"/>
      <c r="DU122" s="804"/>
      <c r="DV122" s="781">
        <v>0.2</v>
      </c>
      <c r="DW122" s="781"/>
      <c r="DX122" s="781"/>
      <c r="DY122" s="781"/>
      <c r="DZ122" s="782"/>
    </row>
    <row r="123" spans="1:130" s="212" customFormat="1" ht="26.25" customHeight="1" x14ac:dyDescent="0.15">
      <c r="A123" s="807"/>
      <c r="B123" s="808"/>
      <c r="C123" s="802" t="s">
        <v>439</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453</v>
      </c>
      <c r="BP123" s="865"/>
      <c r="BQ123" s="819">
        <v>59070195</v>
      </c>
      <c r="BR123" s="820"/>
      <c r="BS123" s="820"/>
      <c r="BT123" s="820"/>
      <c r="BU123" s="820"/>
      <c r="BV123" s="820">
        <v>56127395</v>
      </c>
      <c r="BW123" s="820"/>
      <c r="BX123" s="820"/>
      <c r="BY123" s="820"/>
      <c r="BZ123" s="820"/>
      <c r="CA123" s="820">
        <v>53235301</v>
      </c>
      <c r="CB123" s="820"/>
      <c r="CC123" s="820"/>
      <c r="CD123" s="820"/>
      <c r="CE123" s="820"/>
      <c r="CF123" s="735"/>
      <c r="CG123" s="736"/>
      <c r="CH123" s="736"/>
      <c r="CI123" s="736"/>
      <c r="CJ123" s="821"/>
      <c r="CK123" s="856"/>
      <c r="CL123" s="842"/>
      <c r="CM123" s="842"/>
      <c r="CN123" s="842"/>
      <c r="CO123" s="843"/>
      <c r="CP123" s="822" t="s">
        <v>397</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2">
      <c r="A124" s="807"/>
      <c r="B124" s="808"/>
      <c r="C124" s="802" t="s">
        <v>442</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454</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455</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15">
      <c r="A125" s="807"/>
      <c r="B125" s="808"/>
      <c r="C125" s="802" t="s">
        <v>444</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456</v>
      </c>
      <c r="CL125" s="839"/>
      <c r="CM125" s="839"/>
      <c r="CN125" s="839"/>
      <c r="CO125" s="840"/>
      <c r="CP125" s="847" t="s">
        <v>457</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
      <c r="A126" s="807"/>
      <c r="B126" s="808"/>
      <c r="C126" s="802" t="s">
        <v>446</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458</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15">
      <c r="A127" s="809"/>
      <c r="B127" s="810"/>
      <c r="C127" s="825" t="s">
        <v>459</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460</v>
      </c>
      <c r="AY127" s="799"/>
      <c r="AZ127" s="799"/>
      <c r="BA127" s="799"/>
      <c r="BB127" s="799"/>
      <c r="BC127" s="799"/>
      <c r="BD127" s="799"/>
      <c r="BE127" s="800"/>
      <c r="BF127" s="798" t="s">
        <v>461</v>
      </c>
      <c r="BG127" s="799"/>
      <c r="BH127" s="799"/>
      <c r="BI127" s="799"/>
      <c r="BJ127" s="799"/>
      <c r="BK127" s="799"/>
      <c r="BL127" s="800"/>
      <c r="BM127" s="798" t="s">
        <v>462</v>
      </c>
      <c r="BN127" s="799"/>
      <c r="BO127" s="799"/>
      <c r="BP127" s="799"/>
      <c r="BQ127" s="799"/>
      <c r="BR127" s="799"/>
      <c r="BS127" s="800"/>
      <c r="BT127" s="798" t="s">
        <v>463</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464</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
      <c r="A128" s="783" t="s">
        <v>465</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466</v>
      </c>
      <c r="X128" s="785"/>
      <c r="Y128" s="785"/>
      <c r="Z128" s="786"/>
      <c r="AA128" s="787">
        <v>81570</v>
      </c>
      <c r="AB128" s="788"/>
      <c r="AC128" s="788"/>
      <c r="AD128" s="788"/>
      <c r="AE128" s="789"/>
      <c r="AF128" s="790">
        <v>89884</v>
      </c>
      <c r="AG128" s="788"/>
      <c r="AH128" s="788"/>
      <c r="AI128" s="788"/>
      <c r="AJ128" s="789"/>
      <c r="AK128" s="790">
        <v>63194</v>
      </c>
      <c r="AL128" s="788"/>
      <c r="AM128" s="788"/>
      <c r="AN128" s="788"/>
      <c r="AO128" s="789"/>
      <c r="AP128" s="791"/>
      <c r="AQ128" s="792"/>
      <c r="AR128" s="792"/>
      <c r="AS128" s="792"/>
      <c r="AT128" s="793"/>
      <c r="AU128" s="214"/>
      <c r="AV128" s="214"/>
      <c r="AW128" s="214"/>
      <c r="AX128" s="794" t="s">
        <v>467</v>
      </c>
      <c r="AY128" s="795"/>
      <c r="AZ128" s="795"/>
      <c r="BA128" s="795"/>
      <c r="BB128" s="795"/>
      <c r="BC128" s="795"/>
      <c r="BD128" s="795"/>
      <c r="BE128" s="796"/>
      <c r="BF128" s="773" t="s">
        <v>122</v>
      </c>
      <c r="BG128" s="774"/>
      <c r="BH128" s="774"/>
      <c r="BI128" s="774"/>
      <c r="BJ128" s="774"/>
      <c r="BK128" s="774"/>
      <c r="BL128" s="797"/>
      <c r="BM128" s="773">
        <v>12.37</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468</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15">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469</v>
      </c>
      <c r="X129" s="764"/>
      <c r="Y129" s="764"/>
      <c r="Z129" s="765"/>
      <c r="AA129" s="766">
        <v>20803586</v>
      </c>
      <c r="AB129" s="767"/>
      <c r="AC129" s="767"/>
      <c r="AD129" s="767"/>
      <c r="AE129" s="768"/>
      <c r="AF129" s="769">
        <v>20964651</v>
      </c>
      <c r="AG129" s="767"/>
      <c r="AH129" s="767"/>
      <c r="AI129" s="767"/>
      <c r="AJ129" s="768"/>
      <c r="AK129" s="769">
        <v>21278025</v>
      </c>
      <c r="AL129" s="767"/>
      <c r="AM129" s="767"/>
      <c r="AN129" s="767"/>
      <c r="AO129" s="768"/>
      <c r="AP129" s="770"/>
      <c r="AQ129" s="771"/>
      <c r="AR129" s="771"/>
      <c r="AS129" s="771"/>
      <c r="AT129" s="772"/>
      <c r="AU129" s="215"/>
      <c r="AV129" s="215"/>
      <c r="AW129" s="215"/>
      <c r="AX129" s="738" t="s">
        <v>470</v>
      </c>
      <c r="AY129" s="739"/>
      <c r="AZ129" s="739"/>
      <c r="BA129" s="739"/>
      <c r="BB129" s="739"/>
      <c r="BC129" s="739"/>
      <c r="BD129" s="739"/>
      <c r="BE129" s="740"/>
      <c r="BF129" s="757" t="s">
        <v>122</v>
      </c>
      <c r="BG129" s="758"/>
      <c r="BH129" s="758"/>
      <c r="BI129" s="758"/>
      <c r="BJ129" s="758"/>
      <c r="BK129" s="758"/>
      <c r="BL129" s="759"/>
      <c r="BM129" s="757">
        <v>17.37</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761" t="s">
        <v>471</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472</v>
      </c>
      <c r="X130" s="764"/>
      <c r="Y130" s="764"/>
      <c r="Z130" s="765"/>
      <c r="AA130" s="766">
        <v>4571460</v>
      </c>
      <c r="AB130" s="767"/>
      <c r="AC130" s="767"/>
      <c r="AD130" s="767"/>
      <c r="AE130" s="768"/>
      <c r="AF130" s="769">
        <v>4476919</v>
      </c>
      <c r="AG130" s="767"/>
      <c r="AH130" s="767"/>
      <c r="AI130" s="767"/>
      <c r="AJ130" s="768"/>
      <c r="AK130" s="769">
        <v>4263240</v>
      </c>
      <c r="AL130" s="767"/>
      <c r="AM130" s="767"/>
      <c r="AN130" s="767"/>
      <c r="AO130" s="768"/>
      <c r="AP130" s="770"/>
      <c r="AQ130" s="771"/>
      <c r="AR130" s="771"/>
      <c r="AS130" s="771"/>
      <c r="AT130" s="772"/>
      <c r="AU130" s="215"/>
      <c r="AV130" s="215"/>
      <c r="AW130" s="215"/>
      <c r="AX130" s="738" t="s">
        <v>473</v>
      </c>
      <c r="AY130" s="739"/>
      <c r="AZ130" s="739"/>
      <c r="BA130" s="739"/>
      <c r="BB130" s="739"/>
      <c r="BC130" s="739"/>
      <c r="BD130" s="739"/>
      <c r="BE130" s="740"/>
      <c r="BF130" s="741">
        <v>6.2</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474</v>
      </c>
      <c r="X131" s="748"/>
      <c r="Y131" s="748"/>
      <c r="Z131" s="749"/>
      <c r="AA131" s="750">
        <v>16232126</v>
      </c>
      <c r="AB131" s="751"/>
      <c r="AC131" s="751"/>
      <c r="AD131" s="751"/>
      <c r="AE131" s="752"/>
      <c r="AF131" s="753">
        <v>16487732</v>
      </c>
      <c r="AG131" s="751"/>
      <c r="AH131" s="751"/>
      <c r="AI131" s="751"/>
      <c r="AJ131" s="752"/>
      <c r="AK131" s="753">
        <v>17014785</v>
      </c>
      <c r="AL131" s="751"/>
      <c r="AM131" s="751"/>
      <c r="AN131" s="751"/>
      <c r="AO131" s="752"/>
      <c r="AP131" s="754"/>
      <c r="AQ131" s="755"/>
      <c r="AR131" s="755"/>
      <c r="AS131" s="755"/>
      <c r="AT131" s="756"/>
      <c r="AU131" s="215"/>
      <c r="AV131" s="215"/>
      <c r="AW131" s="215"/>
      <c r="AX131" s="716" t="s">
        <v>475</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725" t="s">
        <v>476</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477</v>
      </c>
      <c r="W132" s="729"/>
      <c r="X132" s="729"/>
      <c r="Y132" s="729"/>
      <c r="Z132" s="730"/>
      <c r="AA132" s="731">
        <v>6.9660375969999997</v>
      </c>
      <c r="AB132" s="732"/>
      <c r="AC132" s="732"/>
      <c r="AD132" s="732"/>
      <c r="AE132" s="733"/>
      <c r="AF132" s="734">
        <v>6.4118885480000003</v>
      </c>
      <c r="AG132" s="732"/>
      <c r="AH132" s="732"/>
      <c r="AI132" s="732"/>
      <c r="AJ132" s="733"/>
      <c r="AK132" s="734">
        <v>5.3674201579999998</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478</v>
      </c>
      <c r="W133" s="708"/>
      <c r="X133" s="708"/>
      <c r="Y133" s="708"/>
      <c r="Z133" s="709"/>
      <c r="AA133" s="710">
        <v>6.5</v>
      </c>
      <c r="AB133" s="711"/>
      <c r="AC133" s="711"/>
      <c r="AD133" s="711"/>
      <c r="AE133" s="712"/>
      <c r="AF133" s="710">
        <v>6.8</v>
      </c>
      <c r="AG133" s="711"/>
      <c r="AH133" s="711"/>
      <c r="AI133" s="711"/>
      <c r="AJ133" s="712"/>
      <c r="AK133" s="710">
        <v>6.2</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SUsQs2B1POHSg+a6zo0DqRlg6QTlFVwgsRZwU1LFVOyQzOOo8ElCnQT951vrLok4hq8rdGw+gFe8lSzhD2i8ng==" saltValue="2klJ6HLnblA6l+CfCCW4X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479</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tb5xBz4LzBEX1E2WFMiiZlBKSGIE/ZkctZb3sayDaETPw0WiUQJcOI24NIYGvbok9/Xg2XBsuVWL74NEA2NYTg==" saltValue="22zeh4AtKCzdxSG0uWE0K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ONf58A6NyIf38+zT1p5MO26qNlBxg8AIcbgqpsdMbFUyQLruDPEO1CICFx0NAZyJrnvFY0pYgY8PJnLbTJZoAA==" saltValue="4BwcoEiWIVAOpFuSY5Tfs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480</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481</v>
      </c>
      <c r="AL6" s="248"/>
      <c r="AM6" s="248"/>
      <c r="AN6" s="248"/>
    </row>
    <row r="7" spans="1:46" ht="13.5" customHeight="1" x14ac:dyDescent="0.15">
      <c r="A7" s="247"/>
      <c r="AK7" s="250"/>
      <c r="AL7" s="251"/>
      <c r="AM7" s="251"/>
      <c r="AN7" s="252"/>
      <c r="AO7" s="1105" t="s">
        <v>482</v>
      </c>
      <c r="AP7" s="253"/>
      <c r="AQ7" s="254" t="s">
        <v>483</v>
      </c>
      <c r="AR7" s="255"/>
    </row>
    <row r="8" spans="1:46" x14ac:dyDescent="0.15">
      <c r="A8" s="247"/>
      <c r="AK8" s="256"/>
      <c r="AL8" s="257"/>
      <c r="AM8" s="257"/>
      <c r="AN8" s="258"/>
      <c r="AO8" s="1106"/>
      <c r="AP8" s="259" t="s">
        <v>484</v>
      </c>
      <c r="AQ8" s="260" t="s">
        <v>485</v>
      </c>
      <c r="AR8" s="261" t="s">
        <v>486</v>
      </c>
    </row>
    <row r="9" spans="1:46" x14ac:dyDescent="0.15">
      <c r="A9" s="247"/>
      <c r="AK9" s="1117" t="s">
        <v>487</v>
      </c>
      <c r="AL9" s="1118"/>
      <c r="AM9" s="1118"/>
      <c r="AN9" s="1119"/>
      <c r="AO9" s="262">
        <v>6419512</v>
      </c>
      <c r="AP9" s="262">
        <v>106933</v>
      </c>
      <c r="AQ9" s="263">
        <v>80646</v>
      </c>
      <c r="AR9" s="264">
        <v>32.6</v>
      </c>
    </row>
    <row r="10" spans="1:46" ht="13.5" customHeight="1" x14ac:dyDescent="0.15">
      <c r="A10" s="247"/>
      <c r="AK10" s="1117" t="s">
        <v>488</v>
      </c>
      <c r="AL10" s="1118"/>
      <c r="AM10" s="1118"/>
      <c r="AN10" s="1119"/>
      <c r="AO10" s="265">
        <v>47135</v>
      </c>
      <c r="AP10" s="265">
        <v>785</v>
      </c>
      <c r="AQ10" s="266">
        <v>6637</v>
      </c>
      <c r="AR10" s="267">
        <v>-88.2</v>
      </c>
    </row>
    <row r="11" spans="1:46" ht="13.5" customHeight="1" x14ac:dyDescent="0.15">
      <c r="A11" s="247"/>
      <c r="AK11" s="1117" t="s">
        <v>489</v>
      </c>
      <c r="AL11" s="1118"/>
      <c r="AM11" s="1118"/>
      <c r="AN11" s="1119"/>
      <c r="AO11" s="265">
        <v>12061</v>
      </c>
      <c r="AP11" s="265">
        <v>201</v>
      </c>
      <c r="AQ11" s="266">
        <v>1119</v>
      </c>
      <c r="AR11" s="267">
        <v>-82</v>
      </c>
    </row>
    <row r="12" spans="1:46" ht="13.5" customHeight="1" x14ac:dyDescent="0.15">
      <c r="A12" s="247"/>
      <c r="AK12" s="1117" t="s">
        <v>490</v>
      </c>
      <c r="AL12" s="1118"/>
      <c r="AM12" s="1118"/>
      <c r="AN12" s="1119"/>
      <c r="AO12" s="265" t="s">
        <v>491</v>
      </c>
      <c r="AP12" s="265" t="s">
        <v>491</v>
      </c>
      <c r="AQ12" s="266">
        <v>8</v>
      </c>
      <c r="AR12" s="267" t="s">
        <v>491</v>
      </c>
    </row>
    <row r="13" spans="1:46" ht="13.5" customHeight="1" x14ac:dyDescent="0.15">
      <c r="A13" s="247"/>
      <c r="AK13" s="1117" t="s">
        <v>492</v>
      </c>
      <c r="AL13" s="1118"/>
      <c r="AM13" s="1118"/>
      <c r="AN13" s="1119"/>
      <c r="AO13" s="265" t="s">
        <v>491</v>
      </c>
      <c r="AP13" s="265" t="s">
        <v>491</v>
      </c>
      <c r="AQ13" s="266">
        <v>2502</v>
      </c>
      <c r="AR13" s="267" t="s">
        <v>491</v>
      </c>
    </row>
    <row r="14" spans="1:46" ht="13.5" customHeight="1" x14ac:dyDescent="0.15">
      <c r="A14" s="247"/>
      <c r="AK14" s="1117" t="s">
        <v>493</v>
      </c>
      <c r="AL14" s="1118"/>
      <c r="AM14" s="1118"/>
      <c r="AN14" s="1119"/>
      <c r="AO14" s="265" t="s">
        <v>491</v>
      </c>
      <c r="AP14" s="265" t="s">
        <v>491</v>
      </c>
      <c r="AQ14" s="266">
        <v>1863</v>
      </c>
      <c r="AR14" s="267" t="s">
        <v>491</v>
      </c>
    </row>
    <row r="15" spans="1:46" ht="13.5" customHeight="1" x14ac:dyDescent="0.15">
      <c r="A15" s="247"/>
      <c r="AK15" s="1120" t="s">
        <v>494</v>
      </c>
      <c r="AL15" s="1121"/>
      <c r="AM15" s="1121"/>
      <c r="AN15" s="1122"/>
      <c r="AO15" s="265">
        <v>-502097</v>
      </c>
      <c r="AP15" s="265">
        <v>-8364</v>
      </c>
      <c r="AQ15" s="266">
        <v>-4800</v>
      </c>
      <c r="AR15" s="267">
        <v>74.3</v>
      </c>
    </row>
    <row r="16" spans="1:46" x14ac:dyDescent="0.15">
      <c r="A16" s="247"/>
      <c r="AK16" s="1120" t="s">
        <v>177</v>
      </c>
      <c r="AL16" s="1121"/>
      <c r="AM16" s="1121"/>
      <c r="AN16" s="1122"/>
      <c r="AO16" s="265">
        <v>5976611</v>
      </c>
      <c r="AP16" s="265">
        <v>99555</v>
      </c>
      <c r="AQ16" s="266">
        <v>87975</v>
      </c>
      <c r="AR16" s="267">
        <v>13.2</v>
      </c>
    </row>
    <row r="17" spans="1:46" x14ac:dyDescent="0.15">
      <c r="A17" s="247"/>
    </row>
    <row r="18" spans="1:46" x14ac:dyDescent="0.15">
      <c r="A18" s="247"/>
      <c r="AQ18" s="268"/>
      <c r="AR18" s="268"/>
    </row>
    <row r="19" spans="1:46" x14ac:dyDescent="0.15">
      <c r="A19" s="247"/>
      <c r="AK19" s="243" t="s">
        <v>495</v>
      </c>
    </row>
    <row r="20" spans="1:46" x14ac:dyDescent="0.15">
      <c r="A20" s="247"/>
      <c r="AK20" s="269"/>
      <c r="AL20" s="270"/>
      <c r="AM20" s="270"/>
      <c r="AN20" s="271"/>
      <c r="AO20" s="272" t="s">
        <v>496</v>
      </c>
      <c r="AP20" s="273" t="s">
        <v>497</v>
      </c>
      <c r="AQ20" s="274" t="s">
        <v>498</v>
      </c>
      <c r="AR20" s="275"/>
    </row>
    <row r="21" spans="1:46" s="248" customFormat="1" x14ac:dyDescent="0.15">
      <c r="A21" s="276"/>
      <c r="AK21" s="1123" t="s">
        <v>499</v>
      </c>
      <c r="AL21" s="1124"/>
      <c r="AM21" s="1124"/>
      <c r="AN21" s="1125"/>
      <c r="AO21" s="277">
        <v>9.16</v>
      </c>
      <c r="AP21" s="278">
        <v>7.71</v>
      </c>
      <c r="AQ21" s="279">
        <v>1.45</v>
      </c>
      <c r="AS21" s="280"/>
      <c r="AT21" s="276"/>
    </row>
    <row r="22" spans="1:46" s="248" customFormat="1" x14ac:dyDescent="0.15">
      <c r="A22" s="276"/>
      <c r="AK22" s="1123" t="s">
        <v>500</v>
      </c>
      <c r="AL22" s="1124"/>
      <c r="AM22" s="1124"/>
      <c r="AN22" s="1125"/>
      <c r="AO22" s="281">
        <v>96.5</v>
      </c>
      <c r="AP22" s="282">
        <v>98.3</v>
      </c>
      <c r="AQ22" s="283">
        <v>-1.8</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16" t="s">
        <v>501</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x14ac:dyDescent="0.15">
      <c r="A27" s="288"/>
      <c r="AS27" s="243"/>
      <c r="AT27" s="243"/>
    </row>
    <row r="28" spans="1:46" ht="17.25" x14ac:dyDescent="0.15">
      <c r="A28" s="244" t="s">
        <v>502</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503</v>
      </c>
      <c r="AL29" s="248"/>
      <c r="AM29" s="248"/>
      <c r="AN29" s="248"/>
      <c r="AS29" s="290"/>
    </row>
    <row r="30" spans="1:46" ht="13.5" customHeight="1" x14ac:dyDescent="0.15">
      <c r="A30" s="247"/>
      <c r="AK30" s="250"/>
      <c r="AL30" s="251"/>
      <c r="AM30" s="251"/>
      <c r="AN30" s="252"/>
      <c r="AO30" s="1105" t="s">
        <v>482</v>
      </c>
      <c r="AP30" s="253"/>
      <c r="AQ30" s="254" t="s">
        <v>483</v>
      </c>
      <c r="AR30" s="255"/>
    </row>
    <row r="31" spans="1:46" x14ac:dyDescent="0.15">
      <c r="A31" s="247"/>
      <c r="AK31" s="256"/>
      <c r="AL31" s="257"/>
      <c r="AM31" s="257"/>
      <c r="AN31" s="258"/>
      <c r="AO31" s="1106"/>
      <c r="AP31" s="259" t="s">
        <v>484</v>
      </c>
      <c r="AQ31" s="260" t="s">
        <v>485</v>
      </c>
      <c r="AR31" s="261" t="s">
        <v>486</v>
      </c>
    </row>
    <row r="32" spans="1:46" ht="27" customHeight="1" x14ac:dyDescent="0.15">
      <c r="A32" s="247"/>
      <c r="AK32" s="1107" t="s">
        <v>504</v>
      </c>
      <c r="AL32" s="1108"/>
      <c r="AM32" s="1108"/>
      <c r="AN32" s="1109"/>
      <c r="AO32" s="291">
        <v>4019198</v>
      </c>
      <c r="AP32" s="291">
        <v>66950</v>
      </c>
      <c r="AQ32" s="292">
        <v>41451</v>
      </c>
      <c r="AR32" s="293">
        <v>61.5</v>
      </c>
    </row>
    <row r="33" spans="1:46" ht="13.5" customHeight="1" x14ac:dyDescent="0.15">
      <c r="A33" s="247"/>
      <c r="AK33" s="1107" t="s">
        <v>505</v>
      </c>
      <c r="AL33" s="1108"/>
      <c r="AM33" s="1108"/>
      <c r="AN33" s="1109"/>
      <c r="AO33" s="291" t="s">
        <v>491</v>
      </c>
      <c r="AP33" s="291" t="s">
        <v>491</v>
      </c>
      <c r="AQ33" s="292" t="s">
        <v>491</v>
      </c>
      <c r="AR33" s="293" t="s">
        <v>491</v>
      </c>
    </row>
    <row r="34" spans="1:46" ht="27" customHeight="1" x14ac:dyDescent="0.15">
      <c r="A34" s="247"/>
      <c r="AK34" s="1107" t="s">
        <v>506</v>
      </c>
      <c r="AL34" s="1108"/>
      <c r="AM34" s="1108"/>
      <c r="AN34" s="1109"/>
      <c r="AO34" s="291" t="s">
        <v>491</v>
      </c>
      <c r="AP34" s="291" t="s">
        <v>491</v>
      </c>
      <c r="AQ34" s="292">
        <v>35</v>
      </c>
      <c r="AR34" s="293" t="s">
        <v>491</v>
      </c>
    </row>
    <row r="35" spans="1:46" ht="27" customHeight="1" x14ac:dyDescent="0.15">
      <c r="A35" s="247"/>
      <c r="AK35" s="1107" t="s">
        <v>507</v>
      </c>
      <c r="AL35" s="1108"/>
      <c r="AM35" s="1108"/>
      <c r="AN35" s="1109"/>
      <c r="AO35" s="291">
        <v>1197213</v>
      </c>
      <c r="AP35" s="291">
        <v>19943</v>
      </c>
      <c r="AQ35" s="292">
        <v>11775</v>
      </c>
      <c r="AR35" s="293">
        <v>69.400000000000006</v>
      </c>
    </row>
    <row r="36" spans="1:46" ht="27" customHeight="1" x14ac:dyDescent="0.15">
      <c r="A36" s="247"/>
      <c r="AK36" s="1107" t="s">
        <v>508</v>
      </c>
      <c r="AL36" s="1108"/>
      <c r="AM36" s="1108"/>
      <c r="AN36" s="1109"/>
      <c r="AO36" s="291">
        <v>23278</v>
      </c>
      <c r="AP36" s="291">
        <v>388</v>
      </c>
      <c r="AQ36" s="292">
        <v>2188</v>
      </c>
      <c r="AR36" s="293">
        <v>-82.3</v>
      </c>
    </row>
    <row r="37" spans="1:46" ht="13.5" customHeight="1" x14ac:dyDescent="0.15">
      <c r="A37" s="247"/>
      <c r="AK37" s="1107" t="s">
        <v>509</v>
      </c>
      <c r="AL37" s="1108"/>
      <c r="AM37" s="1108"/>
      <c r="AN37" s="1109"/>
      <c r="AO37" s="291" t="s">
        <v>491</v>
      </c>
      <c r="AP37" s="291" t="s">
        <v>491</v>
      </c>
      <c r="AQ37" s="292">
        <v>531</v>
      </c>
      <c r="AR37" s="293" t="s">
        <v>491</v>
      </c>
    </row>
    <row r="38" spans="1:46" ht="27" customHeight="1" x14ac:dyDescent="0.15">
      <c r="A38" s="247"/>
      <c r="AK38" s="1110" t="s">
        <v>510</v>
      </c>
      <c r="AL38" s="1111"/>
      <c r="AM38" s="1111"/>
      <c r="AN38" s="1112"/>
      <c r="AO38" s="294" t="s">
        <v>491</v>
      </c>
      <c r="AP38" s="294" t="s">
        <v>491</v>
      </c>
      <c r="AQ38" s="295">
        <v>1</v>
      </c>
      <c r="AR38" s="283" t="s">
        <v>491</v>
      </c>
      <c r="AS38" s="290"/>
    </row>
    <row r="39" spans="1:46" x14ac:dyDescent="0.15">
      <c r="A39" s="247"/>
      <c r="AK39" s="1110" t="s">
        <v>511</v>
      </c>
      <c r="AL39" s="1111"/>
      <c r="AM39" s="1111"/>
      <c r="AN39" s="1112"/>
      <c r="AO39" s="291">
        <v>-63194</v>
      </c>
      <c r="AP39" s="291">
        <v>-1053</v>
      </c>
      <c r="AQ39" s="292">
        <v>-5414</v>
      </c>
      <c r="AR39" s="293">
        <v>-80.599999999999994</v>
      </c>
      <c r="AS39" s="290"/>
    </row>
    <row r="40" spans="1:46" ht="27" customHeight="1" x14ac:dyDescent="0.15">
      <c r="A40" s="247"/>
      <c r="AK40" s="1107" t="s">
        <v>512</v>
      </c>
      <c r="AL40" s="1108"/>
      <c r="AM40" s="1108"/>
      <c r="AN40" s="1109"/>
      <c r="AO40" s="291">
        <v>-4263240</v>
      </c>
      <c r="AP40" s="291">
        <v>-71015</v>
      </c>
      <c r="AQ40" s="292">
        <v>-35360</v>
      </c>
      <c r="AR40" s="293">
        <v>100.8</v>
      </c>
      <c r="AS40" s="290"/>
    </row>
    <row r="41" spans="1:46" x14ac:dyDescent="0.15">
      <c r="A41" s="247"/>
      <c r="AK41" s="1113" t="s">
        <v>287</v>
      </c>
      <c r="AL41" s="1114"/>
      <c r="AM41" s="1114"/>
      <c r="AN41" s="1115"/>
      <c r="AO41" s="291">
        <v>913255</v>
      </c>
      <c r="AP41" s="291">
        <v>15213</v>
      </c>
      <c r="AQ41" s="292">
        <v>15207</v>
      </c>
      <c r="AR41" s="293">
        <v>0</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513</v>
      </c>
    </row>
    <row r="48" spans="1:46" x14ac:dyDescent="0.15">
      <c r="A48" s="247"/>
      <c r="AK48" s="301" t="s">
        <v>514</v>
      </c>
      <c r="AL48" s="301"/>
      <c r="AM48" s="301"/>
      <c r="AN48" s="301"/>
      <c r="AO48" s="301"/>
      <c r="AP48" s="301"/>
      <c r="AQ48" s="302"/>
      <c r="AR48" s="301"/>
    </row>
    <row r="49" spans="1:44" ht="13.5" customHeight="1" x14ac:dyDescent="0.15">
      <c r="A49" s="247"/>
      <c r="AK49" s="303"/>
      <c r="AL49" s="304"/>
      <c r="AM49" s="1100" t="s">
        <v>482</v>
      </c>
      <c r="AN49" s="1102" t="s">
        <v>515</v>
      </c>
      <c r="AO49" s="1103"/>
      <c r="AP49" s="1103"/>
      <c r="AQ49" s="1103"/>
      <c r="AR49" s="1104"/>
    </row>
    <row r="50" spans="1:44" x14ac:dyDescent="0.15">
      <c r="A50" s="247"/>
      <c r="AK50" s="305"/>
      <c r="AL50" s="306"/>
      <c r="AM50" s="1101"/>
      <c r="AN50" s="307" t="s">
        <v>516</v>
      </c>
      <c r="AO50" s="308" t="s">
        <v>517</v>
      </c>
      <c r="AP50" s="309" t="s">
        <v>518</v>
      </c>
      <c r="AQ50" s="310" t="s">
        <v>519</v>
      </c>
      <c r="AR50" s="311" t="s">
        <v>520</v>
      </c>
    </row>
    <row r="51" spans="1:44" x14ac:dyDescent="0.15">
      <c r="A51" s="247"/>
      <c r="AK51" s="303" t="s">
        <v>521</v>
      </c>
      <c r="AL51" s="304"/>
      <c r="AM51" s="312">
        <v>2992624</v>
      </c>
      <c r="AN51" s="313">
        <v>47325</v>
      </c>
      <c r="AO51" s="314">
        <v>-30.8</v>
      </c>
      <c r="AP51" s="315">
        <v>63812</v>
      </c>
      <c r="AQ51" s="316">
        <v>2.2999999999999998</v>
      </c>
      <c r="AR51" s="317">
        <v>-33.1</v>
      </c>
    </row>
    <row r="52" spans="1:44" x14ac:dyDescent="0.15">
      <c r="A52" s="247"/>
      <c r="AK52" s="318"/>
      <c r="AL52" s="319" t="s">
        <v>522</v>
      </c>
      <c r="AM52" s="320">
        <v>1484012</v>
      </c>
      <c r="AN52" s="321">
        <v>23468</v>
      </c>
      <c r="AO52" s="322">
        <v>-40.5</v>
      </c>
      <c r="AP52" s="323">
        <v>33848</v>
      </c>
      <c r="AQ52" s="324">
        <v>-4.2</v>
      </c>
      <c r="AR52" s="325">
        <v>-36.299999999999997</v>
      </c>
    </row>
    <row r="53" spans="1:44" x14ac:dyDescent="0.15">
      <c r="A53" s="247"/>
      <c r="AK53" s="303" t="s">
        <v>523</v>
      </c>
      <c r="AL53" s="304"/>
      <c r="AM53" s="312">
        <v>2911875</v>
      </c>
      <c r="AN53" s="313">
        <v>46656</v>
      </c>
      <c r="AO53" s="314">
        <v>-1.4</v>
      </c>
      <c r="AP53" s="315">
        <v>54225</v>
      </c>
      <c r="AQ53" s="316">
        <v>-15</v>
      </c>
      <c r="AR53" s="317">
        <v>13.6</v>
      </c>
    </row>
    <row r="54" spans="1:44" x14ac:dyDescent="0.15">
      <c r="A54" s="247"/>
      <c r="AK54" s="318"/>
      <c r="AL54" s="319" t="s">
        <v>522</v>
      </c>
      <c r="AM54" s="320">
        <v>2017268</v>
      </c>
      <c r="AN54" s="321">
        <v>32322</v>
      </c>
      <c r="AO54" s="322">
        <v>37.700000000000003</v>
      </c>
      <c r="AP54" s="323">
        <v>27337</v>
      </c>
      <c r="AQ54" s="324">
        <v>-19.2</v>
      </c>
      <c r="AR54" s="325">
        <v>56.9</v>
      </c>
    </row>
    <row r="55" spans="1:44" x14ac:dyDescent="0.15">
      <c r="A55" s="247"/>
      <c r="AK55" s="303" t="s">
        <v>524</v>
      </c>
      <c r="AL55" s="304"/>
      <c r="AM55" s="312">
        <v>5882893</v>
      </c>
      <c r="AN55" s="313">
        <v>95320</v>
      </c>
      <c r="AO55" s="314">
        <v>104.3</v>
      </c>
      <c r="AP55" s="315">
        <v>54016</v>
      </c>
      <c r="AQ55" s="316">
        <v>-0.4</v>
      </c>
      <c r="AR55" s="317">
        <v>104.7</v>
      </c>
    </row>
    <row r="56" spans="1:44" x14ac:dyDescent="0.15">
      <c r="A56" s="247"/>
      <c r="AK56" s="318"/>
      <c r="AL56" s="319" t="s">
        <v>522</v>
      </c>
      <c r="AM56" s="320">
        <v>1499791</v>
      </c>
      <c r="AN56" s="321">
        <v>24301</v>
      </c>
      <c r="AO56" s="322">
        <v>-24.8</v>
      </c>
      <c r="AP56" s="323">
        <v>28078</v>
      </c>
      <c r="AQ56" s="324">
        <v>2.7</v>
      </c>
      <c r="AR56" s="325">
        <v>-27.5</v>
      </c>
    </row>
    <row r="57" spans="1:44" x14ac:dyDescent="0.15">
      <c r="A57" s="247"/>
      <c r="AK57" s="303" t="s">
        <v>525</v>
      </c>
      <c r="AL57" s="304"/>
      <c r="AM57" s="312">
        <v>2084062</v>
      </c>
      <c r="AN57" s="313">
        <v>34223</v>
      </c>
      <c r="AO57" s="314">
        <v>-64.099999999999994</v>
      </c>
      <c r="AP57" s="315">
        <v>52786</v>
      </c>
      <c r="AQ57" s="316">
        <v>-2.2999999999999998</v>
      </c>
      <c r="AR57" s="317">
        <v>-61.8</v>
      </c>
    </row>
    <row r="58" spans="1:44" x14ac:dyDescent="0.15">
      <c r="A58" s="247"/>
      <c r="AK58" s="318"/>
      <c r="AL58" s="319" t="s">
        <v>522</v>
      </c>
      <c r="AM58" s="320">
        <v>1038535</v>
      </c>
      <c r="AN58" s="321">
        <v>17054</v>
      </c>
      <c r="AO58" s="322">
        <v>-29.8</v>
      </c>
      <c r="AP58" s="323">
        <v>28742</v>
      </c>
      <c r="AQ58" s="324">
        <v>2.4</v>
      </c>
      <c r="AR58" s="325">
        <v>-32.200000000000003</v>
      </c>
    </row>
    <row r="59" spans="1:44" x14ac:dyDescent="0.15">
      <c r="A59" s="247"/>
      <c r="AK59" s="303" t="s">
        <v>526</v>
      </c>
      <c r="AL59" s="304"/>
      <c r="AM59" s="312">
        <v>2826104</v>
      </c>
      <c r="AN59" s="313">
        <v>47076</v>
      </c>
      <c r="AO59" s="314">
        <v>37.6</v>
      </c>
      <c r="AP59" s="315">
        <v>58465</v>
      </c>
      <c r="AQ59" s="316">
        <v>10.8</v>
      </c>
      <c r="AR59" s="317">
        <v>26.8</v>
      </c>
    </row>
    <row r="60" spans="1:44" x14ac:dyDescent="0.15">
      <c r="A60" s="247"/>
      <c r="AK60" s="318"/>
      <c r="AL60" s="319" t="s">
        <v>522</v>
      </c>
      <c r="AM60" s="320">
        <v>1978732</v>
      </c>
      <c r="AN60" s="321">
        <v>32961</v>
      </c>
      <c r="AO60" s="322">
        <v>93.3</v>
      </c>
      <c r="AP60" s="323">
        <v>34452</v>
      </c>
      <c r="AQ60" s="324">
        <v>19.899999999999999</v>
      </c>
      <c r="AR60" s="325">
        <v>73.400000000000006</v>
      </c>
    </row>
    <row r="61" spans="1:44" x14ac:dyDescent="0.15">
      <c r="A61" s="247"/>
      <c r="AK61" s="303" t="s">
        <v>527</v>
      </c>
      <c r="AL61" s="326"/>
      <c r="AM61" s="312">
        <v>3339512</v>
      </c>
      <c r="AN61" s="313">
        <v>54120</v>
      </c>
      <c r="AO61" s="314">
        <v>9.1</v>
      </c>
      <c r="AP61" s="315">
        <v>56661</v>
      </c>
      <c r="AQ61" s="327">
        <v>-0.9</v>
      </c>
      <c r="AR61" s="317">
        <v>10</v>
      </c>
    </row>
    <row r="62" spans="1:44" x14ac:dyDescent="0.15">
      <c r="A62" s="247"/>
      <c r="AK62" s="318"/>
      <c r="AL62" s="319" t="s">
        <v>522</v>
      </c>
      <c r="AM62" s="320">
        <v>1603668</v>
      </c>
      <c r="AN62" s="321">
        <v>26021</v>
      </c>
      <c r="AO62" s="322">
        <v>7.2</v>
      </c>
      <c r="AP62" s="323">
        <v>30491</v>
      </c>
      <c r="AQ62" s="324">
        <v>0.3</v>
      </c>
      <c r="AR62" s="325">
        <v>6.9</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OvpQlfzL61DLfkGsE6l/iDyeIJ2B3T97nwb5MOTlB/JQeTH7bApvtUYouz9SSvN0J3jOI4RYieGMFS/TWeromA==" saltValue="GaTPZAWBrZeclo5Ymj/o7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479</v>
      </c>
    </row>
    <row r="121" spans="125:125" ht="13.5" hidden="1" customHeight="1" x14ac:dyDescent="0.15">
      <c r="DU121" s="241"/>
    </row>
  </sheetData>
  <sheetProtection algorithmName="SHA-512" hashValue="s4y76XKYVAbKKJdag3Og9b1RnqgpwvWX6VNwnTWsgRUVO+JKXxXJe3UmNXCFQaS4M3jXdkkNiWZaIkPvHekSNg==" saltValue="poZtNRuygsysN60j+Zq52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479</v>
      </c>
    </row>
  </sheetData>
  <sheetProtection algorithmName="SHA-512" hashValue="rU2/WYc13PZ1sx4exYSQUrl3e2Nl2nrr8SYSQxAEfuyYnvefQaF4VZvlXQHTAo3vK4uX/yIFrViGgib2pB5Flw==" saltValue="bhLAHxoRsFqeq4ED4Rrci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s="1" customFormat="1"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529</v>
      </c>
      <c r="G46" s="8" t="s">
        <v>530</v>
      </c>
      <c r="H46" s="8" t="s">
        <v>531</v>
      </c>
      <c r="I46" s="8" t="s">
        <v>532</v>
      </c>
      <c r="J46" s="9" t="s">
        <v>533</v>
      </c>
    </row>
    <row r="47" spans="2:10" ht="57.75" customHeight="1" x14ac:dyDescent="0.15">
      <c r="B47" s="10"/>
      <c r="C47" s="1126" t="s">
        <v>3</v>
      </c>
      <c r="D47" s="1126"/>
      <c r="E47" s="1127"/>
      <c r="F47" s="11">
        <v>26.83</v>
      </c>
      <c r="G47" s="12">
        <v>25.63</v>
      </c>
      <c r="H47" s="12">
        <v>24.91</v>
      </c>
      <c r="I47" s="12">
        <v>23.28</v>
      </c>
      <c r="J47" s="13">
        <v>23.72</v>
      </c>
    </row>
    <row r="48" spans="2:10" ht="57.75" customHeight="1" x14ac:dyDescent="0.15">
      <c r="B48" s="14"/>
      <c r="C48" s="1128" t="s">
        <v>4</v>
      </c>
      <c r="D48" s="1128"/>
      <c r="E48" s="1129"/>
      <c r="F48" s="15">
        <v>7.98</v>
      </c>
      <c r="G48" s="16">
        <v>9.0500000000000007</v>
      </c>
      <c r="H48" s="16">
        <v>7.23</v>
      </c>
      <c r="I48" s="16">
        <v>7.64</v>
      </c>
      <c r="J48" s="17">
        <v>8.0500000000000007</v>
      </c>
    </row>
    <row r="49" spans="2:10" ht="57.75" customHeight="1" thickBot="1" x14ac:dyDescent="0.2">
      <c r="B49" s="18"/>
      <c r="C49" s="1130" t="s">
        <v>5</v>
      </c>
      <c r="D49" s="1130"/>
      <c r="E49" s="1131"/>
      <c r="F49" s="19">
        <v>2.12</v>
      </c>
      <c r="G49" s="20">
        <v>4.53</v>
      </c>
      <c r="H49" s="20" t="s">
        <v>534</v>
      </c>
      <c r="I49" s="20">
        <v>4.08</v>
      </c>
      <c r="J49" s="21">
        <v>4.37</v>
      </c>
    </row>
    <row r="50" spans="2:10" x14ac:dyDescent="0.15"/>
  </sheetData>
  <sheetProtection algorithmName="SHA-512" hashValue="R8xq9yqklKx6Knxzvf0pvMPZx45noRRNUONAfL0i22lTuNyfA/8wwm7HadJ7BN6oI9d0+CrsfumXbSQhFIZyOg==" saltValue="N8OYv0Qd68biQPFrLoZK/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中村　友保</cp:lastModifiedBy>
  <cp:lastPrinted>2026-03-12T07:16:43Z</cp:lastPrinted>
  <dcterms:created xsi:type="dcterms:W3CDTF">2026-02-23T07:51:16Z</dcterms:created>
  <dcterms:modified xsi:type="dcterms:W3CDTF">2026-03-17T05:57:39Z</dcterms:modified>
  <cp:category/>
</cp:coreProperties>
</file>