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asago.local\朝来市\NAS-財務課財政\08 財政状況の公表\07 財政状況資料集\R6\260305_【照会：3／16（月）〆】令和6年度財政状況資料集の作成及び提出について\02_回答\"/>
    </mc:Choice>
  </mc:AlternateContent>
  <xr:revisionPtr revIDLastSave="0" documentId="13_ncr:1_{DDD94796-4974-4017-AB7C-5C83BD9522D5}" xr6:coauthVersionLast="47" xr6:coauthVersionMax="47" xr10:uidLastSave="{00000000-0000-0000-0000-000000000000}"/>
  <bookViews>
    <workbookView xWindow="-25320" yWindow="-120" windowWidth="25440" windowHeight="15390" firstSheet="3" activeTab="4"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28" i="12" l="1"/>
  <c r="BG34" i="10"/>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C36" i="10"/>
  <c r="CO35" i="10"/>
  <c r="BE35" i="10"/>
  <c r="C35" i="10"/>
  <c r="CO34" i="10"/>
  <c r="BW34" i="10"/>
  <c r="BW35" i="10" s="1"/>
  <c r="BW36" i="10" s="1"/>
  <c r="BW37" i="10" s="1"/>
  <c r="BW38" i="10" s="1"/>
  <c r="BW39" i="10" s="1"/>
  <c r="BW40" i="10" s="1"/>
  <c r="U34" i="10"/>
  <c r="U35" i="10" s="1"/>
  <c r="U36" i="10" s="1"/>
  <c r="U37" i="10" s="1"/>
  <c r="C34" i="10"/>
  <c r="AM34" i="10" l="1"/>
  <c r="AM35" i="10" s="1"/>
  <c r="AM36" i="10" s="1"/>
  <c r="BE34"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<sst xmlns="http://schemas.openxmlformats.org/spreadsheetml/2006/main" count="1104" uniqueCount="566">
  <si>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</si>
  <si>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</si>
  <si>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</si>
  <si>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</si>
  <si>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</si>
  <si>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</si>
  <si>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</si>
  <si>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</si>
  <si>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</si>
  <si>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</si>
  <si>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</si>
  <si>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</si>
  <si>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</si>
  <si>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</si>
  <si>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</si>
  <si>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</si>
  <si>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</si>
  <si>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</si>
  <si>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</si>
  <si>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</si>
  <si>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</si>
  <si>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</si>
  <si>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</si>
  <si>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</si>
  <si>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</si>
  <si>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</si>
  <si>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</si>
  <si>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</si>
  <si>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</si>
  <si>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</si>
  <si>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</si>
  <si>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</si>
  <si>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</si>
  <si>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</si>
  <si>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</si>
  <si>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</si>
  <si>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</si>
  <si>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</si>
  <si>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</si>
  <si>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</si>
  <si>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</si>
  <si>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</si>
  <si>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</si>
  <si>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</si>
  <si>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</si>
  <si>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</si>
  <si>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</si>
  <si>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</si>
  <si>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</si>
  <si>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</si>
  <si>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</si>
  <si>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</si>
  <si>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</si>
  <si>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</si>
  <si>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</si>
  <si>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</si>
  <si>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</si>
  <si>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</si>
  <si>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</si>
  <si>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</si>
  <si>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</si>
  <si>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</si>
  <si>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</si>
  <si>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</si>
  <si>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</si>
  <si>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</si>
  <si>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</si>
  <si>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</si>
  <si>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</si>
  <si>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</si>
  <si>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</si>
  <si>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</si>
  <si>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</si>
  <si>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</si>
  <si>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</si>
  <si>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</si>
  <si>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</si>
  <si>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</si>
  <si>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</si>
  <si>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</si>
  <si>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</si>
  <si>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Ⅰ－２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</si>
  <si>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</si>
  <si>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</si>
  <si>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</si>
  <si>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</si>
  <si>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</si>
  <si>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</si>
  <si>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</si>
  <si>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</si>
  <si>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</si>
  <si>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</si>
  <si>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</si>
  <si>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</si>
  <si>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朝来市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</si>
  <si>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</si>
  <si>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</si>
  <si>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</si>
  <si>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</si>
  <si>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</si>
  <si>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</si>
  <si>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</si>
  <si>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</si>
  <si>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</si>
  <si>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</si>
  <si>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</si>
  <si>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</si>
  <si>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</si>
  <si>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</si>
  <si>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</si>
  <si>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</si>
  <si>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</si>
  <si>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</si>
  <si>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</si>
  <si>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</si>
  <si>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</si>
  <si>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</si>
  <si>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</si>
  <si>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</si>
  <si>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</si>
  <si>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</si>
  <si>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</si>
  <si>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</si>
  <si>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</si>
  <si>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</si>
  <si>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</si>
  <si>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</si>
  <si>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</si>
  <si>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</si>
  <si>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</si>
  <si>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</si>
  <si>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</si>
  <si>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</si>
  <si>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</si>
  <si>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</si>
  <si>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</si>
  <si>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</si>
  <si>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</si>
  <si>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</si>
  <si>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</si>
  <si>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</si>
  <si>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-1.7</t>
    <phoneticPr fontId="5"/>
  </si>
  <si>
    <t>基準財政需要額</t>
    <phoneticPr fontId="25"/>
  </si>
  <si>
    <t>うち日本人(％)</t>
    <phoneticPr fontId="5"/>
  </si>
  <si>
    <t>-1.8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</si>
  <si>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</si>
  <si>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</si>
  <si>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</si>
  <si>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</si>
  <si>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</si>
  <si>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</si>
  <si>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</si>
  <si>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</si>
  <si>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</si>
  <si>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</si>
  <si>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</si>
  <si>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</si>
  <si>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</si>
  <si>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</si>
  <si>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</si>
  <si>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</si>
  <si>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</si>
  <si>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</si>
  <si>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</si>
  <si>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</si>
  <si>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</si>
  <si>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</si>
  <si>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</si>
  <si>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</si>
  <si>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</si>
  <si>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</si>
  <si>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</si>
  <si>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</si>
  <si>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</si>
  <si>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</si>
  <si>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</si>
  <si>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</si>
  <si>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</si>
  <si>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</si>
  <si>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</si>
  <si>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</si>
  <si>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</si>
  <si>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</si>
  <si>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</si>
  <si>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</si>
  <si>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</si>
  <si>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</si>
  <si>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</si>
  <si>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</si>
  <si>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</si>
  <si>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</si>
  <si>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</si>
  <si>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</si>
  <si>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</si>
  <si>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</si>
  <si>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</si>
  <si>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</si>
  <si>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</si>
  <si>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</si>
  <si>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</si>
  <si>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</si>
  <si>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</si>
  <si>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</si>
  <si>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兵庫県朝来市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</si>
  <si>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</si>
  <si>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</si>
  <si>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</si>
  <si>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</si>
  <si>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</si>
  <si>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</si>
  <si>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</si>
  <si>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</si>
  <si>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</si>
  <si>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</si>
  <si>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</si>
  <si>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</si>
  <si>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</si>
  <si>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</si>
  <si>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</si>
  <si>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</si>
  <si>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</si>
  <si>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</si>
  <si>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</si>
  <si>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</si>
  <si>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</si>
  <si>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</si>
  <si>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</si>
  <si>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</si>
  <si>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</si>
  <si>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</si>
  <si>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</si>
  <si>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</si>
  <si>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</si>
  <si>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</si>
  <si>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</si>
  <si>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</si>
  <si>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</si>
  <si>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</si>
  <si>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</si>
  <si>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</si>
  <si>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</si>
  <si>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</si>
  <si>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</si>
  <si>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</si>
  <si>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</si>
  <si>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</si>
  <si>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</si>
  <si>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</si>
  <si>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</si>
  <si>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</si>
  <si>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</si>
  <si>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</si>
  <si>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</si>
  <si>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</si>
  <si>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</si>
  <si>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</si>
  <si>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</si>
  <si>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</si>
  <si>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</si>
  <si>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</si>
  <si>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</si>
  <si>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</si>
  <si>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</si>
  <si>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</si>
  <si>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</si>
  <si>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</si>
  <si>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</si>
  <si>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</si>
  <si>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</si>
  <si>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</si>
  <si>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</si>
  <si>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</si>
  <si>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</si>
  <si>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</si>
  <si>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</si>
  <si>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</si>
  <si>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</si>
  <si>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</si>
  <si>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</si>
  <si>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</si>
  <si>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</si>
  <si>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</si>
  <si>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</si>
  <si>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</si>
  <si>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</si>
  <si>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</si>
  <si>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</si>
  <si>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</si>
  <si>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</si>
  <si>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</si>
  <si>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</si>
  <si>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</si>
  <si>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</si>
  <si>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</si>
  <si>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</si>
  <si>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</si>
  <si>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</si>
  <si>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</si>
  <si>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</si>
  <si>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</si>
  <si>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</si>
  <si>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</si>
  <si>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</si>
  <si>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</si>
  <si>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</si>
  <si>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</si>
  <si>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</si>
  <si>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</si>
  <si>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</si>
  <si>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</si>
  <si>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</si>
  <si>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</si>
  <si>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</si>
  <si>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</si>
  <si>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</si>
  <si>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</si>
  <si>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</si>
  <si>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</si>
  <si>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</si>
  <si>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</si>
  <si>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</si>
  <si>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</si>
  <si>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</si>
  <si>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</si>
  <si>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</si>
  <si>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</si>
  <si>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</si>
  <si>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</si>
  <si>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</si>
  <si>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</si>
  <si>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</si>
  <si>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</si>
  <si>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</si>
  <si>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</si>
  <si>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</si>
  <si>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</si>
  <si>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</si>
  <si>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</si>
  <si>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</si>
  <si>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</si>
  <si>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</si>
  <si>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</si>
  <si>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</si>
  <si>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</si>
  <si>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</si>
  <si>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</si>
  <si>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</si>
  <si>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</si>
  <si>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</si>
  <si>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</si>
  <si>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</si>
  <si>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</si>
  <si>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</si>
  <si>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</si>
  <si>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兵庫県朝来市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</si>
  <si>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</si>
  <si>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</si>
  <si>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</si>
  <si>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</si>
  <si>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</si>
  <si>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</si>
  <si>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</si>
  <si>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</si>
  <si>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</si>
  <si>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</si>
  <si>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</si>
  <si>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</si>
  <si>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</si>
  <si>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</si>
  <si>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</si>
  <si>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</si>
  <si>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</si>
  <si>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</si>
  <si>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</si>
  <si>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</si>
  <si>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</si>
  <si>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</si>
  <si>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</si>
  <si>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</si>
  <si>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</si>
  <si>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</si>
  <si>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</si>
  <si>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</si>
  <si>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</si>
  <si>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</si>
  <si>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</si>
  <si>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</si>
  <si>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</si>
  <si>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t>
    <phoneticPr fontId="5"/>
  </si>
  <si>
    <t>休日診療所</t>
    <phoneticPr fontId="5"/>
  </si>
  <si>
    <t>介護保険事業（保険事業勘定）</t>
    <phoneticPr fontId="5"/>
  </si>
  <si>
    <t>後期高齢者医療</t>
    <phoneticPr fontId="5"/>
  </si>
  <si>
    <t>水道事業</t>
    <phoneticPr fontId="5"/>
  </si>
  <si>
    <t>法適用企業</t>
    <phoneticPr fontId="5"/>
  </si>
  <si>
    <t>工業用水道事業</t>
    <phoneticPr fontId="5"/>
  </si>
  <si>
    <t>下水道事業</t>
    <phoneticPr fontId="5"/>
  </si>
  <si>
    <t>宅地開発事業</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</si>
  <si>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</si>
  <si>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</si>
  <si>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</si>
  <si>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</si>
  <si>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</si>
  <si>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</si>
  <si>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</si>
  <si>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</si>
  <si>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</si>
  <si>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</si>
  <si>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</si>
  <si>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</si>
  <si>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</si>
  <si>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</si>
  <si>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</si>
  <si>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</si>
  <si>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</si>
  <si>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</si>
  <si>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</si>
  <si>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</si>
  <si>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</si>
  <si>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</si>
  <si>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</si>
  <si>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</si>
  <si>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</si>
  <si>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</si>
  <si>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</si>
  <si>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</si>
  <si>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</si>
  <si>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</si>
  <si>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</si>
  <si>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</si>
  <si>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</si>
  <si>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</si>
  <si>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</si>
  <si>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</si>
  <si>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</si>
  <si>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</si>
  <si>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</si>
  <si>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</si>
  <si>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</si>
  <si>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</si>
  <si>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</si>
  <si>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</si>
  <si>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</si>
  <si>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</si>
  <si>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</si>
  <si>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</si>
  <si>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</si>
  <si>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</si>
  <si>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</si>
  <si>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</si>
  <si>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</si>
  <si>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</si>
  <si>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</si>
  <si>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</si>
  <si>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</si>
  <si>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</si>
  <si>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</si>
  <si>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</si>
  <si>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</si>
  <si>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</si>
  <si>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</si>
  <si>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</si>
  <si>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</si>
  <si>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</si>
  <si>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</si>
  <si>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</si>
  <si>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</si>
  <si>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</si>
  <si>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</si>
  <si>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</si>
  <si>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</si>
  <si>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</si>
  <si>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</si>
  <si>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</si>
  <si>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</si>
  <si>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</si>
  <si>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</si>
  <si>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</si>
  <si>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</si>
  <si>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</si>
  <si>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</si>
  <si>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</si>
  <si>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</si>
  <si>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</si>
  <si>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</si>
  <si>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</si>
  <si>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</si>
  <si>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</si>
  <si>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</si>
  <si>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</si>
  <si>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</si>
  <si>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</si>
  <si>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</si>
  <si>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</si>
  <si>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</si>
  <si>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</si>
  <si>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</si>
  <si>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</si>
  <si>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</si>
  <si>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</si>
  <si>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</si>
  <si>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</si>
  <si>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</si>
  <si>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</si>
  <si>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</si>
  <si>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</si>
  <si>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</si>
  <si>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</si>
  <si>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</si>
  <si>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</si>
  <si>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</si>
  <si>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</si>
  <si>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</si>
  <si>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</si>
  <si>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</si>
  <si>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</si>
  <si>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</si>
  <si>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</si>
  <si>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</si>
  <si>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</si>
  <si>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</si>
  <si>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</si>
  <si>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</si>
  <si>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</si>
  <si>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</si>
  <si>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</si>
  <si>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</si>
  <si>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</si>
  <si>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</si>
  <si>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</si>
  <si>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</si>
  <si>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</si>
  <si>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</si>
  <si>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</si>
  <si>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0.53</t>
  </si>
  <si>
    <t>水道事業</t>
  </si>
  <si>
    <t>下水道事業</t>
  </si>
  <si>
    <t>一般会計</t>
  </si>
  <si>
    <t>工業用水道事業</t>
  </si>
  <si>
    <t>介護保険事業（保険事業勘定）</t>
  </si>
  <si>
    <t>国民健康保険（事業勘定）</t>
  </si>
  <si>
    <t>宅地開発事業</t>
  </si>
  <si>
    <t>後期高齢者医療</t>
  </si>
  <si>
    <t>その他会計（赤字）</t>
  </si>
  <si>
    <t>その他会計（黒字）</t>
  </si>
  <si>
    <t>R02</t>
    <phoneticPr fontId="5"/>
  </si>
  <si>
    <t>R03</t>
    <phoneticPr fontId="5"/>
  </si>
  <si>
    <t>R04</t>
    <phoneticPr fontId="5"/>
  </si>
  <si>
    <t>R05</t>
    <phoneticPr fontId="5"/>
  </si>
  <si>
    <t>R06</t>
    <phoneticPr fontId="5"/>
  </si>
  <si>
    <t>南但広域行政事務組合</t>
    <rPh sb="0" eb="2">
      <t>ナンタン</t>
    </rPh>
    <rPh sb="2" eb="4">
      <t>コウイキ</t>
    </rPh>
    <rPh sb="4" eb="6">
      <t>ギョウセイ</t>
    </rPh>
    <rPh sb="6" eb="10">
      <t>ジムクミアイ</t>
    </rPh>
    <phoneticPr fontId="2"/>
  </si>
  <si>
    <t>公立豊岡病院組合</t>
    <rPh sb="0" eb="2">
      <t>コウリツ</t>
    </rPh>
    <rPh sb="2" eb="4">
      <t>トヨオカ</t>
    </rPh>
    <rPh sb="4" eb="6">
      <t>ビョウイン</t>
    </rPh>
    <rPh sb="6" eb="8">
      <t>クミアイ</t>
    </rPh>
    <phoneticPr fontId="2"/>
  </si>
  <si>
    <t>但馬広域行政事務組合</t>
    <rPh sb="0" eb="2">
      <t>タジマ</t>
    </rPh>
    <rPh sb="2" eb="4">
      <t>コウイキ</t>
    </rPh>
    <rPh sb="4" eb="6">
      <t>ギョウセイ</t>
    </rPh>
    <rPh sb="6" eb="8">
      <t>ジム</t>
    </rPh>
    <rPh sb="8" eb="10">
      <t>クミアイ</t>
    </rPh>
    <phoneticPr fontId="2"/>
  </si>
  <si>
    <t>兵庫県市町村職員退職手当組合</t>
  </si>
  <si>
    <t>兵庫県町議会議員公務災害補償組合</t>
  </si>
  <si>
    <t>兵庫県後期高齢者医療広域連合（一般会計）</t>
  </si>
  <si>
    <t>兵庫県後期高齢者医療広域連合（特別会計）</t>
  </si>
  <si>
    <t>-</t>
    <phoneticPr fontId="2"/>
  </si>
  <si>
    <t>和田山商業振興</t>
    <rPh sb="0" eb="3">
      <t>ワダヤマ</t>
    </rPh>
    <rPh sb="3" eb="5">
      <t>ショウギョウ</t>
    </rPh>
    <rPh sb="5" eb="7">
      <t>シンコウ</t>
    </rPh>
    <phoneticPr fontId="2"/>
  </si>
  <si>
    <t>フレッシュあさご</t>
    <phoneticPr fontId="2"/>
  </si>
  <si>
    <t>朝来農産物加工所</t>
    <rPh sb="0" eb="2">
      <t>アサゴ</t>
    </rPh>
    <rPh sb="2" eb="5">
      <t>ノウサンブツ</t>
    </rPh>
    <rPh sb="5" eb="7">
      <t>カコウ</t>
    </rPh>
    <rPh sb="7" eb="8">
      <t>ショ</t>
    </rPh>
    <phoneticPr fontId="2"/>
  </si>
  <si>
    <t>あさご有機</t>
    <rPh sb="3" eb="5">
      <t>ユウキ</t>
    </rPh>
    <phoneticPr fontId="2"/>
  </si>
  <si>
    <t>地域振興基金</t>
    <rPh sb="0" eb="2">
      <t>チイキ</t>
    </rPh>
    <rPh sb="2" eb="4">
      <t>シンコウ</t>
    </rPh>
    <rPh sb="4" eb="6">
      <t>キキン</t>
    </rPh>
    <phoneticPr fontId="5"/>
  </si>
  <si>
    <t>公共施設等総合管理基金</t>
    <rPh sb="0" eb="2">
      <t>コウキョウ</t>
    </rPh>
    <rPh sb="2" eb="4">
      <t>シセツ</t>
    </rPh>
    <rPh sb="4" eb="5">
      <t>トウ</t>
    </rPh>
    <rPh sb="5" eb="7">
      <t>ソウゴウ</t>
    </rPh>
    <rPh sb="7" eb="9">
      <t>カンリ</t>
    </rPh>
    <rPh sb="9" eb="11">
      <t>キキン</t>
    </rPh>
    <phoneticPr fontId="2"/>
  </si>
  <si>
    <t>ふるさと創生基金</t>
    <rPh sb="4" eb="6">
      <t>ソウセイ</t>
    </rPh>
    <rPh sb="6" eb="8">
      <t>キキン</t>
    </rPh>
    <phoneticPr fontId="2"/>
  </si>
  <si>
    <t>地域福祉基金</t>
    <rPh sb="0" eb="2">
      <t>チイキ</t>
    </rPh>
    <rPh sb="2" eb="4">
      <t>フクシ</t>
    </rPh>
    <rPh sb="4" eb="6">
      <t>キキン</t>
    </rPh>
    <phoneticPr fontId="2"/>
  </si>
  <si>
    <t>コミュニティ・プラント維持基金</t>
    <rPh sb="11" eb="13">
      <t>イジ</t>
    </rPh>
    <rPh sb="13" eb="15">
      <t>キキン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</si>
</sst>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76347</c:v>
                </c:pt>
                <c:pt idx="1">
                  <c:v>69604</c:v>
                </c:pt>
                <c:pt idx="2">
                  <c:v>68410</c:v>
                </c:pt>
                <c:pt idx="3">
                  <c:v>73019</c:v>
                </c:pt>
                <c:pt idx="4">
                  <c:v>76590</c:v>
                </c:pt>
              </c:numCache>
            </c:numRef>
          </c:val>
          <c:smooth val="0"/>
          <c:extLst>
            <c:ext xmlns:c16="http://schemas.microsoft.com/office/drawing/2014/chart" uri="{C3380CC4-5D6E-409C-BE32-E72D297353CC}">
              <c16:uniqueId val="{00000000-5F42-4E30-B47D-F96B3A55D13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72201</c:v>
                </c:pt>
                <c:pt idx="1">
                  <c:v>58124</c:v>
                </c:pt>
                <c:pt idx="2">
                  <c:v>55753</c:v>
                </c:pt>
                <c:pt idx="3">
                  <c:v>55925</c:v>
                </c:pt>
                <c:pt idx="4">
                  <c:v>87693</c:v>
                </c:pt>
              </c:numCache>
            </c:numRef>
          </c:val>
          <c:smooth val="0"/>
          <c:extLst>
            <c:ext xmlns:c16="http://schemas.microsoft.com/office/drawing/2014/chart" uri="{C3380CC4-5D6E-409C-BE32-E72D297353CC}">
              <c16:uniqueId val="{00000001-5F42-4E30-B47D-F96B3A55D13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6.17</c:v>
                </c:pt>
                <c:pt idx="1">
                  <c:v>7.43</c:v>
                </c:pt>
                <c:pt idx="2">
                  <c:v>3.97</c:v>
                </c:pt>
                <c:pt idx="3">
                  <c:v>5.15</c:v>
                </c:pt>
                <c:pt idx="4">
                  <c:v>6.16</c:v>
                </c:pt>
              </c:numCache>
            </c:numRef>
          </c:val>
          <c:extLst>
            <c:ext xmlns:c16="http://schemas.microsoft.com/office/drawing/2014/chart" uri="{C3380CC4-5D6E-409C-BE32-E72D297353CC}">
              <c16:uniqueId val="{00000000-0B76-4881-A9CB-177CE271310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27.63</c:v>
                </c:pt>
                <c:pt idx="1">
                  <c:v>30.4</c:v>
                </c:pt>
                <c:pt idx="2">
                  <c:v>36.590000000000003</c:v>
                </c:pt>
                <c:pt idx="3">
                  <c:v>39.200000000000003</c:v>
                </c:pt>
                <c:pt idx="4">
                  <c:v>40.340000000000003</c:v>
                </c:pt>
              </c:numCache>
            </c:numRef>
          </c:val>
          <c:extLst>
            <c:ext xmlns:c16="http://schemas.microsoft.com/office/drawing/2014/chart" uri="{C3380CC4-5D6E-409C-BE32-E72D297353CC}">
              <c16:uniqueId val="{00000001-0B76-4881-A9CB-177CE271310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2.37</c:v>
                </c:pt>
                <c:pt idx="1">
                  <c:v>6.76</c:v>
                </c:pt>
                <c:pt idx="2">
                  <c:v>-0.53</c:v>
                </c:pt>
                <c:pt idx="3">
                  <c:v>5.54</c:v>
                </c:pt>
                <c:pt idx="4">
                  <c:v>2.57</c:v>
                </c:pt>
              </c:numCache>
            </c:numRef>
          </c:val>
          <c:smooth val="0"/>
          <c:extLst>
            <c:ext xmlns:c16="http://schemas.microsoft.com/office/drawing/2014/chart" uri="{C3380CC4-5D6E-409C-BE32-E72D297353CC}">
              <c16:uniqueId val="{00000002-0B76-4881-A9CB-177CE271310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29DB-4666-B091-B7474D8C11A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9DB-4666-B091-B7474D8C11A4}"/>
            </c:ext>
          </c:extLst>
        </c:ser>
        <c:ser>
          <c:idx val="2"/>
          <c:order val="2"/>
          <c:tx>
            <c:strRef>
              <c:f>データシート!$A$29</c:f>
              <c:strCache>
                <c:ptCount val="1"/>
                <c:pt idx="0">
                  <c:v>後期高齢者医療</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0.1</c:v>
                </c:pt>
                <c:pt idx="2">
                  <c:v>#N/A</c:v>
                </c:pt>
                <c:pt idx="3">
                  <c:v>0.09</c:v>
                </c:pt>
                <c:pt idx="4">
                  <c:v>#N/A</c:v>
                </c:pt>
                <c:pt idx="5">
                  <c:v>0.1</c:v>
                </c:pt>
                <c:pt idx="6">
                  <c:v>#N/A</c:v>
                </c:pt>
                <c:pt idx="7">
                  <c:v>0.08</c:v>
                </c:pt>
                <c:pt idx="8">
                  <c:v>#N/A</c:v>
                </c:pt>
                <c:pt idx="9">
                  <c:v>0.13</c:v>
                </c:pt>
              </c:numCache>
            </c:numRef>
          </c:val>
          <c:extLst>
            <c:ext xmlns:c16="http://schemas.microsoft.com/office/drawing/2014/chart" uri="{C3380CC4-5D6E-409C-BE32-E72D297353CC}">
              <c16:uniqueId val="{00000002-29DB-4666-B091-B7474D8C11A4}"/>
            </c:ext>
          </c:extLst>
        </c:ser>
        <c:ser>
          <c:idx val="3"/>
          <c:order val="3"/>
          <c:tx>
            <c:strRef>
              <c:f>データシート!$A$30</c:f>
              <c:strCache>
                <c:ptCount val="1"/>
                <c:pt idx="0">
                  <c:v>宅地開発事業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0.28000000000000003</c:v>
                </c:pt>
                <c:pt idx="2">
                  <c:v>#N/A</c:v>
                </c:pt>
                <c:pt idx="3">
                  <c:v>0.27</c:v>
                </c:pt>
                <c:pt idx="4">
                  <c:v>#N/A</c:v>
                </c:pt>
                <c:pt idx="5">
                  <c:v>0.28000000000000003</c:v>
                </c:pt>
                <c:pt idx="6">
                  <c:v>#N/A</c:v>
                </c:pt>
                <c:pt idx="7">
                  <c:v>0.22</c:v>
                </c:pt>
                <c:pt idx="8">
                  <c:v>#N/A</c:v>
                </c:pt>
                <c:pt idx="9">
                  <c:v>0.21</c:v>
                </c:pt>
              </c:numCache>
            </c:numRef>
          </c:val>
          <c:extLst>
            <c:ext xmlns:c16="http://schemas.microsoft.com/office/drawing/2014/chart" uri="{C3380CC4-5D6E-409C-BE32-E72D297353CC}">
              <c16:uniqueId val="{00000003-29DB-4666-B091-B7474D8C11A4}"/>
            </c:ext>
          </c:extLst>
        </c:ser>
        <c:ser>
          <c:idx val="4"/>
          <c:order val="4"/>
          <c:tx>
            <c:strRef>
              <c:f>データシート!$A$31</c:f>
              <c:strCache>
                <c:ptCount val="1"/>
                <c:pt idx="0">
                  <c:v>国民健康保険（事業勘定）</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0.25</c:v>
                </c:pt>
                <c:pt idx="2">
                  <c:v>#N/A</c:v>
                </c:pt>
                <c:pt idx="3">
                  <c:v>0.38</c:v>
                </c:pt>
                <c:pt idx="4">
                  <c:v>#N/A</c:v>
                </c:pt>
                <c:pt idx="5">
                  <c:v>0.26</c:v>
                </c:pt>
                <c:pt idx="6">
                  <c:v>#N/A</c:v>
                </c:pt>
                <c:pt idx="7">
                  <c:v>0.49</c:v>
                </c:pt>
                <c:pt idx="8">
                  <c:v>#N/A</c:v>
                </c:pt>
                <c:pt idx="9">
                  <c:v>0.59</c:v>
                </c:pt>
              </c:numCache>
            </c:numRef>
          </c:val>
          <c:extLst>
            <c:ext xmlns:c16="http://schemas.microsoft.com/office/drawing/2014/chart" uri="{C3380CC4-5D6E-409C-BE32-E72D297353CC}">
              <c16:uniqueId val="{00000004-29DB-4666-B091-B7474D8C11A4}"/>
            </c:ext>
          </c:extLst>
        </c:ser>
        <c:ser>
          <c:idx val="5"/>
          <c:order val="5"/>
          <c:tx>
            <c:strRef>
              <c:f>データシート!$A$32</c:f>
              <c:strCache>
                <c:ptCount val="1"/>
                <c:pt idx="0">
                  <c:v>介護保険事業（保険事業勘定）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0.93</c:v>
                </c:pt>
                <c:pt idx="2">
                  <c:v>#N/A</c:v>
                </c:pt>
                <c:pt idx="3">
                  <c:v>0.75</c:v>
                </c:pt>
                <c:pt idx="4">
                  <c:v>#N/A</c:v>
                </c:pt>
                <c:pt idx="5">
                  <c:v>0.56999999999999995</c:v>
                </c:pt>
                <c:pt idx="6">
                  <c:v>#N/A</c:v>
                </c:pt>
                <c:pt idx="7">
                  <c:v>0.71</c:v>
                </c:pt>
                <c:pt idx="8">
                  <c:v>#N/A</c:v>
                </c:pt>
                <c:pt idx="9">
                  <c:v>0.6</c:v>
                </c:pt>
              </c:numCache>
            </c:numRef>
          </c:val>
          <c:extLst>
            <c:ext xmlns:c16="http://schemas.microsoft.com/office/drawing/2014/chart" uri="{C3380CC4-5D6E-409C-BE32-E72D297353CC}">
              <c16:uniqueId val="{00000005-29DB-4666-B091-B7474D8C11A4}"/>
            </c:ext>
          </c:extLst>
        </c:ser>
        <c:ser>
          <c:idx val="6"/>
          <c:order val="6"/>
          <c:tx>
            <c:strRef>
              <c:f>データシート!$A$33</c:f>
              <c:strCache>
                <c:ptCount val="1"/>
                <c:pt idx="0">
                  <c:v>工業用水道事業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0.47</c:v>
                </c:pt>
                <c:pt idx="2">
                  <c:v>#N/A</c:v>
                </c:pt>
                <c:pt idx="3">
                  <c:v>0.52</c:v>
                </c:pt>
                <c:pt idx="4">
                  <c:v>#N/A</c:v>
                </c:pt>
                <c:pt idx="5">
                  <c:v>0.59</c:v>
                </c:pt>
                <c:pt idx="6">
                  <c:v>#N/A</c:v>
                </c:pt>
                <c:pt idx="7">
                  <c:v>0.64</c:v>
                </c:pt>
                <c:pt idx="8">
                  <c:v>#N/A</c:v>
                </c:pt>
                <c:pt idx="9">
                  <c:v>0.68</c:v>
                </c:pt>
              </c:numCache>
            </c:numRef>
          </c:val>
          <c:extLst>
            <c:ext xmlns:c16="http://schemas.microsoft.com/office/drawing/2014/chart" uri="{C3380CC4-5D6E-409C-BE32-E72D297353CC}">
              <c16:uniqueId val="{00000006-29DB-4666-B091-B7474D8C11A4}"/>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6.16</c:v>
                </c:pt>
                <c:pt idx="2">
                  <c:v>#N/A</c:v>
                </c:pt>
                <c:pt idx="3">
                  <c:v>7.43</c:v>
                </c:pt>
                <c:pt idx="4">
                  <c:v>#N/A</c:v>
                </c:pt>
                <c:pt idx="5">
                  <c:v>3.96</c:v>
                </c:pt>
                <c:pt idx="6">
                  <c:v>#N/A</c:v>
                </c:pt>
                <c:pt idx="7">
                  <c:v>5.14</c:v>
                </c:pt>
                <c:pt idx="8">
                  <c:v>#N/A</c:v>
                </c:pt>
                <c:pt idx="9">
                  <c:v>6.16</c:v>
                </c:pt>
              </c:numCache>
            </c:numRef>
          </c:val>
          <c:extLst>
            <c:ext xmlns:c16="http://schemas.microsoft.com/office/drawing/2014/chart" uri="{C3380CC4-5D6E-409C-BE32-E72D297353CC}">
              <c16:uniqueId val="{00000007-29DB-4666-B091-B7474D8C11A4}"/>
            </c:ext>
          </c:extLst>
        </c:ser>
        <c:ser>
          <c:idx val="8"/>
          <c:order val="8"/>
          <c:tx>
            <c:strRef>
              <c:f>データシート!$A$35</c:f>
              <c:strCache>
                <c:ptCount val="1"/>
                <c:pt idx="0">
                  <c:v>下水道事業</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8.86</c:v>
                </c:pt>
                <c:pt idx="2">
                  <c:v>#N/A</c:v>
                </c:pt>
                <c:pt idx="3">
                  <c:v>9.01</c:v>
                </c:pt>
                <c:pt idx="4">
                  <c:v>#N/A</c:v>
                </c:pt>
                <c:pt idx="5">
                  <c:v>9.94</c:v>
                </c:pt>
                <c:pt idx="6">
                  <c:v>#N/A</c:v>
                </c:pt>
                <c:pt idx="7">
                  <c:v>10.53</c:v>
                </c:pt>
                <c:pt idx="8">
                  <c:v>#N/A</c:v>
                </c:pt>
                <c:pt idx="9">
                  <c:v>10.65</c:v>
                </c:pt>
              </c:numCache>
            </c:numRef>
          </c:val>
          <c:extLst>
            <c:ext xmlns:c16="http://schemas.microsoft.com/office/drawing/2014/chart" uri="{C3380CC4-5D6E-409C-BE32-E72D297353CC}">
              <c16:uniqueId val="{00000008-29DB-4666-B091-B7474D8C11A4}"/>
            </c:ext>
          </c:extLst>
        </c:ser>
        <c:ser>
          <c:idx val="9"/>
          <c:order val="9"/>
          <c:tx>
            <c:strRef>
              <c:f>データシート!$A$36</c:f>
              <c:strCache>
                <c:ptCount val="1"/>
                <c:pt idx="0">
                  <c:v>水道事業</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11.93</c:v>
                </c:pt>
                <c:pt idx="2">
                  <c:v>#N/A</c:v>
                </c:pt>
                <c:pt idx="3">
                  <c:v>11.79</c:v>
                </c:pt>
                <c:pt idx="4">
                  <c:v>#N/A</c:v>
                </c:pt>
                <c:pt idx="5">
                  <c:v>12.39</c:v>
                </c:pt>
                <c:pt idx="6">
                  <c:v>#N/A</c:v>
                </c:pt>
                <c:pt idx="7">
                  <c:v>12.64</c:v>
                </c:pt>
                <c:pt idx="8">
                  <c:v>#N/A</c:v>
                </c:pt>
                <c:pt idx="9">
                  <c:v>12.77</c:v>
                </c:pt>
              </c:numCache>
            </c:numRef>
          </c:val>
          <c:extLst>
            <c:ext xmlns:c16="http://schemas.microsoft.com/office/drawing/2014/chart" uri="{C3380CC4-5D6E-409C-BE32-E72D297353CC}">
              <c16:uniqueId val="{00000009-29DB-4666-B091-B7474D8C11A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3017</c:v>
                </c:pt>
                <c:pt idx="5">
                  <c:v>2941</c:v>
                </c:pt>
                <c:pt idx="8">
                  <c:v>2692</c:v>
                </c:pt>
                <c:pt idx="11">
                  <c:v>2474</c:v>
                </c:pt>
                <c:pt idx="14">
                  <c:v>2302</c:v>
                </c:pt>
              </c:numCache>
            </c:numRef>
          </c:val>
          <c:extLst>
            <c:ext xmlns:c16="http://schemas.microsoft.com/office/drawing/2014/chart" uri="{C3380CC4-5D6E-409C-BE32-E72D297353CC}">
              <c16:uniqueId val="{00000000-E175-43B2-A1D6-F59C0F4D929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175-43B2-A1D6-F59C0F4D929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E175-43B2-A1D6-F59C0F4D929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462</c:v>
                </c:pt>
                <c:pt idx="3">
                  <c:v>478</c:v>
                </c:pt>
                <c:pt idx="6">
                  <c:v>481</c:v>
                </c:pt>
                <c:pt idx="9">
                  <c:v>472</c:v>
                </c:pt>
                <c:pt idx="12">
                  <c:v>462</c:v>
                </c:pt>
              </c:numCache>
            </c:numRef>
          </c:val>
          <c:extLst>
            <c:ext xmlns:c16="http://schemas.microsoft.com/office/drawing/2014/chart" uri="{C3380CC4-5D6E-409C-BE32-E72D297353CC}">
              <c16:uniqueId val="{00000003-E175-43B2-A1D6-F59C0F4D929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647</c:v>
                </c:pt>
                <c:pt idx="3">
                  <c:v>632</c:v>
                </c:pt>
                <c:pt idx="6">
                  <c:v>614</c:v>
                </c:pt>
                <c:pt idx="9">
                  <c:v>566</c:v>
                </c:pt>
                <c:pt idx="12">
                  <c:v>487</c:v>
                </c:pt>
              </c:numCache>
            </c:numRef>
          </c:val>
          <c:extLst>
            <c:ext xmlns:c16="http://schemas.microsoft.com/office/drawing/2014/chart" uri="{C3380CC4-5D6E-409C-BE32-E72D297353CC}">
              <c16:uniqueId val="{00000004-E175-43B2-A1D6-F59C0F4D929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17</c:v>
                </c:pt>
                <c:pt idx="3">
                  <c:v>0</c:v>
                </c:pt>
                <c:pt idx="6">
                  <c:v>0</c:v>
                </c:pt>
                <c:pt idx="9">
                  <c:v>0</c:v>
                </c:pt>
                <c:pt idx="12">
                  <c:v>0</c:v>
                </c:pt>
              </c:numCache>
            </c:numRef>
          </c:val>
          <c:extLst>
            <c:ext xmlns:c16="http://schemas.microsoft.com/office/drawing/2014/chart" uri="{C3380CC4-5D6E-409C-BE32-E72D297353CC}">
              <c16:uniqueId val="{00000005-E175-43B2-A1D6-F59C0F4D929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175-43B2-A1D6-F59C0F4D929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3060</c:v>
                </c:pt>
                <c:pt idx="3">
                  <c:v>2961</c:v>
                </c:pt>
                <c:pt idx="6">
                  <c:v>2652</c:v>
                </c:pt>
                <c:pt idx="9">
                  <c:v>2425</c:v>
                </c:pt>
                <c:pt idx="12">
                  <c:v>2207</c:v>
                </c:pt>
              </c:numCache>
            </c:numRef>
          </c:val>
          <c:extLst>
            <c:ext xmlns:c16="http://schemas.microsoft.com/office/drawing/2014/chart" uri="{C3380CC4-5D6E-409C-BE32-E72D297353CC}">
              <c16:uniqueId val="{00000007-E175-43B2-A1D6-F59C0F4D929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1169</c:v>
                </c:pt>
                <c:pt idx="2">
                  <c:v>#N/A</c:v>
                </c:pt>
                <c:pt idx="3">
                  <c:v>#N/A</c:v>
                </c:pt>
                <c:pt idx="4">
                  <c:v>1130</c:v>
                </c:pt>
                <c:pt idx="5">
                  <c:v>#N/A</c:v>
                </c:pt>
                <c:pt idx="6">
                  <c:v>#N/A</c:v>
                </c:pt>
                <c:pt idx="7">
                  <c:v>1055</c:v>
                </c:pt>
                <c:pt idx="8">
                  <c:v>#N/A</c:v>
                </c:pt>
                <c:pt idx="9">
                  <c:v>#N/A</c:v>
                </c:pt>
                <c:pt idx="10">
                  <c:v>989</c:v>
                </c:pt>
                <c:pt idx="11">
                  <c:v>#N/A</c:v>
                </c:pt>
                <c:pt idx="12">
                  <c:v>#N/A</c:v>
                </c:pt>
                <c:pt idx="13">
                  <c:v>854</c:v>
                </c:pt>
                <c:pt idx="14">
                  <c:v>#N/A</c:v>
                </c:pt>
              </c:numCache>
            </c:numRef>
          </c:val>
          <c:smooth val="0"/>
          <c:extLst>
            <c:ext xmlns:c16="http://schemas.microsoft.com/office/drawing/2014/chart" uri="{C3380CC4-5D6E-409C-BE32-E72D297353CC}">
              <c16:uniqueId val="{00000008-E175-43B2-A1D6-F59C0F4D929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23222</c:v>
                </c:pt>
                <c:pt idx="5">
                  <c:v>21279</c:v>
                </c:pt>
                <c:pt idx="8">
                  <c:v>19297</c:v>
                </c:pt>
                <c:pt idx="11">
                  <c:v>17690</c:v>
                </c:pt>
                <c:pt idx="14">
                  <c:v>16266</c:v>
                </c:pt>
              </c:numCache>
            </c:numRef>
          </c:val>
          <c:extLst>
            <c:ext xmlns:c16="http://schemas.microsoft.com/office/drawing/2014/chart" uri="{C3380CC4-5D6E-409C-BE32-E72D297353CC}">
              <c16:uniqueId val="{00000000-E608-4A54-A95C-CF65B2DAB40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448</c:v>
                </c:pt>
                <c:pt idx="5">
                  <c:v>359</c:v>
                </c:pt>
                <c:pt idx="8">
                  <c:v>271</c:v>
                </c:pt>
                <c:pt idx="11">
                  <c:v>198</c:v>
                </c:pt>
                <c:pt idx="14">
                  <c:v>144</c:v>
                </c:pt>
              </c:numCache>
            </c:numRef>
          </c:val>
          <c:extLst>
            <c:ext xmlns:c16="http://schemas.microsoft.com/office/drawing/2014/chart" uri="{C3380CC4-5D6E-409C-BE32-E72D297353CC}">
              <c16:uniqueId val="{00000001-E608-4A54-A95C-CF65B2DAB40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8804</c:v>
                </c:pt>
                <c:pt idx="5">
                  <c:v>9454</c:v>
                </c:pt>
                <c:pt idx="8">
                  <c:v>9936</c:v>
                </c:pt>
                <c:pt idx="11">
                  <c:v>10316</c:v>
                </c:pt>
                <c:pt idx="14">
                  <c:v>10622</c:v>
                </c:pt>
              </c:numCache>
            </c:numRef>
          </c:val>
          <c:extLst>
            <c:ext xmlns:c16="http://schemas.microsoft.com/office/drawing/2014/chart" uri="{C3380CC4-5D6E-409C-BE32-E72D297353CC}">
              <c16:uniqueId val="{00000002-E608-4A54-A95C-CF65B2DAB40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43</c:v>
                </c:pt>
              </c:numCache>
            </c:numRef>
          </c:val>
          <c:extLst>
            <c:ext xmlns:c16="http://schemas.microsoft.com/office/drawing/2014/chart" uri="{C3380CC4-5D6E-409C-BE32-E72D297353CC}">
              <c16:uniqueId val="{00000003-E608-4A54-A95C-CF65B2DAB40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608-4A54-A95C-CF65B2DAB40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608-4A54-A95C-CF65B2DAB40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2813</c:v>
                </c:pt>
                <c:pt idx="3">
                  <c:v>2757</c:v>
                </c:pt>
                <c:pt idx="6">
                  <c:v>2654</c:v>
                </c:pt>
                <c:pt idx="9">
                  <c:v>2506</c:v>
                </c:pt>
                <c:pt idx="12">
                  <c:v>2560</c:v>
                </c:pt>
              </c:numCache>
            </c:numRef>
          </c:val>
          <c:extLst>
            <c:ext xmlns:c16="http://schemas.microsoft.com/office/drawing/2014/chart" uri="{C3380CC4-5D6E-409C-BE32-E72D297353CC}">
              <c16:uniqueId val="{00000006-E608-4A54-A95C-CF65B2DAB40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3277</c:v>
                </c:pt>
                <c:pt idx="3">
                  <c:v>3176</c:v>
                </c:pt>
                <c:pt idx="6">
                  <c:v>3125</c:v>
                </c:pt>
                <c:pt idx="9">
                  <c:v>3188</c:v>
                </c:pt>
                <c:pt idx="12">
                  <c:v>2866</c:v>
                </c:pt>
              </c:numCache>
            </c:numRef>
          </c:val>
          <c:extLst>
            <c:ext xmlns:c16="http://schemas.microsoft.com/office/drawing/2014/chart" uri="{C3380CC4-5D6E-409C-BE32-E72D297353CC}">
              <c16:uniqueId val="{00000007-E608-4A54-A95C-CF65B2DAB40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3956</c:v>
                </c:pt>
                <c:pt idx="3">
                  <c:v>3192</c:v>
                </c:pt>
                <c:pt idx="6">
                  <c:v>2665</c:v>
                </c:pt>
                <c:pt idx="9">
                  <c:v>2196</c:v>
                </c:pt>
                <c:pt idx="12">
                  <c:v>1866</c:v>
                </c:pt>
              </c:numCache>
            </c:numRef>
          </c:val>
          <c:extLst>
            <c:ext xmlns:c16="http://schemas.microsoft.com/office/drawing/2014/chart" uri="{C3380CC4-5D6E-409C-BE32-E72D297353CC}">
              <c16:uniqueId val="{00000008-E608-4A54-A95C-CF65B2DAB40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2</c:v>
                </c:pt>
                <c:pt idx="3">
                  <c:v>0</c:v>
                </c:pt>
                <c:pt idx="6">
                  <c:v>0</c:v>
                </c:pt>
                <c:pt idx="9">
                  <c:v>0</c:v>
                </c:pt>
                <c:pt idx="12">
                  <c:v>0</c:v>
                </c:pt>
              </c:numCache>
            </c:numRef>
          </c:val>
          <c:extLst>
            <c:ext xmlns:c16="http://schemas.microsoft.com/office/drawing/2014/chart" uri="{C3380CC4-5D6E-409C-BE32-E72D297353CC}">
              <c16:uniqueId val="{00000009-E608-4A54-A95C-CF65B2DAB40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20491</c:v>
                </c:pt>
                <c:pt idx="3">
                  <c:v>17927</c:v>
                </c:pt>
                <c:pt idx="6">
                  <c:v>15530</c:v>
                </c:pt>
                <c:pt idx="9">
                  <c:v>13388</c:v>
                </c:pt>
                <c:pt idx="12">
                  <c:v>12169</c:v>
                </c:pt>
              </c:numCache>
            </c:numRef>
          </c:val>
          <c:extLst>
            <c:ext xmlns:c16="http://schemas.microsoft.com/office/drawing/2014/chart" uri="{C3380CC4-5D6E-409C-BE32-E72D297353CC}">
              <c16:uniqueId val="{0000000A-E608-4A54-A95C-CF65B2DAB40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608-4A54-A95C-CF65B2DAB40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4516</c:v>
                </c:pt>
                <c:pt idx="1">
                  <c:v>4769</c:v>
                </c:pt>
                <c:pt idx="2">
                  <c:v>4927</c:v>
                </c:pt>
              </c:numCache>
            </c:numRef>
          </c:val>
          <c:extLst>
            <c:ext xmlns:c16="http://schemas.microsoft.com/office/drawing/2014/chart" uri="{C3380CC4-5D6E-409C-BE32-E72D297353CC}">
              <c16:uniqueId val="{00000000-CD62-401C-A854-F381BAF01C2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10</c:v>
                </c:pt>
                <c:pt idx="1">
                  <c:v>10</c:v>
                </c:pt>
                <c:pt idx="2">
                  <c:v>10</c:v>
                </c:pt>
              </c:numCache>
            </c:numRef>
          </c:val>
          <c:extLst>
            <c:ext xmlns:c16="http://schemas.microsoft.com/office/drawing/2014/chart" uri="{C3380CC4-5D6E-409C-BE32-E72D297353CC}">
              <c16:uniqueId val="{00000001-CD62-401C-A854-F381BAF01C2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6426</c:v>
                </c:pt>
                <c:pt idx="1">
                  <c:v>6436</c:v>
                </c:pt>
                <c:pt idx="2">
                  <c:v>6490</c:v>
                </c:pt>
              </c:numCache>
            </c:numRef>
          </c:val>
          <c:extLst>
            <c:ext xmlns:c16="http://schemas.microsoft.com/office/drawing/2014/chart" uri="{C3380CC4-5D6E-409C-BE32-E72D297353CC}">
              <c16:uniqueId val="{00000002-CD62-401C-A854-F381BAF01C2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兵庫県朝来市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単年度の実質公債費比率は、元利償還金の額及び公営企業の地方債に対する繰入金の減少等により、前年度より</a:t>
          </a:r>
          <a:r>
            <a:rPr kumimoji="1" lang="en-US" altLang="ja-JP" sz="1400">
              <a:latin typeface="ＭＳ ゴシック" pitchFamily="49" charset="-128"/>
              <a:ea typeface="ＭＳ ゴシック" pitchFamily="49" charset="-128"/>
            </a:rPr>
            <a:t>1.6</a:t>
          </a:r>
          <a:r>
            <a:rPr kumimoji="1" lang="ja-JP" altLang="en-US" sz="1400">
              <a:latin typeface="ＭＳ ゴシック" pitchFamily="49" charset="-128"/>
              <a:ea typeface="ＭＳ ゴシック" pitchFamily="49" charset="-128"/>
            </a:rPr>
            <a:t>ポイント改善し</a:t>
          </a:r>
          <a:r>
            <a:rPr kumimoji="1" lang="en-US" altLang="ja-JP" sz="1400">
              <a:latin typeface="ＭＳ ゴシック" pitchFamily="49" charset="-128"/>
              <a:ea typeface="ＭＳ ゴシック" pitchFamily="49" charset="-128"/>
            </a:rPr>
            <a:t>8.5</a:t>
          </a:r>
          <a:r>
            <a:rPr kumimoji="1" lang="ja-JP" altLang="en-US" sz="1400">
              <a:latin typeface="ＭＳ ゴシック" pitchFamily="49" charset="-128"/>
              <a:ea typeface="ＭＳ ゴシック" pitchFamily="49" charset="-128"/>
            </a:rPr>
            <a:t>％となった。</a:t>
          </a:r>
        </a:p>
        <a:p>
          <a:r>
            <a:rPr kumimoji="1" lang="ja-JP" altLang="en-US" sz="1400">
              <a:latin typeface="ＭＳ ゴシック" pitchFamily="49" charset="-128"/>
              <a:ea typeface="ＭＳ ゴシック" pitchFamily="49" charset="-128"/>
            </a:rPr>
            <a:t>　また、令和４年度から令和６年度の３ヵ年平均の実質公債費比率は、</a:t>
          </a:r>
          <a:r>
            <a:rPr kumimoji="1" lang="en-US" altLang="ja-JP" sz="1400">
              <a:latin typeface="ＭＳ ゴシック" pitchFamily="49" charset="-128"/>
              <a:ea typeface="ＭＳ ゴシック" pitchFamily="49" charset="-128"/>
            </a:rPr>
            <a:t>0.9</a:t>
          </a:r>
          <a:r>
            <a:rPr kumimoji="1" lang="ja-JP" altLang="en-US" sz="1400">
              <a:latin typeface="ＭＳ ゴシック" pitchFamily="49" charset="-128"/>
              <a:ea typeface="ＭＳ ゴシック" pitchFamily="49" charset="-128"/>
            </a:rPr>
            <a:t>ポイント改善し</a:t>
          </a:r>
          <a:r>
            <a:rPr kumimoji="1" lang="en-US" altLang="ja-JP" sz="1400">
              <a:latin typeface="ＭＳ ゴシック" pitchFamily="49" charset="-128"/>
              <a:ea typeface="ＭＳ ゴシック" pitchFamily="49" charset="-128"/>
            </a:rPr>
            <a:t>9.8</a:t>
          </a:r>
          <a:r>
            <a:rPr kumimoji="1" lang="ja-JP" altLang="en-US" sz="1400">
              <a:latin typeface="ＭＳ ゴシック" pitchFamily="49" charset="-128"/>
              <a:ea typeface="ＭＳ ゴシック" pitchFamily="49" charset="-128"/>
            </a:rPr>
            <a:t>％となった。</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平成</a:t>
          </a:r>
          <a:r>
            <a:rPr kumimoji="1" lang="en-US" altLang="ja-JP" sz="1000">
              <a:latin typeface="ＭＳ ゴシック" pitchFamily="49" charset="-128"/>
              <a:ea typeface="ＭＳ ゴシック" pitchFamily="49" charset="-128"/>
            </a:rPr>
            <a:t>23</a:t>
          </a:r>
          <a:r>
            <a:rPr kumimoji="1" lang="ja-JP" altLang="en-US" sz="1000">
              <a:latin typeface="ＭＳ ゴシック" pitchFamily="49" charset="-128"/>
              <a:ea typeface="ＭＳ ゴシック" pitchFamily="49" charset="-128"/>
            </a:rPr>
            <a:t>年度から平成</a:t>
          </a:r>
          <a:r>
            <a:rPr kumimoji="1" lang="en-US" altLang="ja-JP" sz="1000">
              <a:latin typeface="ＭＳ ゴシック" pitchFamily="49" charset="-128"/>
              <a:ea typeface="ＭＳ ゴシック" pitchFamily="49" charset="-128"/>
            </a:rPr>
            <a:t>26</a:t>
          </a:r>
          <a:r>
            <a:rPr kumimoji="1" lang="ja-JP" altLang="en-US" sz="1000">
              <a:latin typeface="ＭＳ ゴシック" pitchFamily="49" charset="-128"/>
              <a:ea typeface="ＭＳ ゴシック" pitchFamily="49" charset="-128"/>
            </a:rPr>
            <a:t>年度まで兵庫のじぎく債の発行を行っていたが、令和２年度の満期一括償還を以って、発行した兵庫のじぎく債はすべて完済となった。</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兵庫県朝来市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の分子については、減少傾向をたどり、マイナスとなっている。これは、これまでの長期債の繰上償還などによる一般会計の地方債残高の減少や、下水道事業会計の地方債残高の減少による公営企業会計などへの地方債償還分の繰入見込額の減少などによるものである。</a:t>
          </a:r>
        </a:p>
        <a:p>
          <a:r>
            <a:rPr kumimoji="1" lang="ja-JP" altLang="en-US" sz="1400">
              <a:latin typeface="ＭＳ ゴシック" pitchFamily="49" charset="-128"/>
              <a:ea typeface="ＭＳ ゴシック" pitchFamily="49" charset="-128"/>
            </a:rPr>
            <a:t>　引き続き、公債費の抑制や定員適正化計画の推進により、更なる健全財政の運営に努めていきたい。</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兵庫県朝来市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令和５年度末の基金残高</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万円に対し、令和６年度に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万円を積み立て、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万円を取り崩した結果、令和６年度末の基金残高は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2,643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万円となり、前年度に比べ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1,209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基金の使途の明確化を図るため、各基金の目的に応じた事業に活用していく予定としている。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創生基金は主にふるさと寄附金による使途指定の事業へ充当を行っている。また、地域自治協議会への補助金財源として地域振興基金を繰入している。公共施設等総合管理基金は令和元年度に創設した基金であり、公共施設等総合管理計画（公共施設再配置計画）に基づき、既存施設の長寿命化、大規模改修、統廃合、除却と判定している施設に要する事業費の財源として充当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ふるさと創生基金について、ふるさと寄附金の事業充当残及び利子積立として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憶</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2,954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万円を積み立てし、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5,323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万円を事業に充当するため取り崩した。その他上記の事業等に充当している。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元年度に創設した公共施設等総合管理基金については、公共施設等総合管理計画（公共施設再配置計画）に基づき、今後数年間に急増すると見込まれる公共施設の改修や統廃合などに要する事業費に対し適切に充当し、公共施設の適正管理推進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令和６年度は、令和５年度の決算剰余積立として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万円を積み立て、令和６年度中に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万円を取り崩している。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財政調整基金の残高は、標準財政規模の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％程度を目途に確保するよう努める。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基金利子積立による増。（百万円単位では増減なし。）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市場公募債等の償還方法が満期一括償還の場合には減債基金を活用し、財政状況の安定に努める。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兵庫県朝来市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27,754
27,285
403.06
22,171,131
21,356,825
752,524
12,212,121
12,169,471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３ヵ年平均では前年度から変更なく、単年度では前年度から</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ポイント減少している。</a:t>
          </a:r>
        </a:p>
        <a:p>
          <a:r>
            <a:rPr kumimoji="1" lang="ja-JP" altLang="en-US" sz="1300">
              <a:latin typeface="ＭＳ Ｐゴシック" panose="020B0600070205080204" pitchFamily="50" charset="-128"/>
              <a:ea typeface="ＭＳ Ｐゴシック" panose="020B0600070205080204" pitchFamily="50" charset="-128"/>
            </a:rPr>
            <a:t>　これは、基準財政需要額は包括算定経費の増などにより</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％増加したのに対し、基準財政収入額は法人税割の減などにより</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％減少したことよる。</a:t>
          </a:r>
        </a:p>
        <a:p>
          <a:r>
            <a:rPr kumimoji="1" lang="ja-JP" altLang="en-US" sz="1300">
              <a:latin typeface="ＭＳ Ｐゴシック" panose="020B0600070205080204" pitchFamily="50" charset="-128"/>
              <a:ea typeface="ＭＳ Ｐゴシック" panose="020B0600070205080204" pitchFamily="50" charset="-128"/>
            </a:rPr>
            <a:t>　引き続き、定員適正化管理計画に基づいた職員数の管理や歳出の徹底的な見直しに努めるとともに、市税の徴収強化対策として徴収専門員の配置などにより歳入を確保し、財源の確保を図る。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44</xdr:row>
      <xdr:rowOff>24342</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40450"/>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167869</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4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24342</xdr:rowOff>
    </xdr:from>
    <xdr:to>
      <xdr:col>24</xdr:col>
      <xdr:colOff>12700</xdr:colOff>
      <xdr:row>44</xdr:row>
      <xdr:rowOff>24342</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68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34925</xdr:rowOff>
    </xdr:from>
    <xdr:to>
      <xdr:col>23</xdr:col>
      <xdr:colOff>133350</xdr:colOff>
      <xdr:row>43</xdr:row>
      <xdr:rowOff>34925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40727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41927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89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34925</xdr:rowOff>
    </xdr:from>
    <xdr:to>
      <xdr:col>19</xdr:col>
      <xdr:colOff>133350</xdr:colOff>
      <xdr:row>43</xdr:row>
      <xdr:rowOff>34925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4072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25400</xdr:rowOff>
    </xdr:from>
    <xdr:to>
      <xdr:col>19</xdr:col>
      <xdr:colOff>184150</xdr:colOff>
      <xdr:row>41</xdr:row>
      <xdr:rowOff>127000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137177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82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34925</xdr:rowOff>
    </xdr:from>
    <xdr:to>
      <xdr:col>15</xdr:col>
      <xdr:colOff>82550</xdr:colOff>
      <xdr:row>43</xdr:row>
      <xdr:rowOff>34925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4072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5292</xdr:rowOff>
    </xdr:from>
    <xdr:to>
      <xdr:col>15</xdr:col>
      <xdr:colOff>133350</xdr:colOff>
      <xdr:row>41</xdr:row>
      <xdr:rowOff>106892</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117069</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03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14817</xdr:rowOff>
    </xdr:from>
    <xdr:to>
      <xdr:col>11</xdr:col>
      <xdr:colOff>31750</xdr:colOff>
      <xdr:row>43</xdr:row>
      <xdr:rowOff>34925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38716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156633</xdr:rowOff>
    </xdr:from>
    <xdr:to>
      <xdr:col>11</xdr:col>
      <xdr:colOff>82550</xdr:colOff>
      <xdr:row>41</xdr:row>
      <xdr:rowOff>86783</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96960</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136525</xdr:rowOff>
    </xdr:from>
    <xdr:to>
      <xdr:col>7</xdr:col>
      <xdr:colOff>31750</xdr:colOff>
      <xdr:row>41</xdr:row>
      <xdr:rowOff>66675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76852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155575</xdr:rowOff>
    </xdr:from>
    <xdr:to>
      <xdr:col>23</xdr:col>
      <xdr:colOff>184150</xdr:colOff>
      <xdr:row>43</xdr:row>
      <xdr:rowOff>85725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3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127652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328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155575</xdr:rowOff>
    </xdr:from>
    <xdr:to>
      <xdr:col>19</xdr:col>
      <xdr:colOff>184150</xdr:colOff>
      <xdr:row>43</xdr:row>
      <xdr:rowOff>85725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3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70502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44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155575</xdr:rowOff>
    </xdr:from>
    <xdr:to>
      <xdr:col>15</xdr:col>
      <xdr:colOff>133350</xdr:colOff>
      <xdr:row>43</xdr:row>
      <xdr:rowOff>85725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3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70502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155575</xdr:rowOff>
    </xdr:from>
    <xdr:to>
      <xdr:col>11</xdr:col>
      <xdr:colOff>82550</xdr:colOff>
      <xdr:row>43</xdr:row>
      <xdr:rowOff>85725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3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70502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135467</xdr:rowOff>
    </xdr:from>
    <xdr:to>
      <xdr:col>7</xdr:col>
      <xdr:colOff>31750</xdr:colOff>
      <xdr:row>43</xdr:row>
      <xdr:rowOff>65617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50394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前年度から</a:t>
          </a:r>
          <a:r>
            <a:rPr kumimoji="1" lang="en-US" altLang="ja-JP" sz="1200">
              <a:latin typeface="ＭＳ Ｐゴシック" panose="020B0600070205080204" pitchFamily="50" charset="-128"/>
              <a:ea typeface="ＭＳ Ｐゴシック" panose="020B0600070205080204" pitchFamily="50" charset="-128"/>
            </a:rPr>
            <a:t>0.2</a:t>
          </a:r>
          <a:r>
            <a:rPr kumimoji="1" lang="ja-JP" altLang="en-US" sz="1200">
              <a:latin typeface="ＭＳ Ｐゴシック" panose="020B0600070205080204" pitchFamily="50" charset="-128"/>
              <a:ea typeface="ＭＳ Ｐゴシック" panose="020B0600070205080204" pitchFamily="50" charset="-128"/>
            </a:rPr>
            <a:t>ポイント改善している。</a:t>
          </a:r>
        </a:p>
        <a:p>
          <a:r>
            <a:rPr kumimoji="1" lang="ja-JP" altLang="en-US" sz="1200">
              <a:latin typeface="ＭＳ Ｐゴシック" panose="020B0600070205080204" pitchFamily="50" charset="-128"/>
              <a:ea typeface="ＭＳ Ｐゴシック" panose="020B0600070205080204" pitchFamily="50" charset="-128"/>
            </a:rPr>
            <a:t>　これは、分子となる経常経費充当一般財源は、物件費の増などにより</a:t>
          </a:r>
          <a:r>
            <a:rPr kumimoji="1" lang="en-US" altLang="ja-JP" sz="1200">
              <a:latin typeface="ＭＳ Ｐゴシック" panose="020B0600070205080204" pitchFamily="50" charset="-128"/>
              <a:ea typeface="ＭＳ Ｐゴシック" panose="020B0600070205080204" pitchFamily="50" charset="-128"/>
            </a:rPr>
            <a:t>2.0</a:t>
          </a:r>
          <a:r>
            <a:rPr kumimoji="1" lang="ja-JP" altLang="en-US" sz="1200">
              <a:latin typeface="ＭＳ Ｐゴシック" panose="020B0600070205080204" pitchFamily="50" charset="-128"/>
              <a:ea typeface="ＭＳ Ｐゴシック" panose="020B0600070205080204" pitchFamily="50" charset="-128"/>
            </a:rPr>
            <a:t>％増加、分母となる経常一般財源等収入は、普通交付税及び地方特例交付金の増などにより</a:t>
          </a:r>
          <a:r>
            <a:rPr kumimoji="1" lang="en-US" altLang="ja-JP" sz="1200">
              <a:latin typeface="ＭＳ Ｐゴシック" panose="020B0600070205080204" pitchFamily="50" charset="-128"/>
              <a:ea typeface="ＭＳ Ｐゴシック" panose="020B0600070205080204" pitchFamily="50" charset="-128"/>
            </a:rPr>
            <a:t>2.3</a:t>
          </a:r>
          <a:r>
            <a:rPr kumimoji="1" lang="ja-JP" altLang="en-US" sz="1200">
              <a:latin typeface="ＭＳ Ｐゴシック" panose="020B0600070205080204" pitchFamily="50" charset="-128"/>
              <a:ea typeface="ＭＳ Ｐゴシック" panose="020B0600070205080204" pitchFamily="50" charset="-128"/>
            </a:rPr>
            <a:t>％増加となり、分母の増加率が分子の増加率を上回ったことによる。</a:t>
          </a:r>
        </a:p>
        <a:p>
          <a:r>
            <a:rPr kumimoji="1" lang="ja-JP" altLang="en-US" sz="1200">
              <a:latin typeface="ＭＳ Ｐゴシック" panose="020B0600070205080204" pitchFamily="50" charset="-128"/>
              <a:ea typeface="ＭＳ Ｐゴシック" panose="020B0600070205080204" pitchFamily="50" charset="-128"/>
            </a:rPr>
            <a:t>　令和６年度は、普通交付税及び地方特例交付金の増などにより改善したが、今後においては、扶助費や補助費等の増加が予想されることから、引き続き経常経費の抑制や自主財源の確保に向けた取組を進めていかなければならないと考え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80010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264140"/>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52087</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3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80010</xdr:rowOff>
    </xdr:from>
    <xdr:to>
      <xdr:col>24</xdr:col>
      <xdr:colOff>12700</xdr:colOff>
      <xdr:row>67</xdr:row>
      <xdr:rowOff>80010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6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140970</xdr:rowOff>
    </xdr:from>
    <xdr:to>
      <xdr:col>23</xdr:col>
      <xdr:colOff>133350</xdr:colOff>
      <xdr:row>62</xdr:row>
      <xdr:rowOff>157056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770870"/>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116010</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917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143933</xdr:rowOff>
    </xdr:from>
    <xdr:to>
      <xdr:col>23</xdr:col>
      <xdr:colOff>184150</xdr:colOff>
      <xdr:row>64</xdr:row>
      <xdr:rowOff>74083</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94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84667</xdr:rowOff>
    </xdr:from>
    <xdr:to>
      <xdr:col>19</xdr:col>
      <xdr:colOff>133350</xdr:colOff>
      <xdr:row>62</xdr:row>
      <xdr:rowOff>157056</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714567"/>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103717</xdr:rowOff>
    </xdr:from>
    <xdr:to>
      <xdr:col>19</xdr:col>
      <xdr:colOff>184150</xdr:colOff>
      <xdr:row>64</xdr:row>
      <xdr:rowOff>33867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90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18644</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991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154094</xdr:rowOff>
    </xdr:from>
    <xdr:to>
      <xdr:col>15</xdr:col>
      <xdr:colOff>82550</xdr:colOff>
      <xdr:row>62</xdr:row>
      <xdr:rowOff>84667</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441094"/>
          <a:ext cx="889000" cy="273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162560</xdr:rowOff>
    </xdr:from>
    <xdr:to>
      <xdr:col>15</xdr:col>
      <xdr:colOff>133350</xdr:colOff>
      <xdr:row>63</xdr:row>
      <xdr:rowOff>92710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77487</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87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154094</xdr:rowOff>
    </xdr:from>
    <xdr:to>
      <xdr:col>11</xdr:col>
      <xdr:colOff>31750</xdr:colOff>
      <xdr:row>62</xdr:row>
      <xdr:rowOff>92710</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441094"/>
          <a:ext cx="889000" cy="281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44450</xdr:rowOff>
    </xdr:from>
    <xdr:to>
      <xdr:col>11</xdr:col>
      <xdr:colOff>82550</xdr:colOff>
      <xdr:row>61</xdr:row>
      <xdr:rowOff>146050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130827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58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133790</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93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90170</xdr:rowOff>
    </xdr:from>
    <xdr:to>
      <xdr:col>23</xdr:col>
      <xdr:colOff>184150</xdr:colOff>
      <xdr:row>63</xdr:row>
      <xdr:rowOff>20320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106697</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56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106256</xdr:rowOff>
    </xdr:from>
    <xdr:to>
      <xdr:col>19</xdr:col>
      <xdr:colOff>184150</xdr:colOff>
      <xdr:row>63</xdr:row>
      <xdr:rowOff>36406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73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46583</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5050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33867</xdr:rowOff>
    </xdr:from>
    <xdr:to>
      <xdr:col>15</xdr:col>
      <xdr:colOff>133350</xdr:colOff>
      <xdr:row>62</xdr:row>
      <xdr:rowOff>135467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66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145644</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43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103294</xdr:rowOff>
    </xdr:from>
    <xdr:to>
      <xdr:col>11</xdr:col>
      <xdr:colOff>82550</xdr:colOff>
      <xdr:row>61</xdr:row>
      <xdr:rowOff>33444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390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43621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159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41910</xdr:rowOff>
    </xdr:from>
    <xdr:to>
      <xdr:col>7</xdr:col>
      <xdr:colOff>31750</xdr:colOff>
      <xdr:row>62</xdr:row>
      <xdr:rowOff>143510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67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153687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44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[245,903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22,384</a:t>
          </a:r>
          <a:r>
            <a:rPr kumimoji="1" lang="ja-JP" altLang="en-US" sz="1300">
              <a:latin typeface="ＭＳ Ｐゴシック" panose="020B0600070205080204" pitchFamily="50" charset="-128"/>
              <a:ea typeface="ＭＳ Ｐゴシック" panose="020B0600070205080204" pitchFamily="50" charset="-128"/>
            </a:rPr>
            <a:t>円の増となっている。</a:t>
          </a:r>
        </a:p>
        <a:p>
          <a:r>
            <a:rPr kumimoji="1" lang="ja-JP" altLang="en-US" sz="1300">
              <a:latin typeface="ＭＳ Ｐゴシック" panose="020B0600070205080204" pitchFamily="50" charset="-128"/>
              <a:ea typeface="ＭＳ Ｐゴシック" panose="020B0600070205080204" pitchFamily="50" charset="-128"/>
            </a:rPr>
            <a:t>　これは、給与改定に伴う人件費の増などによるもので、類似団体平均も</a:t>
          </a:r>
          <a:r>
            <a:rPr kumimoji="1" lang="en-US" altLang="ja-JP" sz="1300">
              <a:latin typeface="ＭＳ Ｐゴシック" panose="020B0600070205080204" pitchFamily="50" charset="-128"/>
              <a:ea typeface="ＭＳ Ｐゴシック" panose="020B0600070205080204" pitchFamily="50" charset="-128"/>
            </a:rPr>
            <a:t>17,437</a:t>
          </a:r>
          <a:r>
            <a:rPr kumimoji="1" lang="ja-JP" altLang="en-US" sz="1300">
              <a:latin typeface="ＭＳ Ｐゴシック" panose="020B0600070205080204" pitchFamily="50" charset="-128"/>
              <a:ea typeface="ＭＳ Ｐゴシック" panose="020B0600070205080204" pitchFamily="50" charset="-128"/>
            </a:rPr>
            <a:t>円増加している。</a:t>
          </a:r>
        </a:p>
        <a:p>
          <a:r>
            <a:rPr kumimoji="1" lang="ja-JP" altLang="en-US" sz="1300">
              <a:latin typeface="ＭＳ Ｐゴシック" panose="020B0600070205080204" pitchFamily="50" charset="-128"/>
              <a:ea typeface="ＭＳ Ｐゴシック" panose="020B0600070205080204" pitchFamily="50" charset="-128"/>
            </a:rPr>
            <a:t>　依然として類似団体と比べて高い状態であり、この要因としては、合併により複数保有することとなった類似施設の再配置・統合等が完了しておらず、その維持管理経費が嵩んでいることが考えられる。</a:t>
          </a:r>
        </a:p>
        <a:p>
          <a:r>
            <a:rPr kumimoji="1" lang="ja-JP" altLang="en-US" sz="1300">
              <a:latin typeface="ＭＳ Ｐゴシック" panose="020B0600070205080204" pitchFamily="50" charset="-128"/>
              <a:ea typeface="ＭＳ Ｐゴシック" panose="020B0600070205080204" pitchFamily="50" charset="-128"/>
            </a:rPr>
            <a:t>　公共施設等総合管理計画のもと施設の再配置等の検討を進め、維持管理費用の見直しなどにより経費の削減に努めたい。</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80842</xdr:rowOff>
    </xdr:from>
    <xdr:to>
      <xdr:col>23</xdr:col>
      <xdr:colOff>133350</xdr:colOff>
      <xdr:row>88</xdr:row>
      <xdr:rowOff>70957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68292"/>
          <a:ext cx="0" cy="11902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43034</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130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70957</xdr:rowOff>
    </xdr:from>
    <xdr:to>
      <xdr:col>24</xdr:col>
      <xdr:colOff>12700</xdr:colOff>
      <xdr:row>88</xdr:row>
      <xdr:rowOff>70957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158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167219</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71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80842</xdr:rowOff>
    </xdr:from>
    <xdr:to>
      <xdr:col>24</xdr:col>
      <xdr:colOff>12700</xdr:colOff>
      <xdr:row>81</xdr:row>
      <xdr:rowOff>80842</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68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75403</xdr:rowOff>
    </xdr:from>
    <xdr:to>
      <xdr:col>23</xdr:col>
      <xdr:colOff>133350</xdr:colOff>
      <xdr:row>85</xdr:row>
      <xdr:rowOff>11978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477203"/>
          <a:ext cx="838200" cy="108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85087</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1439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68560</xdr:rowOff>
    </xdr:from>
    <xdr:to>
      <xdr:col>23</xdr:col>
      <xdr:colOff>184150</xdr:colOff>
      <xdr:row>83</xdr:row>
      <xdr:rowOff>170160</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298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75403</xdr:rowOff>
    </xdr:from>
    <xdr:to>
      <xdr:col>19</xdr:col>
      <xdr:colOff>133350</xdr:colOff>
      <xdr:row>84</xdr:row>
      <xdr:rowOff>121718</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4477203"/>
          <a:ext cx="889000" cy="46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155859</xdr:rowOff>
    </xdr:from>
    <xdr:to>
      <xdr:col>19</xdr:col>
      <xdr:colOff>184150</xdr:colOff>
      <xdr:row>83</xdr:row>
      <xdr:rowOff>86009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14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96186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9836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29349</xdr:rowOff>
    </xdr:from>
    <xdr:to>
      <xdr:col>15</xdr:col>
      <xdr:colOff>82550</xdr:colOff>
      <xdr:row>84</xdr:row>
      <xdr:rowOff>121718</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431149"/>
          <a:ext cx="889000" cy="92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155975</xdr:rowOff>
    </xdr:from>
    <xdr:to>
      <xdr:col>15</xdr:col>
      <xdr:colOff>133350</xdr:colOff>
      <xdr:row>83</xdr:row>
      <xdr:rowOff>86125</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214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96302</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983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143918</xdr:rowOff>
    </xdr:from>
    <xdr:to>
      <xdr:col>11</xdr:col>
      <xdr:colOff>31750</xdr:colOff>
      <xdr:row>84</xdr:row>
      <xdr:rowOff>29349</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374268"/>
          <a:ext cx="889000" cy="56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119283</xdr:rowOff>
    </xdr:from>
    <xdr:to>
      <xdr:col>11</xdr:col>
      <xdr:colOff>82550</xdr:colOff>
      <xdr:row>83</xdr:row>
      <xdr:rowOff>49433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178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59610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947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66351</xdr:rowOff>
    </xdr:from>
    <xdr:to>
      <xdr:col>7</xdr:col>
      <xdr:colOff>31750</xdr:colOff>
      <xdr:row>82</xdr:row>
      <xdr:rowOff>167951</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125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6678</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894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132628</xdr:rowOff>
    </xdr:from>
    <xdr:to>
      <xdr:col>23</xdr:col>
      <xdr:colOff>184150</xdr:colOff>
      <xdr:row>85</xdr:row>
      <xdr:rowOff>62778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534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104705</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50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24603</xdr:rowOff>
    </xdr:from>
    <xdr:to>
      <xdr:col>19</xdr:col>
      <xdr:colOff>184150</xdr:colOff>
      <xdr:row>84</xdr:row>
      <xdr:rowOff>126203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426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110980</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5127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70918</xdr:rowOff>
    </xdr:from>
    <xdr:to>
      <xdr:col>15</xdr:col>
      <xdr:colOff>133350</xdr:colOff>
      <xdr:row>85</xdr:row>
      <xdr:rowOff>1068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472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157295</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559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149999</xdr:rowOff>
    </xdr:from>
    <xdr:to>
      <xdr:col>11</xdr:col>
      <xdr:colOff>82550</xdr:colOff>
      <xdr:row>84</xdr:row>
      <xdr:rowOff>80149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380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64926</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466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93118</xdr:rowOff>
    </xdr:from>
    <xdr:to>
      <xdr:col>7</xdr:col>
      <xdr:colOff>31750</xdr:colOff>
      <xdr:row>84</xdr:row>
      <xdr:rowOff>23268</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323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8045</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40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今年度は前年度より</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ポイント増加しているが、類似団体平均との比較では</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ポイント下回っている。</a:t>
          </a:r>
        </a:p>
        <a:p>
          <a:r>
            <a:rPr kumimoji="1" lang="ja-JP" altLang="en-US" sz="1300">
              <a:latin typeface="ＭＳ Ｐゴシック" panose="020B0600070205080204" pitchFamily="50" charset="-128"/>
              <a:ea typeface="ＭＳ Ｐゴシック" panose="020B0600070205080204" pitchFamily="50" charset="-128"/>
            </a:rPr>
            <a:t>　今後、職員構成の変動が大きくなることが予想されるため、今後も一層の給与適正化に努め、住民に理解を得られる水準を維持していきたい。</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79829</xdr:rowOff>
    </xdr:from>
    <xdr:to>
      <xdr:col>81</xdr:col>
      <xdr:colOff>44450</xdr:colOff>
      <xdr:row>90</xdr:row>
      <xdr:rowOff>70757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967279"/>
          <a:ext cx="0" cy="15339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42834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473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70757</xdr:rowOff>
    </xdr:from>
    <xdr:to>
      <xdr:col>81</xdr:col>
      <xdr:colOff>133350</xdr:colOff>
      <xdr:row>90</xdr:row>
      <xdr:rowOff>70757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501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166206</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710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79829</xdr:rowOff>
    </xdr:from>
    <xdr:to>
      <xdr:col>81</xdr:col>
      <xdr:colOff>133350</xdr:colOff>
      <xdr:row>81</xdr:row>
      <xdr:rowOff>79829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9672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117021</xdr:rowOff>
    </xdr:from>
    <xdr:to>
      <xdr:col>81</xdr:col>
      <xdr:colOff>44450</xdr:colOff>
      <xdr:row>84</xdr:row>
      <xdr:rowOff>134257</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518821"/>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39206</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6124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67129</xdr:rowOff>
    </xdr:from>
    <xdr:to>
      <xdr:col>81</xdr:col>
      <xdr:colOff>95250</xdr:colOff>
      <xdr:row>85</xdr:row>
      <xdr:rowOff>168729</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117021</xdr:rowOff>
    </xdr:from>
    <xdr:to>
      <xdr:col>77</xdr:col>
      <xdr:colOff>44450</xdr:colOff>
      <xdr:row>84</xdr:row>
      <xdr:rowOff>134257</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518821"/>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67129</xdr:rowOff>
    </xdr:from>
    <xdr:to>
      <xdr:col>77</xdr:col>
      <xdr:colOff>95250</xdr:colOff>
      <xdr:row>85</xdr:row>
      <xdr:rowOff>168729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153506</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7267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134257</xdr:rowOff>
    </xdr:from>
    <xdr:to>
      <xdr:col>72</xdr:col>
      <xdr:colOff>203200</xdr:colOff>
      <xdr:row>85</xdr:row>
      <xdr:rowOff>48986</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536057"/>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67129</xdr:rowOff>
    </xdr:from>
    <xdr:to>
      <xdr:col>73</xdr:col>
      <xdr:colOff>44450</xdr:colOff>
      <xdr:row>85</xdr:row>
      <xdr:rowOff>168729</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153506</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48986</xdr:rowOff>
    </xdr:from>
    <xdr:to>
      <xdr:col>68</xdr:col>
      <xdr:colOff>152400</xdr:colOff>
      <xdr:row>85</xdr:row>
      <xdr:rowOff>48986</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6222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153506</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16527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83457</xdr:rowOff>
    </xdr:from>
    <xdr:to>
      <xdr:col>81</xdr:col>
      <xdr:colOff>95250</xdr:colOff>
      <xdr:row>85</xdr:row>
      <xdr:rowOff>13607</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99984</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33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66221</xdr:rowOff>
    </xdr:from>
    <xdr:to>
      <xdr:col>77</xdr:col>
      <xdr:colOff>95250</xdr:colOff>
      <xdr:row>84</xdr:row>
      <xdr:rowOff>167821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46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6548</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2368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83457</xdr:rowOff>
    </xdr:from>
    <xdr:to>
      <xdr:col>73</xdr:col>
      <xdr:colOff>44450</xdr:colOff>
      <xdr:row>85</xdr:row>
      <xdr:rowOff>13607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23784</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169636</xdr:rowOff>
    </xdr:from>
    <xdr:to>
      <xdr:col>68</xdr:col>
      <xdr:colOff>203200</xdr:colOff>
      <xdr:row>85</xdr:row>
      <xdr:rowOff>99786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57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109963</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340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169636</xdr:rowOff>
    </xdr:from>
    <xdr:to>
      <xdr:col>64</xdr:col>
      <xdr:colOff>152400</xdr:colOff>
      <xdr:row>85</xdr:row>
      <xdr:rowOff>99786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57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109963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340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職員数自体は、退職による減が</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人、新規採用による増が</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人と、前年度に比べて５人の増となっており、前年度より</a:t>
          </a:r>
          <a:r>
            <a:rPr kumimoji="1" lang="en-US" altLang="ja-JP" sz="1300">
              <a:latin typeface="ＭＳ Ｐゴシック" panose="020B0600070205080204" pitchFamily="50" charset="-128"/>
              <a:ea typeface="ＭＳ Ｐゴシック" panose="020B0600070205080204" pitchFamily="50" charset="-128"/>
            </a:rPr>
            <a:t>0.16</a:t>
          </a:r>
          <a:r>
            <a:rPr kumimoji="1" lang="ja-JP" altLang="en-US" sz="1300">
              <a:latin typeface="ＭＳ Ｐゴシック" panose="020B0600070205080204" pitchFamily="50" charset="-128"/>
              <a:ea typeface="ＭＳ Ｐゴシック" panose="020B0600070205080204" pitchFamily="50" charset="-128"/>
            </a:rPr>
            <a:t>人増加している。</a:t>
          </a:r>
        </a:p>
        <a:p>
          <a:r>
            <a:rPr kumimoji="1" lang="ja-JP" altLang="en-US" sz="1300">
              <a:latin typeface="ＭＳ Ｐゴシック" panose="020B0600070205080204" pitchFamily="50" charset="-128"/>
              <a:ea typeface="ＭＳ Ｐゴシック" panose="020B0600070205080204" pitchFamily="50" charset="-128"/>
            </a:rPr>
            <a:t>　今後も組織や事務事業の見直し、定員適正化計画に基づいた職員採用など積極的な取り組みを行うなどして組織の適正な定員整理を行っていく。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42878</xdr:rowOff>
    </xdr:from>
    <xdr:to>
      <xdr:col>81</xdr:col>
      <xdr:colOff>44450</xdr:colOff>
      <xdr:row>66</xdr:row>
      <xdr:rowOff>154940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58428"/>
          <a:ext cx="0" cy="13122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127017</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4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154940</xdr:rowOff>
    </xdr:from>
    <xdr:to>
      <xdr:col>81</xdr:col>
      <xdr:colOff>133350</xdr:colOff>
      <xdr:row>66</xdr:row>
      <xdr:rowOff>154940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47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129255</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01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42878</xdr:rowOff>
    </xdr:from>
    <xdr:to>
      <xdr:col>81</xdr:col>
      <xdr:colOff>133350</xdr:colOff>
      <xdr:row>59</xdr:row>
      <xdr:rowOff>42878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58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170845</xdr:rowOff>
    </xdr:from>
    <xdr:to>
      <xdr:col>81</xdr:col>
      <xdr:colOff>44450</xdr:colOff>
      <xdr:row>63</xdr:row>
      <xdr:rowOff>45357</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800745"/>
          <a:ext cx="8382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149454</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4364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132927</xdr:rowOff>
    </xdr:from>
    <xdr:to>
      <xdr:col>81</xdr:col>
      <xdr:colOff>95250</xdr:colOff>
      <xdr:row>62</xdr:row>
      <xdr:rowOff>63077</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9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165100</xdr:rowOff>
    </xdr:from>
    <xdr:to>
      <xdr:col>77</xdr:col>
      <xdr:colOff>44450</xdr:colOff>
      <xdr:row>62</xdr:row>
      <xdr:rowOff>170845</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795000"/>
          <a:ext cx="889000" cy="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114542</xdr:rowOff>
    </xdr:from>
    <xdr:to>
      <xdr:col>77</xdr:col>
      <xdr:colOff>95250</xdr:colOff>
      <xdr:row>62</xdr:row>
      <xdr:rowOff>44692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72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54869</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3418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165100</xdr:rowOff>
    </xdr:from>
    <xdr:to>
      <xdr:col>72</xdr:col>
      <xdr:colOff>203200</xdr:colOff>
      <xdr:row>63</xdr:row>
      <xdr:rowOff>544</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4401800" y="10795000"/>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103051</xdr:rowOff>
    </xdr:from>
    <xdr:to>
      <xdr:col>73</xdr:col>
      <xdr:colOff>44450</xdr:colOff>
      <xdr:row>62</xdr:row>
      <xdr:rowOff>33201</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56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43378</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330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149013</xdr:rowOff>
    </xdr:from>
    <xdr:to>
      <xdr:col>68</xdr:col>
      <xdr:colOff>152400</xdr:colOff>
      <xdr:row>63</xdr:row>
      <xdr:rowOff>544</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778913"/>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96157</xdr:rowOff>
    </xdr:from>
    <xdr:to>
      <xdr:col>68</xdr:col>
      <xdr:colOff>203200</xdr:colOff>
      <xdr:row>62</xdr:row>
      <xdr:rowOff>26307</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55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36484</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32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58238</xdr:rowOff>
    </xdr:from>
    <xdr:to>
      <xdr:col>64</xdr:col>
      <xdr:colOff>152400</xdr:colOff>
      <xdr:row>61</xdr:row>
      <xdr:rowOff>159838</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51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170015</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28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166007</xdr:rowOff>
    </xdr:from>
    <xdr:to>
      <xdr:col>81</xdr:col>
      <xdr:colOff>95250</xdr:colOff>
      <xdr:row>63</xdr:row>
      <xdr:rowOff>96157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79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138084</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767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120045</xdr:rowOff>
    </xdr:from>
    <xdr:to>
      <xdr:col>77</xdr:col>
      <xdr:colOff>95250</xdr:colOff>
      <xdr:row>63</xdr:row>
      <xdr:rowOff>50195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749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34972</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8363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114300</xdr:rowOff>
    </xdr:from>
    <xdr:to>
      <xdr:col>73</xdr:col>
      <xdr:colOff>44450</xdr:colOff>
      <xdr:row>63</xdr:row>
      <xdr:rowOff>44450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74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29227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83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121194</xdr:rowOff>
    </xdr:from>
    <xdr:to>
      <xdr:col>68</xdr:col>
      <xdr:colOff>203200</xdr:colOff>
      <xdr:row>63</xdr:row>
      <xdr:rowOff>51344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751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36121</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837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98213</xdr:rowOff>
    </xdr:from>
    <xdr:to>
      <xdr:col>64</xdr:col>
      <xdr:colOff>152400</xdr:colOff>
      <xdr:row>63</xdr:row>
      <xdr:rowOff>28363</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72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13140</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814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３ヵ年平均で前年度から</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ポイント改善しており、単年度では元利償還金の額及び公営企業の地方債に対する繰入金の減などにより、前年度から</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ポイント改善している。</a:t>
          </a:r>
        </a:p>
        <a:p>
          <a:r>
            <a:rPr kumimoji="1" lang="ja-JP" altLang="en-US" sz="1300">
              <a:latin typeface="ＭＳ Ｐゴシック" panose="020B0600070205080204" pitchFamily="50" charset="-128"/>
              <a:ea typeface="ＭＳ Ｐゴシック" panose="020B0600070205080204" pitchFamily="50" charset="-128"/>
            </a:rPr>
            <a:t>　実質公債費比率は、今後も改善傾向にあると見込んでいるが、地方債の計画的な発行と繰上償還の実施など実質公債費比率の抑制に向けた取組を進めていかなければならないと考えている。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59267</xdr:rowOff>
    </xdr:from>
    <xdr:to>
      <xdr:col>81</xdr:col>
      <xdr:colOff>44450</xdr:colOff>
      <xdr:row>45</xdr:row>
      <xdr:rowOff>74083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060017"/>
          <a:ext cx="0" cy="17293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145644</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0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59267</xdr:rowOff>
    </xdr:from>
    <xdr:to>
      <xdr:col>81</xdr:col>
      <xdr:colOff>133350</xdr:colOff>
      <xdr:row>35</xdr:row>
      <xdr:rowOff>59267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060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62795</xdr:rowOff>
    </xdr:from>
    <xdr:to>
      <xdr:col>81</xdr:col>
      <xdr:colOff>44450</xdr:colOff>
      <xdr:row>42</xdr:row>
      <xdr:rowOff>11995</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7092245"/>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52510</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7390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35983</xdr:rowOff>
    </xdr:from>
    <xdr:to>
      <xdr:col>81</xdr:col>
      <xdr:colOff>95250</xdr:colOff>
      <xdr:row>40</xdr:row>
      <xdr:rowOff>137583</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11995</xdr:rowOff>
    </xdr:from>
    <xdr:to>
      <xdr:col>77</xdr:col>
      <xdr:colOff>44450</xdr:colOff>
      <xdr:row>42</xdr:row>
      <xdr:rowOff>92428</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7212895"/>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22578</xdr:rowOff>
    </xdr:from>
    <xdr:to>
      <xdr:col>77</xdr:col>
      <xdr:colOff>95250</xdr:colOff>
      <xdr:row>40</xdr:row>
      <xdr:rowOff>124178</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8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134355</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6494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92428</xdr:rowOff>
    </xdr:from>
    <xdr:to>
      <xdr:col>72</xdr:col>
      <xdr:colOff>203200</xdr:colOff>
      <xdr:row>42</xdr:row>
      <xdr:rowOff>132645</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7293328"/>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167217</xdr:rowOff>
    </xdr:from>
    <xdr:to>
      <xdr:col>73</xdr:col>
      <xdr:colOff>44450</xdr:colOff>
      <xdr:row>40</xdr:row>
      <xdr:rowOff>97367</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107544</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92428</xdr:rowOff>
    </xdr:from>
    <xdr:to>
      <xdr:col>68</xdr:col>
      <xdr:colOff>152400</xdr:colOff>
      <xdr:row>42</xdr:row>
      <xdr:rowOff>132645</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7293328"/>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153811</xdr:rowOff>
    </xdr:from>
    <xdr:to>
      <xdr:col>68</xdr:col>
      <xdr:colOff>203200</xdr:colOff>
      <xdr:row>40</xdr:row>
      <xdr:rowOff>83961</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4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94138</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60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22578</xdr:rowOff>
    </xdr:from>
    <xdr:to>
      <xdr:col>64</xdr:col>
      <xdr:colOff>152400</xdr:colOff>
      <xdr:row>40</xdr:row>
      <xdr:rowOff>124178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8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134355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64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11995</xdr:rowOff>
    </xdr:from>
    <xdr:to>
      <xdr:col>81</xdr:col>
      <xdr:colOff>95250</xdr:colOff>
      <xdr:row>41</xdr:row>
      <xdr:rowOff>113595</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155522</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7013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132645</xdr:rowOff>
    </xdr:from>
    <xdr:to>
      <xdr:col>77</xdr:col>
      <xdr:colOff>95250</xdr:colOff>
      <xdr:row>42</xdr:row>
      <xdr:rowOff>62795</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716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47572</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7248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41628</xdr:rowOff>
    </xdr:from>
    <xdr:to>
      <xdr:col>73</xdr:col>
      <xdr:colOff>44450</xdr:colOff>
      <xdr:row>42</xdr:row>
      <xdr:rowOff>143228</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724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128005</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732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81845</xdr:rowOff>
    </xdr:from>
    <xdr:to>
      <xdr:col>68</xdr:col>
      <xdr:colOff>203200</xdr:colOff>
      <xdr:row>43</xdr:row>
      <xdr:rowOff>11995</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728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168222</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7369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41628</xdr:rowOff>
    </xdr:from>
    <xdr:to>
      <xdr:col>64</xdr:col>
      <xdr:colOff>152400</xdr:colOff>
      <xdr:row>42</xdr:row>
      <xdr:rowOff>143228</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724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128005</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732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将来負担比率については前年度の△</a:t>
          </a:r>
          <a:r>
            <a:rPr kumimoji="1" lang="en-US" altLang="ja-JP" sz="1300">
              <a:latin typeface="ＭＳ Ｐゴシック" panose="020B0600070205080204" pitchFamily="50" charset="-128"/>
              <a:ea typeface="ＭＳ Ｐゴシック" panose="020B0600070205080204" pitchFamily="50" charset="-128"/>
            </a:rPr>
            <a:t>70.9</a:t>
          </a:r>
          <a:r>
            <a:rPr kumimoji="1" lang="ja-JP" altLang="en-US" sz="1300">
              <a:latin typeface="ＭＳ Ｐゴシック" panose="020B0600070205080204" pitchFamily="50" charset="-128"/>
              <a:ea typeface="ＭＳ Ｐゴシック" panose="020B0600070205080204" pitchFamily="50" charset="-128"/>
            </a:rPr>
            <a:t>％（表示上は「－」）から改善し、数値にして△</a:t>
          </a:r>
          <a:r>
            <a:rPr kumimoji="1" lang="en-US" altLang="ja-JP" sz="1300">
              <a:latin typeface="ＭＳ Ｐゴシック" panose="020B0600070205080204" pitchFamily="50" charset="-128"/>
              <a:ea typeface="ＭＳ Ｐゴシック" panose="020B0600070205080204" pitchFamily="50" charset="-128"/>
            </a:rPr>
            <a:t>75.5</a:t>
          </a:r>
          <a:r>
            <a:rPr kumimoji="1" lang="ja-JP" altLang="en-US" sz="1300">
              <a:latin typeface="ＭＳ Ｐゴシック" panose="020B0600070205080204" pitchFamily="50" charset="-128"/>
              <a:ea typeface="ＭＳ Ｐゴシック" panose="020B0600070205080204" pitchFamily="50" charset="-128"/>
            </a:rPr>
            <a:t>％（表示上は「－」）となっている。</a:t>
          </a:r>
        </a:p>
        <a:p>
          <a:r>
            <a:rPr kumimoji="1" lang="ja-JP" altLang="en-US" sz="1300">
              <a:latin typeface="ＭＳ Ｐゴシック" panose="020B0600070205080204" pitchFamily="50" charset="-128"/>
              <a:ea typeface="ＭＳ Ｐゴシック" panose="020B0600070205080204" pitchFamily="50" charset="-128"/>
            </a:rPr>
            <a:t>　これは、これまでの長期債の繰上償還等による一般会計の地方債残高の減少や、下水道事業会計の地方債残高が減少したことにより公営企業等の地方債に係る繰入見込額が減少したことなどによる。</a:t>
          </a:r>
        </a:p>
        <a:p>
          <a:r>
            <a:rPr kumimoji="1" lang="ja-JP" altLang="en-US" sz="1300">
              <a:latin typeface="ＭＳ Ｐゴシック" panose="020B0600070205080204" pitchFamily="50" charset="-128"/>
              <a:ea typeface="ＭＳ Ｐゴシック" panose="020B0600070205080204" pitchFamily="50" charset="-128"/>
            </a:rPr>
            <a:t>　今後も繰上償還の実施による公債費の削減や、定員適正化計画に基づき適切に職員数を管理するなど、将来負担の軽減に努める。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21</xdr:row>
      <xdr:rowOff>35916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451100"/>
          <a:ext cx="0" cy="11852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7993</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60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35916</xdr:rowOff>
    </xdr:from>
    <xdr:to>
      <xdr:col>81</xdr:col>
      <xdr:colOff>133350</xdr:colOff>
      <xdr:row>21</xdr:row>
      <xdr:rowOff>35916</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636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49776</xdr:rowOff>
    </xdr:from>
    <xdr:ext cx="762000" cy="259045"/>
    <xdr:sp macro="" textlink="">
      <xdr:nvSpPr>
        <xdr:cNvPr id="445" name="将来負担の状況平均値テキスト">
          <a:extLst>
            <a:ext uri="{FF2B5EF4-FFF2-40B4-BE49-F238E27FC236}">
              <a16:creationId xmlns:a16="http://schemas.microsoft.com/office/drawing/2014/main" id="{00000000-0008-0000-0300-0000BD010000}"/>
            </a:ext>
          </a:extLst>
        </xdr:cNvPr>
        <xdr:cNvSpPr txBox="1"/>
      </xdr:nvSpPr>
      <xdr:spPr>
        <a:xfrm>
          <a:off x="17106900" y="24500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77699</xdr:rowOff>
    </xdr:from>
    <xdr:to>
      <xdr:col>81</xdr:col>
      <xdr:colOff>95250</xdr:colOff>
      <xdr:row>15</xdr:row>
      <xdr:rowOff>7849</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967200" y="247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83007</xdr:rowOff>
    </xdr:from>
    <xdr:to>
      <xdr:col>77</xdr:col>
      <xdr:colOff>95250</xdr:colOff>
      <xdr:row>15</xdr:row>
      <xdr:rowOff>13157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48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23334</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2521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84938</xdr:rowOff>
    </xdr:from>
    <xdr:to>
      <xdr:col>73</xdr:col>
      <xdr:colOff>44450</xdr:colOff>
      <xdr:row>15</xdr:row>
      <xdr:rowOff>15088</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240000" y="248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25265</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909800" y="2254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122580</xdr:rowOff>
    </xdr:from>
    <xdr:to>
      <xdr:col>68</xdr:col>
      <xdr:colOff>203200</xdr:colOff>
      <xdr:row>15</xdr:row>
      <xdr:rowOff>52730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52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62907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291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8560</xdr:rowOff>
    </xdr:from>
    <xdr:to>
      <xdr:col>64</xdr:col>
      <xdr:colOff>152400</xdr:colOff>
      <xdr:row>15</xdr:row>
      <xdr:rowOff>110160</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58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120337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34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兵庫県朝来市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27,754
27,285
403.06
22,171,131
21,356,825
752,524
12,212,121
12,169,471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経常収支比率に占める人件費は、給与改定に伴う給料額の増や会計年度任用職員に対する勤勉手当の増などにより、前年度から</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ポイント上昇したが、類似団体平均も</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ポイント上昇しており、類似団体平均を</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ポイント下回っている。</a:t>
          </a:r>
        </a:p>
        <a:p>
          <a:r>
            <a:rPr kumimoji="1" lang="ja-JP" altLang="en-US" sz="1300">
              <a:latin typeface="ＭＳ Ｐゴシック" panose="020B0600070205080204" pitchFamily="50" charset="-128"/>
              <a:ea typeface="ＭＳ Ｐゴシック" panose="020B0600070205080204" pitchFamily="50" charset="-128"/>
            </a:rPr>
            <a:t>　引き続き、定員適正化計画に基づき、適正な定員管理及び人件費の抑制に努めたい。</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123190</xdr:rowOff>
    </xdr:from>
    <xdr:to>
      <xdr:col>24</xdr:col>
      <xdr:colOff>25400</xdr:colOff>
      <xdr:row>41</xdr:row>
      <xdr:rowOff>8890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8104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152417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8890</xdr:rowOff>
    </xdr:from>
    <xdr:to>
      <xdr:col>24</xdr:col>
      <xdr:colOff>114300</xdr:colOff>
      <xdr:row>41</xdr:row>
      <xdr:rowOff>8890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38117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2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123190</xdr:rowOff>
    </xdr:from>
    <xdr:to>
      <xdr:col>24</xdr:col>
      <xdr:colOff>114300</xdr:colOff>
      <xdr:row>33</xdr:row>
      <xdr:rowOff>123190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81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96520</xdr:rowOff>
    </xdr:from>
    <xdr:to>
      <xdr:col>24</xdr:col>
      <xdr:colOff>25400</xdr:colOff>
      <xdr:row>36</xdr:row>
      <xdr:rowOff>149860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26872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29227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72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57150</xdr:rowOff>
    </xdr:from>
    <xdr:to>
      <xdr:col>24</xdr:col>
      <xdr:colOff>76200</xdr:colOff>
      <xdr:row>37</xdr:row>
      <xdr:rowOff>158750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43180</xdr:rowOff>
    </xdr:from>
    <xdr:to>
      <xdr:col>19</xdr:col>
      <xdr:colOff>187325</xdr:colOff>
      <xdr:row>36</xdr:row>
      <xdr:rowOff>96520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2153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152400</xdr:rowOff>
    </xdr:from>
    <xdr:to>
      <xdr:col>20</xdr:col>
      <xdr:colOff>38100</xdr:colOff>
      <xdr:row>37</xdr:row>
      <xdr:rowOff>82550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67327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41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115570</xdr:rowOff>
    </xdr:from>
    <xdr:to>
      <xdr:col>15</xdr:col>
      <xdr:colOff>98425</xdr:colOff>
      <xdr:row>36</xdr:row>
      <xdr:rowOff>43180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11632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129540</xdr:rowOff>
    </xdr:from>
    <xdr:to>
      <xdr:col>15</xdr:col>
      <xdr:colOff>149225</xdr:colOff>
      <xdr:row>37</xdr:row>
      <xdr:rowOff>59690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44467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115570</xdr:rowOff>
    </xdr:from>
    <xdr:to>
      <xdr:col>11</xdr:col>
      <xdr:colOff>9525</xdr:colOff>
      <xdr:row>35</xdr:row>
      <xdr:rowOff>146050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1163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152400</xdr:rowOff>
    </xdr:from>
    <xdr:to>
      <xdr:col>6</xdr:col>
      <xdr:colOff>171450</xdr:colOff>
      <xdr:row>37</xdr:row>
      <xdr:rowOff>82550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67327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99060</xdr:rowOff>
    </xdr:from>
    <xdr:to>
      <xdr:col>24</xdr:col>
      <xdr:colOff>76200</xdr:colOff>
      <xdr:row>37</xdr:row>
      <xdr:rowOff>29210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115587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45720</xdr:rowOff>
    </xdr:from>
    <xdr:to>
      <xdr:col>20</xdr:col>
      <xdr:colOff>38100</xdr:colOff>
      <xdr:row>36</xdr:row>
      <xdr:rowOff>147320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1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157497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986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163830</xdr:rowOff>
    </xdr:from>
    <xdr:to>
      <xdr:col>15</xdr:col>
      <xdr:colOff>149225</xdr:colOff>
      <xdr:row>36</xdr:row>
      <xdr:rowOff>93980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6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104157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93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64770</xdr:rowOff>
    </xdr:from>
    <xdr:to>
      <xdr:col>11</xdr:col>
      <xdr:colOff>60325</xdr:colOff>
      <xdr:row>35</xdr:row>
      <xdr:rowOff>166370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06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5097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95250</xdr:rowOff>
    </xdr:from>
    <xdr:to>
      <xdr:col>6</xdr:col>
      <xdr:colOff>171450</xdr:colOff>
      <xdr:row>36</xdr:row>
      <xdr:rowOff>25400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35577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経常収支比率に占める物件費は、公共施設の光熱費の増などにより、前年度から</a:t>
          </a:r>
          <a:r>
            <a:rPr kumimoji="1" lang="en-US" altLang="ja-JP" sz="1200">
              <a:latin typeface="ＭＳ Ｐゴシック" panose="020B0600070205080204" pitchFamily="50" charset="-128"/>
              <a:ea typeface="ＭＳ Ｐゴシック" panose="020B0600070205080204" pitchFamily="50" charset="-128"/>
            </a:rPr>
            <a:t>1.3</a:t>
          </a:r>
          <a:r>
            <a:rPr kumimoji="1" lang="ja-JP" altLang="en-US" sz="1200">
              <a:latin typeface="ＭＳ Ｐゴシック" panose="020B0600070205080204" pitchFamily="50" charset="-128"/>
              <a:ea typeface="ＭＳ Ｐゴシック" panose="020B0600070205080204" pitchFamily="50" charset="-128"/>
            </a:rPr>
            <a:t>ポイントの増となった。類似団体平均は</a:t>
          </a:r>
          <a:r>
            <a:rPr kumimoji="1" lang="en-US" altLang="ja-JP" sz="1200">
              <a:latin typeface="ＭＳ Ｐゴシック" panose="020B0600070205080204" pitchFamily="50" charset="-128"/>
              <a:ea typeface="ＭＳ Ｐゴシック" panose="020B0600070205080204" pitchFamily="50" charset="-128"/>
            </a:rPr>
            <a:t>0.4</a:t>
          </a:r>
          <a:r>
            <a:rPr kumimoji="1" lang="ja-JP" altLang="en-US" sz="1200">
              <a:latin typeface="ＭＳ Ｐゴシック" panose="020B0600070205080204" pitchFamily="50" charset="-128"/>
              <a:ea typeface="ＭＳ Ｐゴシック" panose="020B0600070205080204" pitchFamily="50" charset="-128"/>
            </a:rPr>
            <a:t>ポイント上昇しており、類似団体平均を</a:t>
          </a:r>
          <a:r>
            <a:rPr kumimoji="1" lang="en-US" altLang="ja-JP" sz="1200">
              <a:latin typeface="ＭＳ Ｐゴシック" panose="020B0600070205080204" pitchFamily="50" charset="-128"/>
              <a:ea typeface="ＭＳ Ｐゴシック" panose="020B0600070205080204" pitchFamily="50" charset="-128"/>
            </a:rPr>
            <a:t>5.1</a:t>
          </a:r>
          <a:r>
            <a:rPr kumimoji="1" lang="ja-JP" altLang="en-US" sz="1200">
              <a:latin typeface="ＭＳ Ｐゴシック" panose="020B0600070205080204" pitchFamily="50" charset="-128"/>
              <a:ea typeface="ＭＳ Ｐゴシック" panose="020B0600070205080204" pitchFamily="50" charset="-128"/>
            </a:rPr>
            <a:t>ポイント下回っている。</a:t>
          </a:r>
        </a:p>
        <a:p>
          <a:r>
            <a:rPr kumimoji="1" lang="ja-JP" altLang="en-US" sz="1200">
              <a:latin typeface="ＭＳ Ｐゴシック" panose="020B0600070205080204" pitchFamily="50" charset="-128"/>
              <a:ea typeface="ＭＳ Ｐゴシック" panose="020B0600070205080204" pitchFamily="50" charset="-128"/>
            </a:rPr>
            <a:t>　業務の外部委託や指定管理者制度の導入、経常経費の見直しなど行財政改革の取組による一定の効果があるものの、合併団体であるため類似施設を複数保有するなど、運営や維持管理費が嵩む傾向にあることから、これらの施設の再配置の検討、更なる経費節減の取組を進めていきたい。</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54610</xdr:rowOff>
    </xdr:from>
    <xdr:to>
      <xdr:col>82</xdr:col>
      <xdr:colOff>107950</xdr:colOff>
      <xdr:row>20</xdr:row>
      <xdr:rowOff>104140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8346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76217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0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104140</xdr:rowOff>
    </xdr:from>
    <xdr:to>
      <xdr:col>82</xdr:col>
      <xdr:colOff>196850</xdr:colOff>
      <xdr:row>20</xdr:row>
      <xdr:rowOff>104140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533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140987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026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54610</xdr:rowOff>
    </xdr:from>
    <xdr:to>
      <xdr:col>82</xdr:col>
      <xdr:colOff>196850</xdr:colOff>
      <xdr:row>13</xdr:row>
      <xdr:rowOff>54610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83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111760</xdr:rowOff>
    </xdr:from>
    <xdr:to>
      <xdr:col>82</xdr:col>
      <xdr:colOff>107950</xdr:colOff>
      <xdr:row>15</xdr:row>
      <xdr:rowOff>39370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51206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6367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92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34290</xdr:rowOff>
    </xdr:from>
    <xdr:to>
      <xdr:col>82</xdr:col>
      <xdr:colOff>158750</xdr:colOff>
      <xdr:row>17</xdr:row>
      <xdr:rowOff>135890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94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111760</xdr:rowOff>
    </xdr:from>
    <xdr:to>
      <xdr:col>78</xdr:col>
      <xdr:colOff>69850</xdr:colOff>
      <xdr:row>14</xdr:row>
      <xdr:rowOff>119380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25120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3810</xdr:rowOff>
    </xdr:from>
    <xdr:to>
      <xdr:col>78</xdr:col>
      <xdr:colOff>120650</xdr:colOff>
      <xdr:row>17</xdr:row>
      <xdr:rowOff>105410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90187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004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35560</xdr:rowOff>
    </xdr:from>
    <xdr:to>
      <xdr:col>73</xdr:col>
      <xdr:colOff>180975</xdr:colOff>
      <xdr:row>14</xdr:row>
      <xdr:rowOff>119380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4358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152400</xdr:rowOff>
    </xdr:from>
    <xdr:to>
      <xdr:col>74</xdr:col>
      <xdr:colOff>31750</xdr:colOff>
      <xdr:row>17</xdr:row>
      <xdr:rowOff>82550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67327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35560</xdr:rowOff>
    </xdr:from>
    <xdr:to>
      <xdr:col>69</xdr:col>
      <xdr:colOff>92075</xdr:colOff>
      <xdr:row>14</xdr:row>
      <xdr:rowOff>43180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4358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76200</xdr:rowOff>
    </xdr:from>
    <xdr:to>
      <xdr:col>69</xdr:col>
      <xdr:colOff>142875</xdr:colOff>
      <xdr:row>17</xdr:row>
      <xdr:rowOff>6350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162577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83820</xdr:rowOff>
    </xdr:from>
    <xdr:to>
      <xdr:col>65</xdr:col>
      <xdr:colOff>53975</xdr:colOff>
      <xdr:row>17</xdr:row>
      <xdr:rowOff>13970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170197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91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160020</xdr:rowOff>
    </xdr:from>
    <xdr:to>
      <xdr:col>82</xdr:col>
      <xdr:colOff>158750</xdr:colOff>
      <xdr:row>15</xdr:row>
      <xdr:rowOff>90170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56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5097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405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60960</xdr:rowOff>
    </xdr:from>
    <xdr:to>
      <xdr:col>78</xdr:col>
      <xdr:colOff>120650</xdr:colOff>
      <xdr:row>14</xdr:row>
      <xdr:rowOff>162560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46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1287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23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68580</xdr:rowOff>
    </xdr:from>
    <xdr:to>
      <xdr:col>74</xdr:col>
      <xdr:colOff>31750</xdr:colOff>
      <xdr:row>14</xdr:row>
      <xdr:rowOff>170180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46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8907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23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156210</xdr:rowOff>
    </xdr:from>
    <xdr:to>
      <xdr:col>69</xdr:col>
      <xdr:colOff>142875</xdr:colOff>
      <xdr:row>14</xdr:row>
      <xdr:rowOff>86360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38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96537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15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163830</xdr:rowOff>
    </xdr:from>
    <xdr:to>
      <xdr:col>65</xdr:col>
      <xdr:colOff>53975</xdr:colOff>
      <xdr:row>14</xdr:row>
      <xdr:rowOff>93980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39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104157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16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経常収支比率に占める扶助費は、前年度と同値となった。類似団体平均も前年度と同値であり、類似団体平均を</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ポイント下回っている。</a:t>
          </a:r>
        </a:p>
        <a:p>
          <a:r>
            <a:rPr kumimoji="1" lang="ja-JP" altLang="en-US" sz="1300">
              <a:latin typeface="ＭＳ Ｐゴシック" panose="020B0600070205080204" pitchFamily="50" charset="-128"/>
              <a:ea typeface="ＭＳ Ｐゴシック" panose="020B0600070205080204" pitchFamily="50" charset="-128"/>
            </a:rPr>
            <a:t>　引き続き、適正な執行管理に努めたい。</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4535</xdr:rowOff>
    </xdr:from>
    <xdr:to>
      <xdr:col>24</xdr:col>
      <xdr:colOff>25400</xdr:colOff>
      <xdr:row>62</xdr:row>
      <xdr:rowOff>78015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091385"/>
          <a:ext cx="0" cy="1616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50092</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79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78015</xdr:rowOff>
    </xdr:from>
    <xdr:to>
      <xdr:col>24</xdr:col>
      <xdr:colOff>114300</xdr:colOff>
      <xdr:row>62</xdr:row>
      <xdr:rowOff>78015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70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90912</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4535</xdr:rowOff>
    </xdr:from>
    <xdr:to>
      <xdr:col>24</xdr:col>
      <xdr:colOff>114300</xdr:colOff>
      <xdr:row>53</xdr:row>
      <xdr:rowOff>4535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118835</xdr:rowOff>
    </xdr:from>
    <xdr:to>
      <xdr:col>24</xdr:col>
      <xdr:colOff>25400</xdr:colOff>
      <xdr:row>55</xdr:row>
      <xdr:rowOff>118835</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5485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64605</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6658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92528</xdr:rowOff>
    </xdr:from>
    <xdr:to>
      <xdr:col>24</xdr:col>
      <xdr:colOff>76200</xdr:colOff>
      <xdr:row>57</xdr:row>
      <xdr:rowOff>22678</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37193</xdr:rowOff>
    </xdr:from>
    <xdr:to>
      <xdr:col>19</xdr:col>
      <xdr:colOff>187325</xdr:colOff>
      <xdr:row>55</xdr:row>
      <xdr:rowOff>118835</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466943"/>
          <a:ext cx="889000" cy="8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92528</xdr:rowOff>
    </xdr:from>
    <xdr:to>
      <xdr:col>20</xdr:col>
      <xdr:colOff>38100</xdr:colOff>
      <xdr:row>57</xdr:row>
      <xdr:rowOff>22678</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7455</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780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4535</xdr:rowOff>
    </xdr:from>
    <xdr:to>
      <xdr:col>15</xdr:col>
      <xdr:colOff>98425</xdr:colOff>
      <xdr:row>55</xdr:row>
      <xdr:rowOff>37193</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4342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10885</xdr:rowOff>
    </xdr:from>
    <xdr:to>
      <xdr:col>15</xdr:col>
      <xdr:colOff>149225</xdr:colOff>
      <xdr:row>56</xdr:row>
      <xdr:rowOff>112485</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61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97262</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69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4535</xdr:rowOff>
    </xdr:from>
    <xdr:to>
      <xdr:col>11</xdr:col>
      <xdr:colOff>9525</xdr:colOff>
      <xdr:row>55</xdr:row>
      <xdr:rowOff>37193</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4342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149678</xdr:rowOff>
    </xdr:from>
    <xdr:to>
      <xdr:col>11</xdr:col>
      <xdr:colOff>60325</xdr:colOff>
      <xdr:row>56</xdr:row>
      <xdr:rowOff>79828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57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64605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66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59872</xdr:rowOff>
    </xdr:from>
    <xdr:to>
      <xdr:col>6</xdr:col>
      <xdr:colOff>171450</xdr:colOff>
      <xdr:row>56</xdr:row>
      <xdr:rowOff>161472</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146249</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68035</xdr:rowOff>
    </xdr:from>
    <xdr:to>
      <xdr:col>24</xdr:col>
      <xdr:colOff>76200</xdr:colOff>
      <xdr:row>55</xdr:row>
      <xdr:rowOff>169635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84562</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34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68035</xdr:rowOff>
    </xdr:from>
    <xdr:to>
      <xdr:col>20</xdr:col>
      <xdr:colOff>38100</xdr:colOff>
      <xdr:row>55</xdr:row>
      <xdr:rowOff>169635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8362</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266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157843</xdr:rowOff>
    </xdr:from>
    <xdr:to>
      <xdr:col>15</xdr:col>
      <xdr:colOff>149225</xdr:colOff>
      <xdr:row>55</xdr:row>
      <xdr:rowOff>87993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416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98170</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18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125185</xdr:rowOff>
    </xdr:from>
    <xdr:to>
      <xdr:col>11</xdr:col>
      <xdr:colOff>60325</xdr:colOff>
      <xdr:row>55</xdr:row>
      <xdr:rowOff>55335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38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65512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15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157843</xdr:rowOff>
    </xdr:from>
    <xdr:to>
      <xdr:col>6</xdr:col>
      <xdr:colOff>171450</xdr:colOff>
      <xdr:row>55</xdr:row>
      <xdr:rowOff>87993</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416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98170</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18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経常収支比率に占めるその他は、前年度から</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ポイント減少しており、類似団体平均を</a:t>
          </a:r>
          <a:r>
            <a:rPr kumimoji="1" lang="en-US" altLang="ja-JP" sz="1300">
              <a:latin typeface="ＭＳ Ｐゴシック" panose="020B0600070205080204" pitchFamily="50" charset="-128"/>
              <a:ea typeface="ＭＳ Ｐゴシック" panose="020B0600070205080204" pitchFamily="50" charset="-128"/>
            </a:rPr>
            <a:t>3.4</a:t>
          </a:r>
          <a:r>
            <a:rPr kumimoji="1" lang="ja-JP" altLang="en-US" sz="1300">
              <a:latin typeface="ＭＳ Ｐゴシック" panose="020B0600070205080204" pitchFamily="50" charset="-128"/>
              <a:ea typeface="ＭＳ Ｐゴシック" panose="020B0600070205080204" pitchFamily="50" charset="-128"/>
            </a:rPr>
            <a:t>ポイント下回っている。</a:t>
          </a:r>
        </a:p>
        <a:p>
          <a:r>
            <a:rPr kumimoji="1" lang="ja-JP" altLang="en-US" sz="1300">
              <a:latin typeface="ＭＳ Ｐゴシック" panose="020B0600070205080204" pitchFamily="50" charset="-128"/>
              <a:ea typeface="ＭＳ Ｐゴシック" panose="020B0600070205080204" pitchFamily="50" charset="-128"/>
            </a:rPr>
            <a:t>　その他については、その大半が繰出金であり、介護保険事業や後期高齢者医療事業等の他会計へ繰出を行っている。</a:t>
          </a:r>
        </a:p>
        <a:p>
          <a:r>
            <a:rPr kumimoji="1" lang="ja-JP" altLang="en-US" sz="1300">
              <a:latin typeface="ＭＳ Ｐゴシック" panose="020B0600070205080204" pitchFamily="50" charset="-128"/>
              <a:ea typeface="ＭＳ Ｐゴシック" panose="020B0600070205080204" pitchFamily="50" charset="-128"/>
            </a:rPr>
            <a:t>　今後も過大な数値になることのないよう、引き続き適正な他会計への繰出を行っていきたい。</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149860</xdr:rowOff>
    </xdr:from>
    <xdr:to>
      <xdr:col>82</xdr:col>
      <xdr:colOff>107950</xdr:colOff>
      <xdr:row>61</xdr:row>
      <xdr:rowOff>146050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065260"/>
          <a:ext cx="0" cy="153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64787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80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149860</xdr:rowOff>
    </xdr:from>
    <xdr:to>
      <xdr:col>82</xdr:col>
      <xdr:colOff>196850</xdr:colOff>
      <xdr:row>52</xdr:row>
      <xdr:rowOff>149860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065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53</xdr:row>
      <xdr:rowOff>115570</xdr:rowOff>
    </xdr:from>
    <xdr:to>
      <xdr:col>82</xdr:col>
      <xdr:colOff>107950</xdr:colOff>
      <xdr:row>53</xdr:row>
      <xdr:rowOff>146050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920242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40657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641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68580</xdr:rowOff>
    </xdr:from>
    <xdr:to>
      <xdr:col>82</xdr:col>
      <xdr:colOff>158750</xdr:colOff>
      <xdr:row>56</xdr:row>
      <xdr:rowOff>170180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53</xdr:row>
      <xdr:rowOff>69850</xdr:rowOff>
    </xdr:from>
    <xdr:to>
      <xdr:col>78</xdr:col>
      <xdr:colOff>69850</xdr:colOff>
      <xdr:row>53</xdr:row>
      <xdr:rowOff>146050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1567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68580</xdr:rowOff>
    </xdr:from>
    <xdr:to>
      <xdr:col>78</xdr:col>
      <xdr:colOff>120650</xdr:colOff>
      <xdr:row>56</xdr:row>
      <xdr:rowOff>170180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154957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56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53</xdr:row>
      <xdr:rowOff>39370</xdr:rowOff>
    </xdr:from>
    <xdr:to>
      <xdr:col>73</xdr:col>
      <xdr:colOff>180975</xdr:colOff>
      <xdr:row>53</xdr:row>
      <xdr:rowOff>69850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1262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83820</xdr:rowOff>
    </xdr:from>
    <xdr:to>
      <xdr:col>74</xdr:col>
      <xdr:colOff>31750</xdr:colOff>
      <xdr:row>57</xdr:row>
      <xdr:rowOff>13970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68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170197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77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53</xdr:row>
      <xdr:rowOff>24130</xdr:rowOff>
    </xdr:from>
    <xdr:to>
      <xdr:col>69</xdr:col>
      <xdr:colOff>92075</xdr:colOff>
      <xdr:row>53</xdr:row>
      <xdr:rowOff>39370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91109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22860</xdr:rowOff>
    </xdr:from>
    <xdr:to>
      <xdr:col>69</xdr:col>
      <xdr:colOff>142875</xdr:colOff>
      <xdr:row>56</xdr:row>
      <xdr:rowOff>124460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2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109237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71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99060</xdr:rowOff>
    </xdr:from>
    <xdr:to>
      <xdr:col>65</xdr:col>
      <xdr:colOff>53975</xdr:colOff>
      <xdr:row>57</xdr:row>
      <xdr:rowOff>29210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13987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64770</xdr:rowOff>
    </xdr:from>
    <xdr:to>
      <xdr:col>82</xdr:col>
      <xdr:colOff>158750</xdr:colOff>
      <xdr:row>53</xdr:row>
      <xdr:rowOff>166370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15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52</xdr:row>
      <xdr:rowOff>81297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899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95250</xdr:rowOff>
    </xdr:from>
    <xdr:to>
      <xdr:col>78</xdr:col>
      <xdr:colOff>120650</xdr:colOff>
      <xdr:row>54</xdr:row>
      <xdr:rowOff>25400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35577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895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53</xdr:row>
      <xdr:rowOff>19050</xdr:rowOff>
    </xdr:from>
    <xdr:to>
      <xdr:col>74</xdr:col>
      <xdr:colOff>31750</xdr:colOff>
      <xdr:row>53</xdr:row>
      <xdr:rowOff>120650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10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51</xdr:row>
      <xdr:rowOff>130827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52</xdr:row>
      <xdr:rowOff>160020</xdr:rowOff>
    </xdr:from>
    <xdr:to>
      <xdr:col>69</xdr:col>
      <xdr:colOff>142875</xdr:colOff>
      <xdr:row>53</xdr:row>
      <xdr:rowOff>90170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07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51</xdr:row>
      <xdr:rowOff>100347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884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52</xdr:row>
      <xdr:rowOff>144780</xdr:rowOff>
    </xdr:from>
    <xdr:to>
      <xdr:col>65</xdr:col>
      <xdr:colOff>53975</xdr:colOff>
      <xdr:row>53</xdr:row>
      <xdr:rowOff>74930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06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51</xdr:row>
      <xdr:rowOff>85107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882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経常収支比率に占める補助費等は、前年度と同値となった。類似団体平均は</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ポイント減少しており、類似団体平均を</a:t>
          </a:r>
          <a:r>
            <a:rPr kumimoji="1" lang="en-US" altLang="ja-JP" sz="1300">
              <a:latin typeface="ＭＳ Ｐゴシック" panose="020B0600070205080204" pitchFamily="50" charset="-128"/>
              <a:ea typeface="ＭＳ Ｐゴシック" panose="020B0600070205080204" pitchFamily="50" charset="-128"/>
            </a:rPr>
            <a:t>7.6</a:t>
          </a:r>
          <a:r>
            <a:rPr kumimoji="1" lang="ja-JP" altLang="en-US" sz="1300">
              <a:latin typeface="ＭＳ Ｐゴシック" panose="020B0600070205080204" pitchFamily="50" charset="-128"/>
              <a:ea typeface="ＭＳ Ｐゴシック" panose="020B0600070205080204" pitchFamily="50" charset="-128"/>
            </a:rPr>
            <a:t>ポイント上回っている。</a:t>
          </a:r>
        </a:p>
        <a:p>
          <a:r>
            <a:rPr kumimoji="1" lang="ja-JP" altLang="en-US" sz="1300">
              <a:latin typeface="ＭＳ Ｐゴシック" panose="020B0600070205080204" pitchFamily="50" charset="-128"/>
              <a:ea typeface="ＭＳ Ｐゴシック" panose="020B0600070205080204" pitchFamily="50" charset="-128"/>
            </a:rPr>
            <a:t>　引き続き、適正な執行管理に努めたい。</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140716</xdr:rowOff>
    </xdr:from>
    <xdr:to>
      <xdr:col>82</xdr:col>
      <xdr:colOff>107950</xdr:colOff>
      <xdr:row>41</xdr:row>
      <xdr:rowOff>46990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970016"/>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19067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7048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46990</xdr:rowOff>
    </xdr:from>
    <xdr:to>
      <xdr:col>82</xdr:col>
      <xdr:colOff>196850</xdr:colOff>
      <xdr:row>41</xdr:row>
      <xdr:rowOff>46990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7076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55643</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71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140716</xdr:rowOff>
    </xdr:from>
    <xdr:to>
      <xdr:col>82</xdr:col>
      <xdr:colOff>196850</xdr:colOff>
      <xdr:row>34</xdr:row>
      <xdr:rowOff>140716</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97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46990</xdr:rowOff>
    </xdr:from>
    <xdr:to>
      <xdr:col>82</xdr:col>
      <xdr:colOff>107950</xdr:colOff>
      <xdr:row>39</xdr:row>
      <xdr:rowOff>46990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7335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8145</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180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163068</xdr:rowOff>
    </xdr:from>
    <xdr:to>
      <xdr:col>82</xdr:col>
      <xdr:colOff>158750</xdr:colOff>
      <xdr:row>37</xdr:row>
      <xdr:rowOff>93218</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19558</xdr:rowOff>
    </xdr:from>
    <xdr:to>
      <xdr:col>78</xdr:col>
      <xdr:colOff>69850</xdr:colOff>
      <xdr:row>39</xdr:row>
      <xdr:rowOff>46990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82800" y="670610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167640</xdr:rowOff>
    </xdr:from>
    <xdr:to>
      <xdr:col>78</xdr:col>
      <xdr:colOff>120650</xdr:colOff>
      <xdr:row>37</xdr:row>
      <xdr:rowOff>97790</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107967</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108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108712</xdr:rowOff>
    </xdr:from>
    <xdr:to>
      <xdr:col>73</xdr:col>
      <xdr:colOff>180975</xdr:colOff>
      <xdr:row>39</xdr:row>
      <xdr:rowOff>19558</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623812"/>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153924</xdr:rowOff>
    </xdr:from>
    <xdr:to>
      <xdr:col>74</xdr:col>
      <xdr:colOff>31750</xdr:colOff>
      <xdr:row>37</xdr:row>
      <xdr:rowOff>84074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94251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108712</xdr:rowOff>
    </xdr:from>
    <xdr:to>
      <xdr:col>69</xdr:col>
      <xdr:colOff>92075</xdr:colOff>
      <xdr:row>38</xdr:row>
      <xdr:rowOff>163576</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62381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131064</xdr:rowOff>
    </xdr:from>
    <xdr:to>
      <xdr:col>69</xdr:col>
      <xdr:colOff>142875</xdr:colOff>
      <xdr:row>37</xdr:row>
      <xdr:rowOff>61214</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71391</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14478</xdr:rowOff>
    </xdr:from>
    <xdr:to>
      <xdr:col>65</xdr:col>
      <xdr:colOff>53975</xdr:colOff>
      <xdr:row>37</xdr:row>
      <xdr:rowOff>116078</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126255</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12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167640</xdr:rowOff>
    </xdr:from>
    <xdr:to>
      <xdr:col>82</xdr:col>
      <xdr:colOff>158750</xdr:colOff>
      <xdr:row>39</xdr:row>
      <xdr:rowOff>97790</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68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139717</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167640</xdr:rowOff>
    </xdr:from>
    <xdr:to>
      <xdr:col>78</xdr:col>
      <xdr:colOff>120650</xdr:colOff>
      <xdr:row>39</xdr:row>
      <xdr:rowOff>97790</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68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82567</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6769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140208</xdr:rowOff>
    </xdr:from>
    <xdr:to>
      <xdr:col>74</xdr:col>
      <xdr:colOff>31750</xdr:colOff>
      <xdr:row>39</xdr:row>
      <xdr:rowOff>70358</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655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55135</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6741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57912</xdr:rowOff>
    </xdr:from>
    <xdr:to>
      <xdr:col>69</xdr:col>
      <xdr:colOff>142875</xdr:colOff>
      <xdr:row>38</xdr:row>
      <xdr:rowOff>159512</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57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144289</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6659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112776</xdr:rowOff>
    </xdr:from>
    <xdr:to>
      <xdr:col>65</xdr:col>
      <xdr:colOff>53975</xdr:colOff>
      <xdr:row>39</xdr:row>
      <xdr:rowOff>42926</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627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27703</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6714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地方債の計画的な発行と繰上償還の実施などの取組により、前年度から</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ポイントの減となった。類似団体平均値に近づいているが、依然として合併特例事業債を活用した大規模投資的事業などにより、類似団体平均に比べ</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ポイント高い状況である。</a:t>
          </a:r>
        </a:p>
        <a:p>
          <a:r>
            <a:rPr kumimoji="1" lang="ja-JP" altLang="en-US" sz="1300">
              <a:latin typeface="ＭＳ Ｐゴシック" panose="020B0600070205080204" pitchFamily="50" charset="-128"/>
              <a:ea typeface="ＭＳ Ｐゴシック" panose="020B0600070205080204" pitchFamily="50" charset="-128"/>
            </a:rPr>
            <a:t>　引き続き、財政的に有利な地方債の活用、計画的な繰上償還の実施により改善を図り、類似団体平均に近づくよう努めたい。</a:t>
          </a: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153670</xdr:rowOff>
    </xdr:from>
    <xdr:to>
      <xdr:col>24</xdr:col>
      <xdr:colOff>25400</xdr:colOff>
      <xdr:row>82</xdr:row>
      <xdr:rowOff>50800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66952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68597</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41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153670</xdr:rowOff>
    </xdr:from>
    <xdr:to>
      <xdr:col>24</xdr:col>
      <xdr:colOff>114300</xdr:colOff>
      <xdr:row>73</xdr:row>
      <xdr:rowOff>153670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66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73661</xdr:rowOff>
    </xdr:from>
    <xdr:to>
      <xdr:col>24</xdr:col>
      <xdr:colOff>25400</xdr:colOff>
      <xdr:row>79</xdr:row>
      <xdr:rowOff>54611</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987800" y="13446761"/>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134638</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31648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118111</xdr:rowOff>
    </xdr:from>
    <xdr:to>
      <xdr:col>24</xdr:col>
      <xdr:colOff>76200</xdr:colOff>
      <xdr:row>78</xdr:row>
      <xdr:rowOff>48261</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319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54611</xdr:rowOff>
    </xdr:from>
    <xdr:to>
      <xdr:col>19</xdr:col>
      <xdr:colOff>187325</xdr:colOff>
      <xdr:row>79</xdr:row>
      <xdr:rowOff>153670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098800" y="13599161"/>
          <a:ext cx="889000" cy="9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7620</xdr:rowOff>
    </xdr:from>
    <xdr:to>
      <xdr:col>20</xdr:col>
      <xdr:colOff>38100</xdr:colOff>
      <xdr:row>78</xdr:row>
      <xdr:rowOff>109220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119397</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314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153670</xdr:rowOff>
    </xdr:from>
    <xdr:to>
      <xdr:col>15</xdr:col>
      <xdr:colOff>98425</xdr:colOff>
      <xdr:row>80</xdr:row>
      <xdr:rowOff>73661</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2209800" y="13698220"/>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111777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80</xdr:row>
      <xdr:rowOff>73661</xdr:rowOff>
    </xdr:from>
    <xdr:to>
      <xdr:col>11</xdr:col>
      <xdr:colOff>9525</xdr:colOff>
      <xdr:row>81</xdr:row>
      <xdr:rowOff>31750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1320800" y="13789661"/>
          <a:ext cx="889000" cy="129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110489</xdr:rowOff>
    </xdr:from>
    <xdr:to>
      <xdr:col>11</xdr:col>
      <xdr:colOff>60325</xdr:colOff>
      <xdr:row>78</xdr:row>
      <xdr:rowOff>40639</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50816</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15239</xdr:rowOff>
    </xdr:from>
    <xdr:to>
      <xdr:col>6</xdr:col>
      <xdr:colOff>171450</xdr:colOff>
      <xdr:row>78</xdr:row>
      <xdr:rowOff>116839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38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127016</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3157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22861</xdr:rowOff>
    </xdr:from>
    <xdr:to>
      <xdr:col>24</xdr:col>
      <xdr:colOff>76200</xdr:colOff>
      <xdr:row>78</xdr:row>
      <xdr:rowOff>124461</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39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166388</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336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3811</xdr:rowOff>
    </xdr:from>
    <xdr:to>
      <xdr:col>20</xdr:col>
      <xdr:colOff>38100</xdr:colOff>
      <xdr:row>79</xdr:row>
      <xdr:rowOff>105411</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548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90188</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3634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102870</xdr:rowOff>
    </xdr:from>
    <xdr:to>
      <xdr:col>15</xdr:col>
      <xdr:colOff>149225</xdr:colOff>
      <xdr:row>80</xdr:row>
      <xdr:rowOff>33020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64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17797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373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80</xdr:row>
      <xdr:rowOff>22861</xdr:rowOff>
    </xdr:from>
    <xdr:to>
      <xdr:col>11</xdr:col>
      <xdr:colOff>60325</xdr:colOff>
      <xdr:row>80</xdr:row>
      <xdr:rowOff>124461</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73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109238</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3825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152400</xdr:rowOff>
    </xdr:from>
    <xdr:to>
      <xdr:col>6</xdr:col>
      <xdr:colOff>171450</xdr:colOff>
      <xdr:row>81</xdr:row>
      <xdr:rowOff>82550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86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81</xdr:row>
      <xdr:rowOff>67327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395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経常収支比率に占める公債費以外は、前年度から</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ポイント上昇し、類似団体平均を</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ポイント下回っている。</a:t>
          </a:r>
        </a:p>
        <a:p>
          <a:r>
            <a:rPr kumimoji="1" lang="ja-JP" altLang="en-US" sz="1300">
              <a:latin typeface="ＭＳ Ｐゴシック" panose="020B0600070205080204" pitchFamily="50" charset="-128"/>
              <a:ea typeface="ＭＳ Ｐゴシック" panose="020B0600070205080204" pitchFamily="50" charset="-128"/>
            </a:rPr>
            <a:t>　これらの経費の適正な執行管理に努め、事務事業の減少を図っていく中で、引き続き経常経費の抑制を図りたい。</a:t>
          </a: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60706</xdr:rowOff>
    </xdr:from>
    <xdr:to>
      <xdr:col>82</xdr:col>
      <xdr:colOff>107950</xdr:colOff>
      <xdr:row>80</xdr:row>
      <xdr:rowOff>108713</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919456"/>
          <a:ext cx="0" cy="905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80790</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3796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108713</xdr:rowOff>
    </xdr:from>
    <xdr:to>
      <xdr:col>82</xdr:col>
      <xdr:colOff>196850</xdr:colOff>
      <xdr:row>80</xdr:row>
      <xdr:rowOff>108713</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3824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147083</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662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60706</xdr:rowOff>
    </xdr:from>
    <xdr:to>
      <xdr:col>82</xdr:col>
      <xdr:colOff>196850</xdr:colOff>
      <xdr:row>75</xdr:row>
      <xdr:rowOff>60706</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919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40132</xdr:rowOff>
    </xdr:from>
    <xdr:to>
      <xdr:col>82</xdr:col>
      <xdr:colOff>107950</xdr:colOff>
      <xdr:row>76</xdr:row>
      <xdr:rowOff>122428</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5671800" y="13070332"/>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45990</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2476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73913</xdr:rowOff>
    </xdr:from>
    <xdr:to>
      <xdr:col>82</xdr:col>
      <xdr:colOff>158750</xdr:colOff>
      <xdr:row>78</xdr:row>
      <xdr:rowOff>4063</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110998</xdr:rowOff>
    </xdr:from>
    <xdr:to>
      <xdr:col>78</xdr:col>
      <xdr:colOff>69850</xdr:colOff>
      <xdr:row>76</xdr:row>
      <xdr:rowOff>40132</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4782800" y="12969748"/>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14478</xdr:rowOff>
    </xdr:from>
    <xdr:to>
      <xdr:col>78</xdr:col>
      <xdr:colOff>120650</xdr:colOff>
      <xdr:row>77</xdr:row>
      <xdr:rowOff>116078</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100855</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302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72136</xdr:rowOff>
    </xdr:from>
    <xdr:to>
      <xdr:col>73</xdr:col>
      <xdr:colOff>180975</xdr:colOff>
      <xdr:row>75</xdr:row>
      <xdr:rowOff>110998</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3893800" y="12759436"/>
          <a:ext cx="889000" cy="21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126492</xdr:rowOff>
    </xdr:from>
    <xdr:to>
      <xdr:col>74</xdr:col>
      <xdr:colOff>31750</xdr:colOff>
      <xdr:row>77</xdr:row>
      <xdr:rowOff>56642</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15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41419</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24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72136</xdr:rowOff>
    </xdr:from>
    <xdr:to>
      <xdr:col>69</xdr:col>
      <xdr:colOff>92075</xdr:colOff>
      <xdr:row>74</xdr:row>
      <xdr:rowOff>154432</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3004800" y="12759436"/>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169926</xdr:rowOff>
    </xdr:from>
    <xdr:to>
      <xdr:col>69</xdr:col>
      <xdr:colOff>142875</xdr:colOff>
      <xdr:row>76</xdr:row>
      <xdr:rowOff>100076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02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84853</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115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149352</xdr:rowOff>
    </xdr:from>
    <xdr:to>
      <xdr:col>65</xdr:col>
      <xdr:colOff>53975</xdr:colOff>
      <xdr:row>77</xdr:row>
      <xdr:rowOff>79502</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17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64279</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265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71628</xdr:rowOff>
    </xdr:from>
    <xdr:to>
      <xdr:col>82</xdr:col>
      <xdr:colOff>158750</xdr:colOff>
      <xdr:row>77</xdr:row>
      <xdr:rowOff>1778</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10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88155</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294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160782</xdr:rowOff>
    </xdr:from>
    <xdr:to>
      <xdr:col>78</xdr:col>
      <xdr:colOff>120650</xdr:colOff>
      <xdr:row>76</xdr:row>
      <xdr:rowOff>90932</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01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101109</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2788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60198</xdr:rowOff>
    </xdr:from>
    <xdr:to>
      <xdr:col>74</xdr:col>
      <xdr:colOff>31750</xdr:colOff>
      <xdr:row>75</xdr:row>
      <xdr:rowOff>161798</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2918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525</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2687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21336</xdr:rowOff>
    </xdr:from>
    <xdr:to>
      <xdr:col>69</xdr:col>
      <xdr:colOff>142875</xdr:colOff>
      <xdr:row>74</xdr:row>
      <xdr:rowOff>122936</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2708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133113</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2477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103632</xdr:rowOff>
    </xdr:from>
    <xdr:to>
      <xdr:col>65</xdr:col>
      <xdr:colOff>53975</xdr:colOff>
      <xdr:row>75</xdr:row>
      <xdr:rowOff>33782</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2790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43959</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255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兵庫県朝来市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115380</xdr:rowOff>
    </xdr:from>
    <xdr:to>
      <xdr:col>29</xdr:col>
      <xdr:colOff>127000</xdr:colOff>
      <xdr:row>20</xdr:row>
      <xdr:rowOff>111709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20405"/>
          <a:ext cx="0" cy="136792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83786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60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111709</xdr:rowOff>
    </xdr:from>
    <xdr:to>
      <xdr:col>30</xdr:col>
      <xdr:colOff>25400</xdr:colOff>
      <xdr:row>20</xdr:row>
      <xdr:rowOff>111709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83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30307</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63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115380</xdr:rowOff>
    </xdr:from>
    <xdr:to>
      <xdr:col>30</xdr:col>
      <xdr:colOff>25400</xdr:colOff>
      <xdr:row>12</xdr:row>
      <xdr:rowOff>115380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204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131102</xdr:rowOff>
    </xdr:from>
    <xdr:to>
      <xdr:col>29</xdr:col>
      <xdr:colOff>127000</xdr:colOff>
      <xdr:row>14</xdr:row>
      <xdr:rowOff>147409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407577"/>
          <a:ext cx="647700" cy="1877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84815</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756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112738</xdr:rowOff>
    </xdr:from>
    <xdr:to>
      <xdr:col>29</xdr:col>
      <xdr:colOff>177800</xdr:colOff>
      <xdr:row>17</xdr:row>
      <xdr:rowOff>42888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035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147409</xdr:rowOff>
    </xdr:from>
    <xdr:to>
      <xdr:col>26</xdr:col>
      <xdr:colOff>50800</xdr:colOff>
      <xdr:row>15</xdr:row>
      <xdr:rowOff>20942</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595334"/>
          <a:ext cx="698500" cy="449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38024</xdr:rowOff>
    </xdr:from>
    <xdr:to>
      <xdr:col>26</xdr:col>
      <xdr:colOff>101600</xdr:colOff>
      <xdr:row>17</xdr:row>
      <xdr:rowOff>139624</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00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124401</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866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20942</xdr:rowOff>
    </xdr:from>
    <xdr:to>
      <xdr:col>22</xdr:col>
      <xdr:colOff>114300</xdr:colOff>
      <xdr:row>15</xdr:row>
      <xdr:rowOff>53302</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640317"/>
          <a:ext cx="698500" cy="323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71730</xdr:rowOff>
    </xdr:from>
    <xdr:to>
      <xdr:col>22</xdr:col>
      <xdr:colOff>165100</xdr:colOff>
      <xdr:row>18</xdr:row>
      <xdr:rowOff>1880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340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158107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2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53302</xdr:rowOff>
    </xdr:from>
    <xdr:to>
      <xdr:col>18</xdr:col>
      <xdr:colOff>177800</xdr:colOff>
      <xdr:row>15</xdr:row>
      <xdr:rowOff>135547</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672677"/>
          <a:ext cx="698500" cy="822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92735</xdr:rowOff>
    </xdr:from>
    <xdr:to>
      <xdr:col>19</xdr:col>
      <xdr:colOff>38100</xdr:colOff>
      <xdr:row>18</xdr:row>
      <xdr:rowOff>22885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550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7662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41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137541</xdr:rowOff>
    </xdr:from>
    <xdr:to>
      <xdr:col>15</xdr:col>
      <xdr:colOff>101600</xdr:colOff>
      <xdr:row>18</xdr:row>
      <xdr:rowOff>67691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998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52468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86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80302</xdr:rowOff>
    </xdr:from>
    <xdr:to>
      <xdr:col>29</xdr:col>
      <xdr:colOff>177800</xdr:colOff>
      <xdr:row>14</xdr:row>
      <xdr:rowOff>10452</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3567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96829</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201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96609</xdr:rowOff>
    </xdr:from>
    <xdr:to>
      <xdr:col>26</xdr:col>
      <xdr:colOff>101600</xdr:colOff>
      <xdr:row>15</xdr:row>
      <xdr:rowOff>26759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5445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36936</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3134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141592</xdr:rowOff>
    </xdr:from>
    <xdr:to>
      <xdr:col>22</xdr:col>
      <xdr:colOff>165100</xdr:colOff>
      <xdr:row>15</xdr:row>
      <xdr:rowOff>71742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5895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81919</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358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2502</xdr:rowOff>
    </xdr:from>
    <xdr:to>
      <xdr:col>19</xdr:col>
      <xdr:colOff>38100</xdr:colOff>
      <xdr:row>15</xdr:row>
      <xdr:rowOff>104102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6218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114279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390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84747</xdr:rowOff>
    </xdr:from>
    <xdr:to>
      <xdr:col>15</xdr:col>
      <xdr:colOff>101600</xdr:colOff>
      <xdr:row>16</xdr:row>
      <xdr:rowOff>14897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7041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25074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472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172949</xdr:rowOff>
    </xdr:from>
    <xdr:to>
      <xdr:col>29</xdr:col>
      <xdr:colOff>127000</xdr:colOff>
      <xdr:row>37</xdr:row>
      <xdr:rowOff>280358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097499"/>
          <a:ext cx="0" cy="13075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252435</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377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280358</xdr:rowOff>
    </xdr:from>
    <xdr:to>
      <xdr:col>30</xdr:col>
      <xdr:colOff>25400</xdr:colOff>
      <xdr:row>37</xdr:row>
      <xdr:rowOff>280358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40505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87876</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840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172949</xdr:rowOff>
    </xdr:from>
    <xdr:to>
      <xdr:col>30</xdr:col>
      <xdr:colOff>25400</xdr:colOff>
      <xdr:row>33</xdr:row>
      <xdr:rowOff>172949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0974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199597</xdr:rowOff>
    </xdr:from>
    <xdr:to>
      <xdr:col>29</xdr:col>
      <xdr:colOff>127000</xdr:colOff>
      <xdr:row>34</xdr:row>
      <xdr:rowOff>337606</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003800" y="6467047"/>
          <a:ext cx="647700" cy="1380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163393</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7737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191316</xdr:rowOff>
    </xdr:from>
    <xdr:to>
      <xdr:col>29</xdr:col>
      <xdr:colOff>177800</xdr:colOff>
      <xdr:row>35</xdr:row>
      <xdr:rowOff>292916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68016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141761</xdr:rowOff>
    </xdr:from>
    <xdr:to>
      <xdr:col>26</xdr:col>
      <xdr:colOff>50800</xdr:colOff>
      <xdr:row>34</xdr:row>
      <xdr:rowOff>199597</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4305300" y="6409211"/>
          <a:ext cx="698500" cy="578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174204</xdr:rowOff>
    </xdr:from>
    <xdr:to>
      <xdr:col>26</xdr:col>
      <xdr:colOff>101600</xdr:colOff>
      <xdr:row>35</xdr:row>
      <xdr:rowOff>275804</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67845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260581</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68709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77296</xdr:rowOff>
    </xdr:from>
    <xdr:to>
      <xdr:col>22</xdr:col>
      <xdr:colOff>114300</xdr:colOff>
      <xdr:row>34</xdr:row>
      <xdr:rowOff>141761</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3606800" y="6344746"/>
          <a:ext cx="698500" cy="644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202192</xdr:rowOff>
    </xdr:from>
    <xdr:to>
      <xdr:col>22</xdr:col>
      <xdr:colOff>165100</xdr:colOff>
      <xdr:row>35</xdr:row>
      <xdr:rowOff>303792</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6812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288569</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6898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59922</xdr:rowOff>
    </xdr:from>
    <xdr:to>
      <xdr:col>18</xdr:col>
      <xdr:colOff>177800</xdr:colOff>
      <xdr:row>34</xdr:row>
      <xdr:rowOff>77296</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a:off x="2908300" y="6327372"/>
          <a:ext cx="698500" cy="173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247160</xdr:rowOff>
    </xdr:from>
    <xdr:to>
      <xdr:col>19</xdr:col>
      <xdr:colOff>38100</xdr:colOff>
      <xdr:row>36</xdr:row>
      <xdr:rowOff>5860</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68575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333537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6943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274396</xdr:rowOff>
    </xdr:from>
    <xdr:to>
      <xdr:col>15</xdr:col>
      <xdr:colOff>101600</xdr:colOff>
      <xdr:row>36</xdr:row>
      <xdr:rowOff>33096</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68847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17873</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6971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286806</xdr:rowOff>
    </xdr:from>
    <xdr:to>
      <xdr:col>29</xdr:col>
      <xdr:colOff>177800</xdr:colOff>
      <xdr:row>35</xdr:row>
      <xdr:rowOff>45506</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65542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131883</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6399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148797</xdr:rowOff>
    </xdr:from>
    <xdr:to>
      <xdr:col>26</xdr:col>
      <xdr:colOff>101600</xdr:colOff>
      <xdr:row>34</xdr:row>
      <xdr:rowOff>250397</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64162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260574</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61851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90961</xdr:rowOff>
    </xdr:from>
    <xdr:to>
      <xdr:col>22</xdr:col>
      <xdr:colOff>165100</xdr:colOff>
      <xdr:row>34</xdr:row>
      <xdr:rowOff>192561</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63584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202738</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6127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26496</xdr:rowOff>
    </xdr:from>
    <xdr:to>
      <xdr:col>19</xdr:col>
      <xdr:colOff>38100</xdr:colOff>
      <xdr:row>34</xdr:row>
      <xdr:rowOff>128096</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62939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138273</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6062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9122</xdr:rowOff>
    </xdr:from>
    <xdr:to>
      <xdr:col>15</xdr:col>
      <xdr:colOff>101600</xdr:colOff>
      <xdr:row>34</xdr:row>
      <xdr:rowOff>110722</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62765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120899</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604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兵庫県朝来市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27,754
27,285
403.06
22,171,131
21,356,825
752,524
12,212,121
12,169,471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24727</xdr:rowOff>
    </xdr:from>
    <xdr:to>
      <xdr:col>24</xdr:col>
      <xdr:colOff>62865</xdr:colOff>
      <xdr:row>38</xdr:row>
      <xdr:rowOff>14757</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68227"/>
          <a:ext cx="1270" cy="136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18584</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33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14757</xdr:rowOff>
    </xdr:from>
    <xdr:to>
      <xdr:col>24</xdr:col>
      <xdr:colOff>152400</xdr:colOff>
      <xdr:row>38</xdr:row>
      <xdr:rowOff>14757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2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142854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43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24727</xdr:rowOff>
    </xdr:from>
    <xdr:to>
      <xdr:col>24</xdr:col>
      <xdr:colOff>152400</xdr:colOff>
      <xdr:row>30</xdr:row>
      <xdr:rowOff>24727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68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34773</xdr:rowOff>
    </xdr:from>
    <xdr:to>
      <xdr:col>24</xdr:col>
      <xdr:colOff>63500</xdr:colOff>
      <xdr:row>32</xdr:row>
      <xdr:rowOff>28778</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349723"/>
          <a:ext cx="838200" cy="165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134459</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792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156032</xdr:rowOff>
    </xdr:from>
    <xdr:to>
      <xdr:col>24</xdr:col>
      <xdr:colOff>114300</xdr:colOff>
      <xdr:row>34</xdr:row>
      <xdr:rowOff>86182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813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28778</xdr:rowOff>
    </xdr:from>
    <xdr:to>
      <xdr:col>19</xdr:col>
      <xdr:colOff>177800</xdr:colOff>
      <xdr:row>32</xdr:row>
      <xdr:rowOff>59068</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515178"/>
          <a:ext cx="889000" cy="30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84734</xdr:rowOff>
    </xdr:from>
    <xdr:to>
      <xdr:col>20</xdr:col>
      <xdr:colOff>38100</xdr:colOff>
      <xdr:row>35</xdr:row>
      <xdr:rowOff>14884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591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6011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06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59068</xdr:rowOff>
    </xdr:from>
    <xdr:to>
      <xdr:col>15</xdr:col>
      <xdr:colOff>50800</xdr:colOff>
      <xdr:row>32</xdr:row>
      <xdr:rowOff>78981</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545468"/>
          <a:ext cx="889000" cy="19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109995</xdr:rowOff>
    </xdr:from>
    <xdr:to>
      <xdr:col>15</xdr:col>
      <xdr:colOff>101600</xdr:colOff>
      <xdr:row>35</xdr:row>
      <xdr:rowOff>40145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593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31272</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32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78981</xdr:rowOff>
    </xdr:from>
    <xdr:to>
      <xdr:col>10</xdr:col>
      <xdr:colOff>114300</xdr:colOff>
      <xdr:row>32</xdr:row>
      <xdr:rowOff>167805</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5565381"/>
          <a:ext cx="889000" cy="88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123088</xdr:rowOff>
    </xdr:from>
    <xdr:to>
      <xdr:col>10</xdr:col>
      <xdr:colOff>165100</xdr:colOff>
      <xdr:row>35</xdr:row>
      <xdr:rowOff>53238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59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44365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45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330</xdr:rowOff>
    </xdr:from>
    <xdr:to>
      <xdr:col>6</xdr:col>
      <xdr:colOff>38100</xdr:colOff>
      <xdr:row>35</xdr:row>
      <xdr:rowOff>101930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001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93057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093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30</xdr:row>
      <xdr:rowOff>155423</xdr:rowOff>
    </xdr:from>
    <xdr:to>
      <xdr:col>24</xdr:col>
      <xdr:colOff>114300</xdr:colOff>
      <xdr:row>31</xdr:row>
      <xdr:rowOff>85573</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298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6850</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150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149428</xdr:rowOff>
    </xdr:from>
    <xdr:to>
      <xdr:col>20</xdr:col>
      <xdr:colOff>38100</xdr:colOff>
      <xdr:row>32</xdr:row>
      <xdr:rowOff>79578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464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30</xdr:row>
      <xdr:rowOff>96105</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2396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8268</xdr:rowOff>
    </xdr:from>
    <xdr:to>
      <xdr:col>15</xdr:col>
      <xdr:colOff>101600</xdr:colOff>
      <xdr:row>32</xdr:row>
      <xdr:rowOff>109868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494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30</xdr:row>
      <xdr:rowOff>126395</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269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28181</xdr:rowOff>
    </xdr:from>
    <xdr:to>
      <xdr:col>10</xdr:col>
      <xdr:colOff>165100</xdr:colOff>
      <xdr:row>32</xdr:row>
      <xdr:rowOff>129781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514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30</xdr:row>
      <xdr:rowOff>146308</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289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117005</xdr:rowOff>
    </xdr:from>
    <xdr:to>
      <xdr:col>6</xdr:col>
      <xdr:colOff>38100</xdr:colOff>
      <xdr:row>33</xdr:row>
      <xdr:rowOff>47155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60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31</xdr:row>
      <xdr:rowOff>63682</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378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110828</xdr:rowOff>
    </xdr:from>
    <xdr:to>
      <xdr:col>24</xdr:col>
      <xdr:colOff>62865</xdr:colOff>
      <xdr:row>58</xdr:row>
      <xdr:rowOff>165227</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854778"/>
          <a:ext cx="1270" cy="1254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169054</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1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165227</xdr:rowOff>
    </xdr:from>
    <xdr:to>
      <xdr:col>24</xdr:col>
      <xdr:colOff>152400</xdr:colOff>
      <xdr:row>58</xdr:row>
      <xdr:rowOff>165227</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09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57505</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630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110828</xdr:rowOff>
    </xdr:from>
    <xdr:to>
      <xdr:col>24</xdr:col>
      <xdr:colOff>152400</xdr:colOff>
      <xdr:row>51</xdr:row>
      <xdr:rowOff>110828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854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87495</xdr:rowOff>
    </xdr:from>
    <xdr:to>
      <xdr:col>24</xdr:col>
      <xdr:colOff>63500</xdr:colOff>
      <xdr:row>56</xdr:row>
      <xdr:rowOff>158872</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688695"/>
          <a:ext cx="838200" cy="71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158859</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7600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8982</xdr:rowOff>
    </xdr:from>
    <xdr:to>
      <xdr:col>24</xdr:col>
      <xdr:colOff>114300</xdr:colOff>
      <xdr:row>57</xdr:row>
      <xdr:rowOff>110582</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81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58982</xdr:rowOff>
    </xdr:from>
    <xdr:to>
      <xdr:col>19</xdr:col>
      <xdr:colOff>177800</xdr:colOff>
      <xdr:row>56</xdr:row>
      <xdr:rowOff>158872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660182"/>
          <a:ext cx="889000" cy="99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69286</xdr:rowOff>
    </xdr:from>
    <xdr:to>
      <xdr:col>20</xdr:col>
      <xdr:colOff>38100</xdr:colOff>
      <xdr:row>57</xdr:row>
      <xdr:rowOff>170886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84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162013</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93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58982</xdr:rowOff>
    </xdr:from>
    <xdr:to>
      <xdr:col>15</xdr:col>
      <xdr:colOff>50800</xdr:colOff>
      <xdr:row>57</xdr:row>
      <xdr:rowOff>17521</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660182"/>
          <a:ext cx="889000" cy="129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49246</xdr:rowOff>
    </xdr:from>
    <xdr:to>
      <xdr:col>15</xdr:col>
      <xdr:colOff>101600</xdr:colOff>
      <xdr:row>57</xdr:row>
      <xdr:rowOff>150846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21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141973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914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17521</xdr:rowOff>
    </xdr:from>
    <xdr:to>
      <xdr:col>10</xdr:col>
      <xdr:colOff>114300</xdr:colOff>
      <xdr:row>57</xdr:row>
      <xdr:rowOff>60216</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790171"/>
          <a:ext cx="889000" cy="42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103301</xdr:rowOff>
    </xdr:from>
    <xdr:to>
      <xdr:col>10</xdr:col>
      <xdr:colOff>165100</xdr:colOff>
      <xdr:row>58</xdr:row>
      <xdr:rowOff>33451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7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24578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968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154714</xdr:rowOff>
    </xdr:from>
    <xdr:to>
      <xdr:col>6</xdr:col>
      <xdr:colOff>38100</xdr:colOff>
      <xdr:row>58</xdr:row>
      <xdr:rowOff>84864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92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75991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10020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36695</xdr:rowOff>
    </xdr:from>
    <xdr:to>
      <xdr:col>24</xdr:col>
      <xdr:colOff>114300</xdr:colOff>
      <xdr:row>56</xdr:row>
      <xdr:rowOff>138295</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637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59572</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489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108072</xdr:rowOff>
    </xdr:from>
    <xdr:to>
      <xdr:col>20</xdr:col>
      <xdr:colOff>38100</xdr:colOff>
      <xdr:row>57</xdr:row>
      <xdr:rowOff>38222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709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54749</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9484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8182</xdr:rowOff>
    </xdr:from>
    <xdr:to>
      <xdr:col>15</xdr:col>
      <xdr:colOff>101600</xdr:colOff>
      <xdr:row>56</xdr:row>
      <xdr:rowOff>109782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60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126309</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9384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138171</xdr:rowOff>
    </xdr:from>
    <xdr:to>
      <xdr:col>10</xdr:col>
      <xdr:colOff>165100</xdr:colOff>
      <xdr:row>57</xdr:row>
      <xdr:rowOff>68321</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739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84848</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514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9416</xdr:rowOff>
    </xdr:from>
    <xdr:to>
      <xdr:col>6</xdr:col>
      <xdr:colOff>38100</xdr:colOff>
      <xdr:row>57</xdr:row>
      <xdr:rowOff>111016</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78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127543</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557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33286</xdr:rowOff>
    </xdr:from>
    <xdr:to>
      <xdr:col>24</xdr:col>
      <xdr:colOff>62865</xdr:colOff>
      <xdr:row>79</xdr:row>
      <xdr:rowOff>25152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34786"/>
          <a:ext cx="1270" cy="1534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28979</xdr:rowOff>
    </xdr:from>
    <xdr:ext cx="469744"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73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25152</xdr:rowOff>
    </xdr:from>
    <xdr:to>
      <xdr:col>24</xdr:col>
      <xdr:colOff>152400</xdr:colOff>
      <xdr:row>79</xdr:row>
      <xdr:rowOff>25152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69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151413</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1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33286</xdr:rowOff>
    </xdr:from>
    <xdr:to>
      <xdr:col>24</xdr:col>
      <xdr:colOff>152400</xdr:colOff>
      <xdr:row>70</xdr:row>
      <xdr:rowOff>33286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34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2521</xdr:rowOff>
    </xdr:from>
    <xdr:to>
      <xdr:col>24</xdr:col>
      <xdr:colOff>63500</xdr:colOff>
      <xdr:row>79</xdr:row>
      <xdr:rowOff>7950</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3547071"/>
          <a:ext cx="838200" cy="5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160774</xdr:rowOff>
    </xdr:from>
    <xdr:ext cx="534377"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909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137897</xdr:rowOff>
    </xdr:from>
    <xdr:to>
      <xdr:col>24</xdr:col>
      <xdr:colOff>114300</xdr:colOff>
      <xdr:row>78</xdr:row>
      <xdr:rowOff>68047</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3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2521</xdr:rowOff>
    </xdr:from>
    <xdr:to>
      <xdr:col>19</xdr:col>
      <xdr:colOff>177800</xdr:colOff>
      <xdr:row>79</xdr:row>
      <xdr:rowOff>8941</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547071"/>
          <a:ext cx="889000" cy="6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15596</xdr:rowOff>
    </xdr:from>
    <xdr:to>
      <xdr:col>20</xdr:col>
      <xdr:colOff>38100</xdr:colOff>
      <xdr:row>78</xdr:row>
      <xdr:rowOff>117196</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133723</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63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8617</xdr:rowOff>
    </xdr:from>
    <xdr:to>
      <xdr:col>15</xdr:col>
      <xdr:colOff>50800</xdr:colOff>
      <xdr:row>79</xdr:row>
      <xdr:rowOff>8941</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553167"/>
          <a:ext cx="889000" cy="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12852</xdr:rowOff>
    </xdr:from>
    <xdr:to>
      <xdr:col>15</xdr:col>
      <xdr:colOff>101600</xdr:colOff>
      <xdr:row>78</xdr:row>
      <xdr:rowOff>114452</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85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130979</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161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6979</xdr:rowOff>
    </xdr:from>
    <xdr:to>
      <xdr:col>10</xdr:col>
      <xdr:colOff>114300</xdr:colOff>
      <xdr:row>79</xdr:row>
      <xdr:rowOff>8617</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551529"/>
          <a:ext cx="889000" cy="1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170511</xdr:rowOff>
    </xdr:from>
    <xdr:to>
      <xdr:col>10</xdr:col>
      <xdr:colOff>165100</xdr:colOff>
      <xdr:row>78</xdr:row>
      <xdr:rowOff>100661</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72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117188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147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10909</xdr:rowOff>
    </xdr:from>
    <xdr:to>
      <xdr:col>6</xdr:col>
      <xdr:colOff>38100</xdr:colOff>
      <xdr:row>78</xdr:row>
      <xdr:rowOff>112509</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129036</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5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128600</xdr:rowOff>
    </xdr:from>
    <xdr:to>
      <xdr:col>24</xdr:col>
      <xdr:colOff>114300</xdr:colOff>
      <xdr:row>79</xdr:row>
      <xdr:rowOff>58750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50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43527</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41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123171</xdr:rowOff>
    </xdr:from>
    <xdr:to>
      <xdr:col>20</xdr:col>
      <xdr:colOff>38100</xdr:colOff>
      <xdr:row>79</xdr:row>
      <xdr:rowOff>53321</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496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44448</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588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129591</xdr:rowOff>
    </xdr:from>
    <xdr:to>
      <xdr:col>15</xdr:col>
      <xdr:colOff>101600</xdr:colOff>
      <xdr:row>79</xdr:row>
      <xdr:rowOff>59741</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502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50868</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595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129267</xdr:rowOff>
    </xdr:from>
    <xdr:to>
      <xdr:col>10</xdr:col>
      <xdr:colOff>165100</xdr:colOff>
      <xdr:row>79</xdr:row>
      <xdr:rowOff>59417</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502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50544</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595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127629</xdr:rowOff>
    </xdr:from>
    <xdr:to>
      <xdr:col>6</xdr:col>
      <xdr:colOff>38100</xdr:colOff>
      <xdr:row>79</xdr:row>
      <xdr:rowOff>57779</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500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48906</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59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21188</xdr:rowOff>
    </xdr:from>
    <xdr:to>
      <xdr:col>24</xdr:col>
      <xdr:colOff>62865</xdr:colOff>
      <xdr:row>99</xdr:row>
      <xdr:rowOff>22320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623138"/>
          <a:ext cx="1270" cy="1372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26147</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999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22320</xdr:rowOff>
    </xdr:from>
    <xdr:to>
      <xdr:col>24</xdr:col>
      <xdr:colOff>152400</xdr:colOff>
      <xdr:row>99</xdr:row>
      <xdr:rowOff>22320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99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139315</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398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21188</xdr:rowOff>
    </xdr:from>
    <xdr:to>
      <xdr:col>24</xdr:col>
      <xdr:colOff>152400</xdr:colOff>
      <xdr:row>91</xdr:row>
      <xdr:rowOff>21188</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623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55271</xdr:rowOff>
    </xdr:from>
    <xdr:to>
      <xdr:col>24</xdr:col>
      <xdr:colOff>63500</xdr:colOff>
      <xdr:row>96</xdr:row>
      <xdr:rowOff>169407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514471"/>
          <a:ext cx="838200" cy="114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7335</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4665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28908</xdr:rowOff>
    </xdr:from>
    <xdr:to>
      <xdr:col>24</xdr:col>
      <xdr:colOff>114300</xdr:colOff>
      <xdr:row>96</xdr:row>
      <xdr:rowOff>130508</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48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169407</xdr:rowOff>
    </xdr:from>
    <xdr:to>
      <xdr:col>19</xdr:col>
      <xdr:colOff>177800</xdr:colOff>
      <xdr:row>97</xdr:row>
      <xdr:rowOff>37886</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628607"/>
          <a:ext cx="889000" cy="39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112370</xdr:rowOff>
    </xdr:from>
    <xdr:to>
      <xdr:col>20</xdr:col>
      <xdr:colOff>38100</xdr:colOff>
      <xdr:row>97</xdr:row>
      <xdr:rowOff>42520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57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59047</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346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49577</xdr:rowOff>
    </xdr:from>
    <xdr:to>
      <xdr:col>15</xdr:col>
      <xdr:colOff>50800</xdr:colOff>
      <xdr:row>97</xdr:row>
      <xdr:rowOff>37886</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019300" y="16508777"/>
          <a:ext cx="889000" cy="159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18904</xdr:rowOff>
    </xdr:from>
    <xdr:to>
      <xdr:col>15</xdr:col>
      <xdr:colOff>101600</xdr:colOff>
      <xdr:row>97</xdr:row>
      <xdr:rowOff>120504</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649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111631</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41111" y="16742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49577</xdr:rowOff>
    </xdr:from>
    <xdr:to>
      <xdr:col>10</xdr:col>
      <xdr:colOff>114300</xdr:colOff>
      <xdr:row>97</xdr:row>
      <xdr:rowOff>129913</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508777"/>
          <a:ext cx="889000" cy="251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64396</xdr:rowOff>
    </xdr:from>
    <xdr:to>
      <xdr:col>10</xdr:col>
      <xdr:colOff>165100</xdr:colOff>
      <xdr:row>96</xdr:row>
      <xdr:rowOff>165996</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2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157123</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616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134021</xdr:rowOff>
    </xdr:from>
    <xdr:to>
      <xdr:col>6</xdr:col>
      <xdr:colOff>38100</xdr:colOff>
      <xdr:row>98</xdr:row>
      <xdr:rowOff>64171</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764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55298</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857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4471</xdr:rowOff>
    </xdr:from>
    <xdr:to>
      <xdr:col>24</xdr:col>
      <xdr:colOff>114300</xdr:colOff>
      <xdr:row>96</xdr:row>
      <xdr:rowOff>106071</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463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27348</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315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118607</xdr:rowOff>
    </xdr:from>
    <xdr:to>
      <xdr:col>20</xdr:col>
      <xdr:colOff>38100</xdr:colOff>
      <xdr:row>97</xdr:row>
      <xdr:rowOff>48757</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577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39884</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670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158536</xdr:rowOff>
    </xdr:from>
    <xdr:to>
      <xdr:col>15</xdr:col>
      <xdr:colOff>101600</xdr:colOff>
      <xdr:row>97</xdr:row>
      <xdr:rowOff>88686</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617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105213</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41111" y="16392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170227</xdr:rowOff>
    </xdr:from>
    <xdr:to>
      <xdr:col>10</xdr:col>
      <xdr:colOff>165100</xdr:colOff>
      <xdr:row>96</xdr:row>
      <xdr:rowOff>100377</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457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116904</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233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79113</xdr:rowOff>
    </xdr:from>
    <xdr:to>
      <xdr:col>6</xdr:col>
      <xdr:colOff>38100</xdr:colOff>
      <xdr:row>98</xdr:row>
      <xdr:rowOff>9263</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709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25790</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6484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15991</xdr:rowOff>
    </xdr:from>
    <xdr:to>
      <xdr:col>54</xdr:col>
      <xdr:colOff>189865</xdr:colOff>
      <xdr:row>37</xdr:row>
      <xdr:rowOff>150019</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845291"/>
          <a:ext cx="1270" cy="6483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153846</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497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150019</xdr:rowOff>
    </xdr:from>
    <xdr:to>
      <xdr:col>55</xdr:col>
      <xdr:colOff>88900</xdr:colOff>
      <xdr:row>37</xdr:row>
      <xdr:rowOff>150019</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493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134118</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620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15991</xdr:rowOff>
    </xdr:from>
    <xdr:to>
      <xdr:col>55</xdr:col>
      <xdr:colOff>88900</xdr:colOff>
      <xdr:row>34</xdr:row>
      <xdr:rowOff>15991</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845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111934</xdr:rowOff>
    </xdr:from>
    <xdr:to>
      <xdr:col>55</xdr:col>
      <xdr:colOff>0</xdr:colOff>
      <xdr:row>34</xdr:row>
      <xdr:rowOff>140121</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639300" y="5941234"/>
          <a:ext cx="838200" cy="28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9258</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1814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30831</xdr:rowOff>
    </xdr:from>
    <xdr:to>
      <xdr:col>55</xdr:col>
      <xdr:colOff>50800</xdr:colOff>
      <xdr:row>36</xdr:row>
      <xdr:rowOff>132431</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203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129153</xdr:rowOff>
    </xdr:from>
    <xdr:to>
      <xdr:col>50</xdr:col>
      <xdr:colOff>114300</xdr:colOff>
      <xdr:row>34</xdr:row>
      <xdr:rowOff>140121</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8750300" y="5958453"/>
          <a:ext cx="889000" cy="10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42938</xdr:rowOff>
    </xdr:from>
    <xdr:to>
      <xdr:col>50</xdr:col>
      <xdr:colOff>165100</xdr:colOff>
      <xdr:row>36</xdr:row>
      <xdr:rowOff>144538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215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135665</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307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129153</xdr:rowOff>
    </xdr:from>
    <xdr:to>
      <xdr:col>45</xdr:col>
      <xdr:colOff>177800</xdr:colOff>
      <xdr:row>34</xdr:row>
      <xdr:rowOff>138552</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861300" y="5958453"/>
          <a:ext cx="889000" cy="9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36985</xdr:rowOff>
    </xdr:from>
    <xdr:to>
      <xdr:col>46</xdr:col>
      <xdr:colOff>38100</xdr:colOff>
      <xdr:row>36</xdr:row>
      <xdr:rowOff>138585</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209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129712</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83111" y="6301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167434</xdr:rowOff>
    </xdr:from>
    <xdr:to>
      <xdr:col>41</xdr:col>
      <xdr:colOff>50800</xdr:colOff>
      <xdr:row>34</xdr:row>
      <xdr:rowOff>138552</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6972300" y="5482384"/>
          <a:ext cx="889000" cy="485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62259</xdr:rowOff>
    </xdr:from>
    <xdr:to>
      <xdr:col>41</xdr:col>
      <xdr:colOff>101600</xdr:colOff>
      <xdr:row>36</xdr:row>
      <xdr:rowOff>163859</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234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154986</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94111" y="6327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97248</xdr:rowOff>
    </xdr:from>
    <xdr:to>
      <xdr:col>36</xdr:col>
      <xdr:colOff>165100</xdr:colOff>
      <xdr:row>34</xdr:row>
      <xdr:rowOff>27398</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5755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18525</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672795" y="5847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61134</xdr:rowOff>
    </xdr:from>
    <xdr:to>
      <xdr:col>55</xdr:col>
      <xdr:colOff>50800</xdr:colOff>
      <xdr:row>34</xdr:row>
      <xdr:rowOff>162734</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5890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147511</xdr:rowOff>
    </xdr:from>
    <xdr:ext cx="599010"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5805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89321</xdr:rowOff>
    </xdr:from>
    <xdr:to>
      <xdr:col>50</xdr:col>
      <xdr:colOff>165100</xdr:colOff>
      <xdr:row>35</xdr:row>
      <xdr:rowOff>19471</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5918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35998</xdr:rowOff>
    </xdr:from>
    <xdr:ext cx="59901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39795" y="5693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78353</xdr:rowOff>
    </xdr:from>
    <xdr:to>
      <xdr:col>46</xdr:col>
      <xdr:colOff>38100</xdr:colOff>
      <xdr:row>35</xdr:row>
      <xdr:rowOff>8503</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5907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25030</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50795" y="5682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87752</xdr:rowOff>
    </xdr:from>
    <xdr:to>
      <xdr:col>41</xdr:col>
      <xdr:colOff>101600</xdr:colOff>
      <xdr:row>35</xdr:row>
      <xdr:rowOff>17902</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5917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34429</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61795" y="5692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116634</xdr:rowOff>
    </xdr:from>
    <xdr:to>
      <xdr:col>36</xdr:col>
      <xdr:colOff>165100</xdr:colOff>
      <xdr:row>32</xdr:row>
      <xdr:rowOff>46784</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5431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63311</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672795" y="5206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159573</xdr:rowOff>
    </xdr:from>
    <xdr:to>
      <xdr:col>54</xdr:col>
      <xdr:colOff>189865</xdr:colOff>
      <xdr:row>58</xdr:row>
      <xdr:rowOff>70327</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732073"/>
          <a:ext cx="1270" cy="1282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74154</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10018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70327</xdr:rowOff>
    </xdr:from>
    <xdr:to>
      <xdr:col>55</xdr:col>
      <xdr:colOff>88900</xdr:colOff>
      <xdr:row>58</xdr:row>
      <xdr:rowOff>70327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10014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106250</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507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159573</xdr:rowOff>
    </xdr:from>
    <xdr:to>
      <xdr:col>55</xdr:col>
      <xdr:colOff>88900</xdr:colOff>
      <xdr:row>50</xdr:row>
      <xdr:rowOff>159573</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732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62030</xdr:rowOff>
    </xdr:from>
    <xdr:to>
      <xdr:col>55</xdr:col>
      <xdr:colOff>0</xdr:colOff>
      <xdr:row>56</xdr:row>
      <xdr:rowOff>132652</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9639300" y="9491780"/>
          <a:ext cx="838200" cy="242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74261</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504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95834</xdr:rowOff>
    </xdr:from>
    <xdr:to>
      <xdr:col>55</xdr:col>
      <xdr:colOff>50800</xdr:colOff>
      <xdr:row>56</xdr:row>
      <xdr:rowOff>25984</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525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132652</xdr:rowOff>
    </xdr:from>
    <xdr:to>
      <xdr:col>50</xdr:col>
      <xdr:colOff>114300</xdr:colOff>
      <xdr:row>56</xdr:row>
      <xdr:rowOff>133962</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8750300" y="9733852"/>
          <a:ext cx="889000" cy="1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123045</xdr:rowOff>
    </xdr:from>
    <xdr:to>
      <xdr:col>50</xdr:col>
      <xdr:colOff>165100</xdr:colOff>
      <xdr:row>56</xdr:row>
      <xdr:rowOff>53195</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55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69722</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328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115895</xdr:rowOff>
    </xdr:from>
    <xdr:to>
      <xdr:col>45</xdr:col>
      <xdr:colOff>177800</xdr:colOff>
      <xdr:row>56</xdr:row>
      <xdr:rowOff>133962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7861300" y="9717095"/>
          <a:ext cx="889000" cy="18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158166</xdr:rowOff>
    </xdr:from>
    <xdr:to>
      <xdr:col>46</xdr:col>
      <xdr:colOff>38100</xdr:colOff>
      <xdr:row>56</xdr:row>
      <xdr:rowOff>88316</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5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104843</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936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8628</xdr:rowOff>
    </xdr:from>
    <xdr:to>
      <xdr:col>41</xdr:col>
      <xdr:colOff>50800</xdr:colOff>
      <xdr:row>56</xdr:row>
      <xdr:rowOff>115895</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6972300" y="9609828"/>
          <a:ext cx="889000" cy="107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149068</xdr:rowOff>
    </xdr:from>
    <xdr:to>
      <xdr:col>41</xdr:col>
      <xdr:colOff>101600</xdr:colOff>
      <xdr:row>56</xdr:row>
      <xdr:rowOff>79218</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57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95745</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9354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97686</xdr:rowOff>
    </xdr:from>
    <xdr:to>
      <xdr:col>36</xdr:col>
      <xdr:colOff>165100</xdr:colOff>
      <xdr:row>56</xdr:row>
      <xdr:rowOff>27836</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527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44363</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9302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11230</xdr:rowOff>
    </xdr:from>
    <xdr:to>
      <xdr:col>55</xdr:col>
      <xdr:colOff>50800</xdr:colOff>
      <xdr:row>55</xdr:row>
      <xdr:rowOff>112830</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44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34107</xdr:rowOff>
    </xdr:from>
    <xdr:ext cx="534377"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292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81852</xdr:rowOff>
    </xdr:from>
    <xdr:to>
      <xdr:col>50</xdr:col>
      <xdr:colOff>165100</xdr:colOff>
      <xdr:row>57</xdr:row>
      <xdr:rowOff>12002</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683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3129</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72111" y="9775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83162</xdr:rowOff>
    </xdr:from>
    <xdr:to>
      <xdr:col>46</xdr:col>
      <xdr:colOff>38100</xdr:colOff>
      <xdr:row>57</xdr:row>
      <xdr:rowOff>13312</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684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4439</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83111" y="9777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65095</xdr:rowOff>
    </xdr:from>
    <xdr:to>
      <xdr:col>41</xdr:col>
      <xdr:colOff>101600</xdr:colOff>
      <xdr:row>56</xdr:row>
      <xdr:rowOff>166695</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666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157822</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9759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129278</xdr:rowOff>
    </xdr:from>
    <xdr:to>
      <xdr:col>36</xdr:col>
      <xdr:colOff>165100</xdr:colOff>
      <xdr:row>56</xdr:row>
      <xdr:rowOff>59428</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55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50555</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5111" y="9651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43634</xdr:rowOff>
    </xdr:from>
    <xdr:to>
      <xdr:col>54</xdr:col>
      <xdr:colOff>189865</xdr:colOff>
      <xdr:row>79</xdr:row>
      <xdr:rowOff>98879</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045134"/>
          <a:ext cx="127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161761</xdr:rowOff>
    </xdr:from>
    <xdr:ext cx="599010"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1820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43634</xdr:rowOff>
    </xdr:from>
    <xdr:to>
      <xdr:col>55</xdr:col>
      <xdr:colOff>88900</xdr:colOff>
      <xdr:row>70</xdr:row>
      <xdr:rowOff>43634</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045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29232</xdr:rowOff>
    </xdr:from>
    <xdr:to>
      <xdr:col>55</xdr:col>
      <xdr:colOff>0</xdr:colOff>
      <xdr:row>79</xdr:row>
      <xdr:rowOff>49174</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9639300" y="13573782"/>
          <a:ext cx="838200" cy="19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10943</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2125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159516</xdr:rowOff>
    </xdr:from>
    <xdr:to>
      <xdr:col>55</xdr:col>
      <xdr:colOff>50800</xdr:colOff>
      <xdr:row>78</xdr:row>
      <xdr:rowOff>89666</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36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49174</xdr:rowOff>
    </xdr:from>
    <xdr:to>
      <xdr:col>50</xdr:col>
      <xdr:colOff>114300</xdr:colOff>
      <xdr:row>79</xdr:row>
      <xdr:rowOff>53191</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8750300" y="13593724"/>
          <a:ext cx="889000" cy="4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16630</xdr:rowOff>
    </xdr:from>
    <xdr:to>
      <xdr:col>50</xdr:col>
      <xdr:colOff>165100</xdr:colOff>
      <xdr:row>78</xdr:row>
      <xdr:rowOff>118230</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38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134757</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164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43165</xdr:rowOff>
    </xdr:from>
    <xdr:to>
      <xdr:col>45</xdr:col>
      <xdr:colOff>177800</xdr:colOff>
      <xdr:row>79</xdr:row>
      <xdr:rowOff>53191</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7861300" y="13587715"/>
          <a:ext cx="889000" cy="10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28691</xdr:rowOff>
    </xdr:from>
    <xdr:to>
      <xdr:col>46</xdr:col>
      <xdr:colOff>38100</xdr:colOff>
      <xdr:row>78</xdr:row>
      <xdr:rowOff>130291</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40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146818</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317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569</xdr:rowOff>
    </xdr:from>
    <xdr:to>
      <xdr:col>41</xdr:col>
      <xdr:colOff>50800</xdr:colOff>
      <xdr:row>79</xdr:row>
      <xdr:rowOff>43165</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6972300" y="13545119"/>
          <a:ext cx="889000" cy="42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8280</xdr:rowOff>
    </xdr:from>
    <xdr:to>
      <xdr:col>41</xdr:col>
      <xdr:colOff>101600</xdr:colOff>
      <xdr:row>78</xdr:row>
      <xdr:rowOff>109880</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381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126407</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315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157045</xdr:rowOff>
    </xdr:from>
    <xdr:to>
      <xdr:col>36</xdr:col>
      <xdr:colOff>165100</xdr:colOff>
      <xdr:row>78</xdr:row>
      <xdr:rowOff>87195</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35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103722</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3133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149882</xdr:rowOff>
    </xdr:from>
    <xdr:to>
      <xdr:col>55</xdr:col>
      <xdr:colOff>50800</xdr:colOff>
      <xdr:row>79</xdr:row>
      <xdr:rowOff>80032</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522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64809</xdr:rowOff>
    </xdr:from>
    <xdr:ext cx="469744"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437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169824</xdr:rowOff>
    </xdr:from>
    <xdr:to>
      <xdr:col>50</xdr:col>
      <xdr:colOff>165100</xdr:colOff>
      <xdr:row>79</xdr:row>
      <xdr:rowOff>99974</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542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91101</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04428" y="13635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2391</xdr:rowOff>
    </xdr:from>
    <xdr:to>
      <xdr:col>46</xdr:col>
      <xdr:colOff>38100</xdr:colOff>
      <xdr:row>79</xdr:row>
      <xdr:rowOff>103991</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546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95118</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15428" y="13639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163815</xdr:rowOff>
    </xdr:from>
    <xdr:to>
      <xdr:col>41</xdr:col>
      <xdr:colOff>101600</xdr:colOff>
      <xdr:row>79</xdr:row>
      <xdr:rowOff>93965</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536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85092</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626428" y="13629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121219</xdr:rowOff>
    </xdr:from>
    <xdr:to>
      <xdr:col>36</xdr:col>
      <xdr:colOff>165100</xdr:colOff>
      <xdr:row>79</xdr:row>
      <xdr:rowOff>51369</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494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42496</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37428" y="13587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a:extLst>
            <a:ext uri="{FF2B5EF4-FFF2-40B4-BE49-F238E27FC236}">
              <a16:creationId xmlns:a16="http://schemas.microsoft.com/office/drawing/2014/main" id="{00000000-0008-0000-06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130683</xdr:rowOff>
    </xdr:from>
    <xdr:to>
      <xdr:col>54</xdr:col>
      <xdr:colOff>189865</xdr:colOff>
      <xdr:row>98</xdr:row>
      <xdr:rowOff>134379</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10475595" y="15389733"/>
          <a:ext cx="1270" cy="15467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138206</xdr:rowOff>
    </xdr:from>
    <xdr:ext cx="469744" cy="259045"/>
    <xdr:sp macro="" textlink="">
      <xdr:nvSpPr>
        <xdr:cNvPr id="460" name="普通建設事業費 （ うち更新整備　）最小値テキスト">
          <a:extLst>
            <a:ext uri="{FF2B5EF4-FFF2-40B4-BE49-F238E27FC236}">
              <a16:creationId xmlns:a16="http://schemas.microsoft.com/office/drawing/2014/main" id="{00000000-0008-0000-0600-0000CC010000}"/>
            </a:ext>
          </a:extLst>
        </xdr:cNvPr>
        <xdr:cNvSpPr txBox="1"/>
      </xdr:nvSpPr>
      <xdr:spPr>
        <a:xfrm>
          <a:off x="10528300" y="16940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134379</xdr:rowOff>
    </xdr:from>
    <xdr:to>
      <xdr:col>55</xdr:col>
      <xdr:colOff>88900</xdr:colOff>
      <xdr:row>98</xdr:row>
      <xdr:rowOff>134379</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6936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77360</xdr:rowOff>
    </xdr:from>
    <xdr:ext cx="599010" cy="259045"/>
    <xdr:sp macro="" textlink="">
      <xdr:nvSpPr>
        <xdr:cNvPr id="462" name="普通建設事業費 （ うち更新整備　）最大値テキスト">
          <a:extLst>
            <a:ext uri="{FF2B5EF4-FFF2-40B4-BE49-F238E27FC236}">
              <a16:creationId xmlns:a16="http://schemas.microsoft.com/office/drawing/2014/main" id="{00000000-0008-0000-0600-0000CE010000}"/>
            </a:ext>
          </a:extLst>
        </xdr:cNvPr>
        <xdr:cNvSpPr txBox="1"/>
      </xdr:nvSpPr>
      <xdr:spPr>
        <a:xfrm>
          <a:off x="10528300" y="15164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130683</xdr:rowOff>
    </xdr:from>
    <xdr:to>
      <xdr:col>55</xdr:col>
      <xdr:colOff>88900</xdr:colOff>
      <xdr:row>89</xdr:row>
      <xdr:rowOff>130683</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5389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83438</xdr:rowOff>
    </xdr:from>
    <xdr:to>
      <xdr:col>55</xdr:col>
      <xdr:colOff>0</xdr:colOff>
      <xdr:row>95</xdr:row>
      <xdr:rowOff>125310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9639300" y="16028288"/>
          <a:ext cx="838200" cy="38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88789</xdr:rowOff>
    </xdr:from>
    <xdr:ext cx="534377" cy="259045"/>
    <xdr:sp macro="" textlink="">
      <xdr:nvSpPr>
        <xdr:cNvPr id="465" name="普通建設事業費 （ うち更新整備　）平均値テキスト">
          <a:extLst>
            <a:ext uri="{FF2B5EF4-FFF2-40B4-BE49-F238E27FC236}">
              <a16:creationId xmlns:a16="http://schemas.microsoft.com/office/drawing/2014/main" id="{00000000-0008-0000-0600-0000D1010000}"/>
            </a:ext>
          </a:extLst>
        </xdr:cNvPr>
        <xdr:cNvSpPr txBox="1"/>
      </xdr:nvSpPr>
      <xdr:spPr>
        <a:xfrm>
          <a:off x="10528300" y="16376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110362</xdr:rowOff>
    </xdr:from>
    <xdr:to>
      <xdr:col>55</xdr:col>
      <xdr:colOff>50800</xdr:colOff>
      <xdr:row>96</xdr:row>
      <xdr:rowOff>40512</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10426700" y="16398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125310</xdr:rowOff>
    </xdr:from>
    <xdr:to>
      <xdr:col>50</xdr:col>
      <xdr:colOff>114300</xdr:colOff>
      <xdr:row>95</xdr:row>
      <xdr:rowOff>128015</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8750300" y="16413060"/>
          <a:ext cx="889000" cy="2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129121</xdr:rowOff>
    </xdr:from>
    <xdr:to>
      <xdr:col>50</xdr:col>
      <xdr:colOff>165100</xdr:colOff>
      <xdr:row>96</xdr:row>
      <xdr:rowOff>59271</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9588500" y="1641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50398</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372111" y="16509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125755</xdr:rowOff>
    </xdr:from>
    <xdr:to>
      <xdr:col>45</xdr:col>
      <xdr:colOff>177800</xdr:colOff>
      <xdr:row>95</xdr:row>
      <xdr:rowOff>128015</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7861300" y="16413505"/>
          <a:ext cx="889000" cy="2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163982</xdr:rowOff>
    </xdr:from>
    <xdr:to>
      <xdr:col>46</xdr:col>
      <xdr:colOff>38100</xdr:colOff>
      <xdr:row>96</xdr:row>
      <xdr:rowOff>94132</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8699500" y="16451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85259</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483111" y="16544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39573</xdr:rowOff>
    </xdr:from>
    <xdr:to>
      <xdr:col>41</xdr:col>
      <xdr:colOff>50800</xdr:colOff>
      <xdr:row>95</xdr:row>
      <xdr:rowOff>125755</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a:off x="6972300" y="16327323"/>
          <a:ext cx="889000" cy="86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17284</xdr:rowOff>
    </xdr:from>
    <xdr:to>
      <xdr:col>41</xdr:col>
      <xdr:colOff>101600</xdr:colOff>
      <xdr:row>96</xdr:row>
      <xdr:rowOff>118884</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7810500" y="1647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110011</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594111" y="16569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129426</xdr:rowOff>
    </xdr:from>
    <xdr:to>
      <xdr:col>36</xdr:col>
      <xdr:colOff>165100</xdr:colOff>
      <xdr:row>96</xdr:row>
      <xdr:rowOff>59576</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6921500" y="16417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50703</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05111" y="16509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32638</xdr:rowOff>
    </xdr:from>
    <xdr:to>
      <xdr:col>55</xdr:col>
      <xdr:colOff>50800</xdr:colOff>
      <xdr:row>93</xdr:row>
      <xdr:rowOff>134238</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10426700" y="15977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55515</xdr:rowOff>
    </xdr:from>
    <xdr:ext cx="534377" cy="259045"/>
    <xdr:sp macro="" textlink="">
      <xdr:nvSpPr>
        <xdr:cNvPr id="484" name="普通建設事業費 （ うち更新整備　）該当値テキスト">
          <a:extLst>
            <a:ext uri="{FF2B5EF4-FFF2-40B4-BE49-F238E27FC236}">
              <a16:creationId xmlns:a16="http://schemas.microsoft.com/office/drawing/2014/main" id="{00000000-0008-0000-0600-0000E4010000}"/>
            </a:ext>
          </a:extLst>
        </xdr:cNvPr>
        <xdr:cNvSpPr txBox="1"/>
      </xdr:nvSpPr>
      <xdr:spPr>
        <a:xfrm>
          <a:off x="10528300" y="15828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74510</xdr:rowOff>
    </xdr:from>
    <xdr:to>
      <xdr:col>50</xdr:col>
      <xdr:colOff>165100</xdr:colOff>
      <xdr:row>96</xdr:row>
      <xdr:rowOff>4660</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9588500" y="1636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21187</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372111" y="16137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77215</xdr:rowOff>
    </xdr:from>
    <xdr:to>
      <xdr:col>46</xdr:col>
      <xdr:colOff>38100</xdr:colOff>
      <xdr:row>96</xdr:row>
      <xdr:rowOff>7365</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8699500" y="1636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23892</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8483111" y="16140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74955</xdr:rowOff>
    </xdr:from>
    <xdr:to>
      <xdr:col>41</xdr:col>
      <xdr:colOff>101600</xdr:colOff>
      <xdr:row>96</xdr:row>
      <xdr:rowOff>5105</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7810500" y="16362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21632</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7594111" y="16137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160223</xdr:rowOff>
    </xdr:from>
    <xdr:to>
      <xdr:col>36</xdr:col>
      <xdr:colOff>165100</xdr:colOff>
      <xdr:row>95</xdr:row>
      <xdr:rowOff>90373</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6921500" y="16276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106900</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6705111" y="16051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52489</xdr:rowOff>
    </xdr:from>
    <xdr:to>
      <xdr:col>85</xdr:col>
      <xdr:colOff>126364</xdr:colOff>
      <xdr:row>39</xdr:row>
      <xdr:rowOff>44450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195989"/>
          <a:ext cx="1269" cy="1535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170616</xdr:rowOff>
    </xdr:from>
    <xdr:ext cx="534377"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4971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52489</xdr:rowOff>
    </xdr:from>
    <xdr:to>
      <xdr:col>86</xdr:col>
      <xdr:colOff>25400</xdr:colOff>
      <xdr:row>30</xdr:row>
      <xdr:rowOff>52489</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195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162675</xdr:rowOff>
    </xdr:from>
    <xdr:to>
      <xdr:col>85</xdr:col>
      <xdr:colOff>127000</xdr:colOff>
      <xdr:row>39</xdr:row>
      <xdr:rowOff>32868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5481300" y="6677775"/>
          <a:ext cx="838200" cy="4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23004</xdr:rowOff>
    </xdr:from>
    <xdr:ext cx="469744"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3666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127</xdr:rowOff>
    </xdr:from>
    <xdr:to>
      <xdr:col>85</xdr:col>
      <xdr:colOff>177800</xdr:colOff>
      <xdr:row>38</xdr:row>
      <xdr:rowOff>101727</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51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162675</xdr:rowOff>
    </xdr:from>
    <xdr:to>
      <xdr:col>81</xdr:col>
      <xdr:colOff>50800</xdr:colOff>
      <xdr:row>39</xdr:row>
      <xdr:rowOff>25476</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4592300" y="6677775"/>
          <a:ext cx="889000" cy="34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12662</xdr:rowOff>
    </xdr:from>
    <xdr:to>
      <xdr:col>81</xdr:col>
      <xdr:colOff>101600</xdr:colOff>
      <xdr:row>38</xdr:row>
      <xdr:rowOff>114262</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527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130789</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46428" y="6302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16637</xdr:rowOff>
    </xdr:from>
    <xdr:to>
      <xdr:col>76</xdr:col>
      <xdr:colOff>114300</xdr:colOff>
      <xdr:row>39</xdr:row>
      <xdr:rowOff>25476</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3703300" y="6703187"/>
          <a:ext cx="889000" cy="8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32703</xdr:rowOff>
    </xdr:from>
    <xdr:to>
      <xdr:col>76</xdr:col>
      <xdr:colOff>165100</xdr:colOff>
      <xdr:row>38</xdr:row>
      <xdr:rowOff>134303</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54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150830</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357428" y="6323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16637</xdr:rowOff>
    </xdr:from>
    <xdr:to>
      <xdr:col>71</xdr:col>
      <xdr:colOff>177800</xdr:colOff>
      <xdr:row>39</xdr:row>
      <xdr:rowOff>44450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flipV="1">
          <a:off x="12814300" y="6703187"/>
          <a:ext cx="889000" cy="2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9919</xdr:rowOff>
    </xdr:from>
    <xdr:to>
      <xdr:col>72</xdr:col>
      <xdr:colOff>38100</xdr:colOff>
      <xdr:row>38</xdr:row>
      <xdr:rowOff>111519</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525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128046</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468428" y="6300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90919</xdr:rowOff>
    </xdr:from>
    <xdr:to>
      <xdr:col>67</xdr:col>
      <xdr:colOff>101600</xdr:colOff>
      <xdr:row>38</xdr:row>
      <xdr:rowOff>21069</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43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37596</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579428" y="6209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153518</xdr:rowOff>
    </xdr:from>
    <xdr:to>
      <xdr:col>85</xdr:col>
      <xdr:colOff>177800</xdr:colOff>
      <xdr:row>39</xdr:row>
      <xdr:rowOff>83668</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668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68445</xdr:rowOff>
    </xdr:from>
    <xdr:ext cx="378565"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5835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111875</xdr:rowOff>
    </xdr:from>
    <xdr:to>
      <xdr:col>81</xdr:col>
      <xdr:colOff>101600</xdr:colOff>
      <xdr:row>39</xdr:row>
      <xdr:rowOff>42025</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626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33152</xdr:rowOff>
    </xdr:from>
    <xdr:ext cx="469744"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46428" y="6719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146126</xdr:rowOff>
    </xdr:from>
    <xdr:to>
      <xdr:col>76</xdr:col>
      <xdr:colOff>165100</xdr:colOff>
      <xdr:row>39</xdr:row>
      <xdr:rowOff>76276</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661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67403</xdr:rowOff>
    </xdr:from>
    <xdr:ext cx="378565"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03017" y="67539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137287</xdr:rowOff>
    </xdr:from>
    <xdr:to>
      <xdr:col>72</xdr:col>
      <xdr:colOff>38100</xdr:colOff>
      <xdr:row>39</xdr:row>
      <xdr:rowOff>67437</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652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58564</xdr:rowOff>
    </xdr:from>
    <xdr:ext cx="378565"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14017" y="67451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a:extLst>
            <a:ext uri="{FF2B5EF4-FFF2-40B4-BE49-F238E27FC236}">
              <a16:creationId xmlns:a16="http://schemas.microsoft.com/office/drawing/2014/main" id="{00000000-0008-0000-06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129260</xdr:rowOff>
    </xdr:from>
    <xdr:to>
      <xdr:col>85</xdr:col>
      <xdr:colOff>126364</xdr:colOff>
      <xdr:row>77</xdr:row>
      <xdr:rowOff>136437</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6317595" y="12130760"/>
          <a:ext cx="1269" cy="12073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140264</xdr:rowOff>
    </xdr:from>
    <xdr:ext cx="534377" cy="259045"/>
    <xdr:sp macro="" textlink="">
      <xdr:nvSpPr>
        <xdr:cNvPr id="623" name="公債費最小値テキスト">
          <a:extLst>
            <a:ext uri="{FF2B5EF4-FFF2-40B4-BE49-F238E27FC236}">
              <a16:creationId xmlns:a16="http://schemas.microsoft.com/office/drawing/2014/main" id="{00000000-0008-0000-0600-00006F020000}"/>
            </a:ext>
          </a:extLst>
        </xdr:cNvPr>
        <xdr:cNvSpPr txBox="1"/>
      </xdr:nvSpPr>
      <xdr:spPr>
        <a:xfrm>
          <a:off x="16370300" y="13341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136437</xdr:rowOff>
    </xdr:from>
    <xdr:to>
      <xdr:col>86</xdr:col>
      <xdr:colOff>25400</xdr:colOff>
      <xdr:row>77</xdr:row>
      <xdr:rowOff>136437</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3338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75937</xdr:rowOff>
    </xdr:from>
    <xdr:ext cx="599010" cy="259045"/>
    <xdr:sp macro="" textlink="">
      <xdr:nvSpPr>
        <xdr:cNvPr id="625" name="公債費最大値テキスト">
          <a:extLst>
            <a:ext uri="{FF2B5EF4-FFF2-40B4-BE49-F238E27FC236}">
              <a16:creationId xmlns:a16="http://schemas.microsoft.com/office/drawing/2014/main" id="{00000000-0008-0000-0600-000071020000}"/>
            </a:ext>
          </a:extLst>
        </xdr:cNvPr>
        <xdr:cNvSpPr txBox="1"/>
      </xdr:nvSpPr>
      <xdr:spPr>
        <a:xfrm>
          <a:off x="16370300" y="11905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129260</xdr:rowOff>
    </xdr:from>
    <xdr:to>
      <xdr:col>86</xdr:col>
      <xdr:colOff>25400</xdr:colOff>
      <xdr:row>70</xdr:row>
      <xdr:rowOff>129260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2130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85814</xdr:rowOff>
    </xdr:from>
    <xdr:to>
      <xdr:col>85</xdr:col>
      <xdr:colOff>127000</xdr:colOff>
      <xdr:row>72</xdr:row>
      <xdr:rowOff>74105</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5481300" y="12258764"/>
          <a:ext cx="838200" cy="159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102696</xdr:rowOff>
    </xdr:from>
    <xdr:ext cx="534377" cy="259045"/>
    <xdr:sp macro="" textlink="">
      <xdr:nvSpPr>
        <xdr:cNvPr id="628" name="公債費平均値テキスト">
          <a:extLst>
            <a:ext uri="{FF2B5EF4-FFF2-40B4-BE49-F238E27FC236}">
              <a16:creationId xmlns:a16="http://schemas.microsoft.com/office/drawing/2014/main" id="{00000000-0008-0000-0600-000074020000}"/>
            </a:ext>
          </a:extLst>
        </xdr:cNvPr>
        <xdr:cNvSpPr txBox="1"/>
      </xdr:nvSpPr>
      <xdr:spPr>
        <a:xfrm>
          <a:off x="16370300" y="12789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124269</xdr:rowOff>
    </xdr:from>
    <xdr:to>
      <xdr:col>85</xdr:col>
      <xdr:colOff>177800</xdr:colOff>
      <xdr:row>75</xdr:row>
      <xdr:rowOff>54419</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6268700" y="1281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64186</xdr:rowOff>
    </xdr:from>
    <xdr:to>
      <xdr:col>81</xdr:col>
      <xdr:colOff>50800</xdr:colOff>
      <xdr:row>71</xdr:row>
      <xdr:rowOff>85814</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4592300" y="12237136"/>
          <a:ext cx="889000" cy="21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123025</xdr:rowOff>
    </xdr:from>
    <xdr:to>
      <xdr:col>81</xdr:col>
      <xdr:colOff>101600</xdr:colOff>
      <xdr:row>75</xdr:row>
      <xdr:rowOff>53175</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5430500" y="12810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44302</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14111" y="12903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69</xdr:row>
      <xdr:rowOff>167132</xdr:rowOff>
    </xdr:from>
    <xdr:to>
      <xdr:col>76</xdr:col>
      <xdr:colOff>114300</xdr:colOff>
      <xdr:row>71</xdr:row>
      <xdr:rowOff>64186</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3703300" y="11997182"/>
          <a:ext cx="889000" cy="239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137299</xdr:rowOff>
    </xdr:from>
    <xdr:to>
      <xdr:col>76</xdr:col>
      <xdr:colOff>165100</xdr:colOff>
      <xdr:row>75</xdr:row>
      <xdr:rowOff>67449</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4541500" y="12824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58576</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325111" y="12917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69</xdr:row>
      <xdr:rowOff>167132</xdr:rowOff>
    </xdr:from>
    <xdr:to>
      <xdr:col>71</xdr:col>
      <xdr:colOff>177800</xdr:colOff>
      <xdr:row>71</xdr:row>
      <xdr:rowOff>44780</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2814300" y="11997182"/>
          <a:ext cx="889000" cy="220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143142</xdr:rowOff>
    </xdr:from>
    <xdr:to>
      <xdr:col>72</xdr:col>
      <xdr:colOff>38100</xdr:colOff>
      <xdr:row>75</xdr:row>
      <xdr:rowOff>73292</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3652500" y="12830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64419</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36111" y="12923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154216</xdr:rowOff>
    </xdr:from>
    <xdr:to>
      <xdr:col>67</xdr:col>
      <xdr:colOff>101600</xdr:colOff>
      <xdr:row>75</xdr:row>
      <xdr:rowOff>84366</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2763500" y="1284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75493</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547111" y="12934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72</xdr:row>
      <xdr:rowOff>23305</xdr:rowOff>
    </xdr:from>
    <xdr:to>
      <xdr:col>85</xdr:col>
      <xdr:colOff>177800</xdr:colOff>
      <xdr:row>72</xdr:row>
      <xdr:rowOff>124905</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6268700" y="12367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71</xdr:row>
      <xdr:rowOff>46182</xdr:rowOff>
    </xdr:from>
    <xdr:ext cx="534377" cy="259045"/>
    <xdr:sp macro="" textlink="">
      <xdr:nvSpPr>
        <xdr:cNvPr id="647" name="公債費該当値テキスト">
          <a:extLst>
            <a:ext uri="{FF2B5EF4-FFF2-40B4-BE49-F238E27FC236}">
              <a16:creationId xmlns:a16="http://schemas.microsoft.com/office/drawing/2014/main" id="{00000000-0008-0000-0600-000087020000}"/>
            </a:ext>
          </a:extLst>
        </xdr:cNvPr>
        <xdr:cNvSpPr txBox="1"/>
      </xdr:nvSpPr>
      <xdr:spPr>
        <a:xfrm>
          <a:off x="16370300" y="12219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71</xdr:row>
      <xdr:rowOff>35014</xdr:rowOff>
    </xdr:from>
    <xdr:to>
      <xdr:col>81</xdr:col>
      <xdr:colOff>101600</xdr:colOff>
      <xdr:row>71</xdr:row>
      <xdr:rowOff>136614</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5430500" y="12207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69</xdr:row>
      <xdr:rowOff>153141</xdr:rowOff>
    </xdr:from>
    <xdr:ext cx="59901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181795" y="11983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71</xdr:row>
      <xdr:rowOff>13386</xdr:rowOff>
    </xdr:from>
    <xdr:to>
      <xdr:col>76</xdr:col>
      <xdr:colOff>165100</xdr:colOff>
      <xdr:row>71</xdr:row>
      <xdr:rowOff>114986</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4541500" y="12186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69</xdr:row>
      <xdr:rowOff>131513</xdr:rowOff>
    </xdr:from>
    <xdr:ext cx="59901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292795" y="11961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69</xdr:row>
      <xdr:rowOff>116332</xdr:rowOff>
    </xdr:from>
    <xdr:to>
      <xdr:col>72</xdr:col>
      <xdr:colOff>38100</xdr:colOff>
      <xdr:row>70</xdr:row>
      <xdr:rowOff>46482</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3652500" y="11946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68</xdr:row>
      <xdr:rowOff>63009</xdr:rowOff>
    </xdr:from>
    <xdr:ext cx="59901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403795" y="11721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165430</xdr:rowOff>
    </xdr:from>
    <xdr:to>
      <xdr:col>67</xdr:col>
      <xdr:colOff>101600</xdr:colOff>
      <xdr:row>71</xdr:row>
      <xdr:rowOff>95580</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2763500" y="1216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69</xdr:row>
      <xdr:rowOff>112107</xdr:rowOff>
    </xdr:from>
    <xdr:ext cx="599010"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514795" y="11942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a:extLst>
            <a:ext uri="{FF2B5EF4-FFF2-40B4-BE49-F238E27FC236}">
              <a16:creationId xmlns:a16="http://schemas.microsoft.com/office/drawing/2014/main" id="{00000000-0008-0000-06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95845</xdr:rowOff>
    </xdr:from>
    <xdr:to>
      <xdr:col>85</xdr:col>
      <xdr:colOff>126364</xdr:colOff>
      <xdr:row>98</xdr:row>
      <xdr:rowOff>113978</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6317595" y="15526345"/>
          <a:ext cx="1269" cy="1389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117805</xdr:rowOff>
    </xdr:from>
    <xdr:ext cx="469744" cy="259045"/>
    <xdr:sp macro="" textlink="">
      <xdr:nvSpPr>
        <xdr:cNvPr id="678" name="積立金最小値テキスト">
          <a:extLst>
            <a:ext uri="{FF2B5EF4-FFF2-40B4-BE49-F238E27FC236}">
              <a16:creationId xmlns:a16="http://schemas.microsoft.com/office/drawing/2014/main" id="{00000000-0008-0000-0600-0000A6020000}"/>
            </a:ext>
          </a:extLst>
        </xdr:cNvPr>
        <xdr:cNvSpPr txBox="1"/>
      </xdr:nvSpPr>
      <xdr:spPr>
        <a:xfrm>
          <a:off x="16370300" y="16919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113978</xdr:rowOff>
    </xdr:from>
    <xdr:to>
      <xdr:col>86</xdr:col>
      <xdr:colOff>25400</xdr:colOff>
      <xdr:row>98</xdr:row>
      <xdr:rowOff>113978</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6916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42522</xdr:rowOff>
    </xdr:from>
    <xdr:ext cx="599010" cy="259045"/>
    <xdr:sp macro="" textlink="">
      <xdr:nvSpPr>
        <xdr:cNvPr id="680" name="積立金最大値テキスト">
          <a:extLst>
            <a:ext uri="{FF2B5EF4-FFF2-40B4-BE49-F238E27FC236}">
              <a16:creationId xmlns:a16="http://schemas.microsoft.com/office/drawing/2014/main" id="{00000000-0008-0000-0600-0000A8020000}"/>
            </a:ext>
          </a:extLst>
        </xdr:cNvPr>
        <xdr:cNvSpPr txBox="1"/>
      </xdr:nvSpPr>
      <xdr:spPr>
        <a:xfrm>
          <a:off x="16370300" y="1530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95845</xdr:rowOff>
    </xdr:from>
    <xdr:to>
      <xdr:col>86</xdr:col>
      <xdr:colOff>25400</xdr:colOff>
      <xdr:row>90</xdr:row>
      <xdr:rowOff>95845</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552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144940</xdr:rowOff>
    </xdr:from>
    <xdr:to>
      <xdr:col>85</xdr:col>
      <xdr:colOff>127000</xdr:colOff>
      <xdr:row>98</xdr:row>
      <xdr:rowOff>8392</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5481300" y="16775590"/>
          <a:ext cx="838200" cy="34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31428</xdr:rowOff>
    </xdr:from>
    <xdr:ext cx="534377" cy="259045"/>
    <xdr:sp macro="" textlink="">
      <xdr:nvSpPr>
        <xdr:cNvPr id="683" name="積立金平均値テキスト">
          <a:extLst>
            <a:ext uri="{FF2B5EF4-FFF2-40B4-BE49-F238E27FC236}">
              <a16:creationId xmlns:a16="http://schemas.microsoft.com/office/drawing/2014/main" id="{00000000-0008-0000-0600-0000AB020000}"/>
            </a:ext>
          </a:extLst>
        </xdr:cNvPr>
        <xdr:cNvSpPr txBox="1"/>
      </xdr:nvSpPr>
      <xdr:spPr>
        <a:xfrm>
          <a:off x="16370300" y="164906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8551</xdr:rowOff>
    </xdr:from>
    <xdr:to>
      <xdr:col>85</xdr:col>
      <xdr:colOff>177800</xdr:colOff>
      <xdr:row>97</xdr:row>
      <xdr:rowOff>110151</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6268700" y="16639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8392</xdr:rowOff>
    </xdr:from>
    <xdr:to>
      <xdr:col>81</xdr:col>
      <xdr:colOff>50800</xdr:colOff>
      <xdr:row>98</xdr:row>
      <xdr:rowOff>67535</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4592300" y="16810492"/>
          <a:ext cx="889000" cy="5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23895</xdr:rowOff>
    </xdr:from>
    <xdr:to>
      <xdr:col>81</xdr:col>
      <xdr:colOff>101600</xdr:colOff>
      <xdr:row>97</xdr:row>
      <xdr:rowOff>125495</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5430500" y="1665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142022</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14111" y="16429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5338</xdr:rowOff>
    </xdr:from>
    <xdr:to>
      <xdr:col>76</xdr:col>
      <xdr:colOff>114300</xdr:colOff>
      <xdr:row>98</xdr:row>
      <xdr:rowOff>67535</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3703300" y="16807438"/>
          <a:ext cx="889000" cy="62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21792</xdr:rowOff>
    </xdr:from>
    <xdr:to>
      <xdr:col>76</xdr:col>
      <xdr:colOff>165100</xdr:colOff>
      <xdr:row>97</xdr:row>
      <xdr:rowOff>123392</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4541500" y="1665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139919</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4325111" y="16427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5338</xdr:rowOff>
    </xdr:from>
    <xdr:to>
      <xdr:col>71</xdr:col>
      <xdr:colOff>177800</xdr:colOff>
      <xdr:row>98</xdr:row>
      <xdr:rowOff>15314</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2814300" y="16807438"/>
          <a:ext cx="889000" cy="9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165517</xdr:rowOff>
    </xdr:from>
    <xdr:to>
      <xdr:col>72</xdr:col>
      <xdr:colOff>38100</xdr:colOff>
      <xdr:row>97</xdr:row>
      <xdr:rowOff>95667</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3652500" y="1662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112194</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36111" y="16399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65821</xdr:rowOff>
    </xdr:from>
    <xdr:to>
      <xdr:col>67</xdr:col>
      <xdr:colOff>101600</xdr:colOff>
      <xdr:row>97</xdr:row>
      <xdr:rowOff>167421</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2763500" y="16696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12498</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6471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94140</xdr:rowOff>
    </xdr:from>
    <xdr:to>
      <xdr:col>85</xdr:col>
      <xdr:colOff>177800</xdr:colOff>
      <xdr:row>98</xdr:row>
      <xdr:rowOff>24290</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6268700" y="1672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72567</xdr:rowOff>
    </xdr:from>
    <xdr:ext cx="534377" cy="259045"/>
    <xdr:sp macro="" textlink="">
      <xdr:nvSpPr>
        <xdr:cNvPr id="702" name="積立金該当値テキスト">
          <a:extLst>
            <a:ext uri="{FF2B5EF4-FFF2-40B4-BE49-F238E27FC236}">
              <a16:creationId xmlns:a16="http://schemas.microsoft.com/office/drawing/2014/main" id="{00000000-0008-0000-0600-0000BE020000}"/>
            </a:ext>
          </a:extLst>
        </xdr:cNvPr>
        <xdr:cNvSpPr txBox="1"/>
      </xdr:nvSpPr>
      <xdr:spPr>
        <a:xfrm>
          <a:off x="16370300" y="16703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129042</xdr:rowOff>
    </xdr:from>
    <xdr:to>
      <xdr:col>81</xdr:col>
      <xdr:colOff>101600</xdr:colOff>
      <xdr:row>98</xdr:row>
      <xdr:rowOff>59192</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5430500" y="16759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50319</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14111" y="16852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16735</xdr:rowOff>
    </xdr:from>
    <xdr:to>
      <xdr:col>76</xdr:col>
      <xdr:colOff>165100</xdr:colOff>
      <xdr:row>98</xdr:row>
      <xdr:rowOff>118335</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4541500" y="16818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109462</xdr:rowOff>
    </xdr:from>
    <xdr:ext cx="469744"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357428" y="16911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125988</xdr:rowOff>
    </xdr:from>
    <xdr:to>
      <xdr:col>72</xdr:col>
      <xdr:colOff>38100</xdr:colOff>
      <xdr:row>98</xdr:row>
      <xdr:rowOff>56138</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3652500" y="16756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47265</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436111" y="16849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135964</xdr:rowOff>
    </xdr:from>
    <xdr:to>
      <xdr:col>67</xdr:col>
      <xdr:colOff>101600</xdr:colOff>
      <xdr:row>98</xdr:row>
      <xdr:rowOff>66114</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2763500" y="16766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57241</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547111" y="16859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a:extLst>
            <a:ext uri="{FF2B5EF4-FFF2-40B4-BE49-F238E27FC236}">
              <a16:creationId xmlns:a16="http://schemas.microsoft.com/office/drawing/2014/main" id="{00000000-0008-0000-0600-0000D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5695</xdr:rowOff>
    </xdr:from>
    <xdr:to>
      <xdr:col>116</xdr:col>
      <xdr:colOff>62864</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22159595" y="5149195"/>
          <a:ext cx="1269" cy="1505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3" name="投資及び出資金最小値テキスト">
          <a:extLst>
            <a:ext uri="{FF2B5EF4-FFF2-40B4-BE49-F238E27FC236}">
              <a16:creationId xmlns:a16="http://schemas.microsoft.com/office/drawing/2014/main" id="{00000000-0008-0000-0600-0000DD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123822</xdr:rowOff>
    </xdr:from>
    <xdr:ext cx="534377" cy="259045"/>
    <xdr:sp macro="" textlink="">
      <xdr:nvSpPr>
        <xdr:cNvPr id="735" name="投資及び出資金最大値テキスト">
          <a:extLst>
            <a:ext uri="{FF2B5EF4-FFF2-40B4-BE49-F238E27FC236}">
              <a16:creationId xmlns:a16="http://schemas.microsoft.com/office/drawing/2014/main" id="{00000000-0008-0000-0600-0000DF020000}"/>
            </a:ext>
          </a:extLst>
        </xdr:cNvPr>
        <xdr:cNvSpPr txBox="1"/>
      </xdr:nvSpPr>
      <xdr:spPr>
        <a:xfrm>
          <a:off x="22212300" y="4924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5695</xdr:rowOff>
    </xdr:from>
    <xdr:to>
      <xdr:col>116</xdr:col>
      <xdr:colOff>152400</xdr:colOff>
      <xdr:row>30</xdr:row>
      <xdr:rowOff>5695</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5149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49872</xdr:rowOff>
    </xdr:from>
    <xdr:ext cx="469744" cy="259045"/>
    <xdr:sp macro="" textlink="">
      <xdr:nvSpPr>
        <xdr:cNvPr id="738" name="投資及び出資金平均値テキスト">
          <a:extLst>
            <a:ext uri="{FF2B5EF4-FFF2-40B4-BE49-F238E27FC236}">
              <a16:creationId xmlns:a16="http://schemas.microsoft.com/office/drawing/2014/main" id="{00000000-0008-0000-0600-0000E2020000}"/>
            </a:ext>
          </a:extLst>
        </xdr:cNvPr>
        <xdr:cNvSpPr txBox="1"/>
      </xdr:nvSpPr>
      <xdr:spPr>
        <a:xfrm>
          <a:off x="22212300" y="62220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26995</xdr:rowOff>
    </xdr:from>
    <xdr:to>
      <xdr:col>116</xdr:col>
      <xdr:colOff>114300</xdr:colOff>
      <xdr:row>37</xdr:row>
      <xdr:rowOff>128595</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2110700" y="637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1620</xdr:rowOff>
    </xdr:from>
    <xdr:to>
      <xdr:col>112</xdr:col>
      <xdr:colOff>38100</xdr:colOff>
      <xdr:row>37</xdr:row>
      <xdr:rowOff>103220</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1272500" y="634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119747</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088428" y="612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4592</xdr:rowOff>
    </xdr:from>
    <xdr:to>
      <xdr:col>107</xdr:col>
      <xdr:colOff>101600</xdr:colOff>
      <xdr:row>37</xdr:row>
      <xdr:rowOff>106192</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0383500" y="6348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122719</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0199428" y="6123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27544</xdr:rowOff>
    </xdr:from>
    <xdr:to>
      <xdr:col>102</xdr:col>
      <xdr:colOff>165100</xdr:colOff>
      <xdr:row>37</xdr:row>
      <xdr:rowOff>129144</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19494500" y="6371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145671</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9310428" y="6146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50267</xdr:rowOff>
    </xdr:from>
    <xdr:to>
      <xdr:col>98</xdr:col>
      <xdr:colOff>38100</xdr:colOff>
      <xdr:row>37</xdr:row>
      <xdr:rowOff>151867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8605500" y="6393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168394</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21428" y="6169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7" name="投資及び出資金該当値テキスト">
          <a:extLst>
            <a:ext uri="{FF2B5EF4-FFF2-40B4-BE49-F238E27FC236}">
              <a16:creationId xmlns:a16="http://schemas.microsoft.com/office/drawing/2014/main" id="{00000000-0008-0000-0600-0000F5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貸付金グラフ枠">
          <a:extLst>
            <a:ext uri="{FF2B5EF4-FFF2-40B4-BE49-F238E27FC236}">
              <a16:creationId xmlns:a16="http://schemas.microsoft.com/office/drawing/2014/main" id="{00000000-0008-0000-06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153606</xdr:rowOff>
    </xdr:from>
    <xdr:to>
      <xdr:col>116</xdr:col>
      <xdr:colOff>62864</xdr:colOff>
      <xdr:row>59</xdr:row>
      <xdr:rowOff>44450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22159595" y="8897556"/>
          <a:ext cx="1269" cy="1262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0" name="貸付金最小値テキスト">
          <a:extLst>
            <a:ext uri="{FF2B5EF4-FFF2-40B4-BE49-F238E27FC236}">
              <a16:creationId xmlns:a16="http://schemas.microsoft.com/office/drawing/2014/main" id="{00000000-0008-0000-0600-000016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100283</xdr:rowOff>
    </xdr:from>
    <xdr:ext cx="534377" cy="259045"/>
    <xdr:sp macro="" textlink="">
      <xdr:nvSpPr>
        <xdr:cNvPr id="792" name="貸付金最大値テキスト">
          <a:extLst>
            <a:ext uri="{FF2B5EF4-FFF2-40B4-BE49-F238E27FC236}">
              <a16:creationId xmlns:a16="http://schemas.microsoft.com/office/drawing/2014/main" id="{00000000-0008-0000-0600-000018030000}"/>
            </a:ext>
          </a:extLst>
        </xdr:cNvPr>
        <xdr:cNvSpPr txBox="1"/>
      </xdr:nvSpPr>
      <xdr:spPr>
        <a:xfrm>
          <a:off x="22212300" y="8672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153606</xdr:rowOff>
    </xdr:from>
    <xdr:to>
      <xdr:col>116</xdr:col>
      <xdr:colOff>152400</xdr:colOff>
      <xdr:row>51</xdr:row>
      <xdr:rowOff>153606</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8897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32791</xdr:rowOff>
    </xdr:from>
    <xdr:to>
      <xdr:col>116</xdr:col>
      <xdr:colOff>63500</xdr:colOff>
      <xdr:row>59</xdr:row>
      <xdr:rowOff>34163</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1323300" y="10148341"/>
          <a:ext cx="8382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165460</xdr:rowOff>
    </xdr:from>
    <xdr:ext cx="469744" cy="259045"/>
    <xdr:sp macro="" textlink="">
      <xdr:nvSpPr>
        <xdr:cNvPr id="795" name="貸付金平均値テキスト">
          <a:extLst>
            <a:ext uri="{FF2B5EF4-FFF2-40B4-BE49-F238E27FC236}">
              <a16:creationId xmlns:a16="http://schemas.microsoft.com/office/drawing/2014/main" id="{00000000-0008-0000-0600-00001B030000}"/>
            </a:ext>
          </a:extLst>
        </xdr:cNvPr>
        <xdr:cNvSpPr txBox="1"/>
      </xdr:nvSpPr>
      <xdr:spPr>
        <a:xfrm>
          <a:off x="22212300" y="9766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142583</xdr:rowOff>
    </xdr:from>
    <xdr:to>
      <xdr:col>116</xdr:col>
      <xdr:colOff>114300</xdr:colOff>
      <xdr:row>58</xdr:row>
      <xdr:rowOff>72733</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2110700" y="9915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71386</xdr:rowOff>
    </xdr:from>
    <xdr:to>
      <xdr:col>111</xdr:col>
      <xdr:colOff>177800</xdr:colOff>
      <xdr:row>59</xdr:row>
      <xdr:rowOff>32791</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0434300" y="10015486"/>
          <a:ext cx="889000" cy="132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123609</xdr:rowOff>
    </xdr:from>
    <xdr:to>
      <xdr:col>112</xdr:col>
      <xdr:colOff>38100</xdr:colOff>
      <xdr:row>58</xdr:row>
      <xdr:rowOff>53759</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1272500" y="989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70286</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088428" y="9671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71386</xdr:rowOff>
    </xdr:from>
    <xdr:to>
      <xdr:col>107</xdr:col>
      <xdr:colOff>50800</xdr:colOff>
      <xdr:row>58</xdr:row>
      <xdr:rowOff>73634</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19545300" y="10015486"/>
          <a:ext cx="889000" cy="2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138240</xdr:rowOff>
    </xdr:from>
    <xdr:to>
      <xdr:col>107</xdr:col>
      <xdr:colOff>101600</xdr:colOff>
      <xdr:row>58</xdr:row>
      <xdr:rowOff>68390</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0383500" y="991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84917</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0199428" y="968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73634</xdr:rowOff>
    </xdr:from>
    <xdr:to>
      <xdr:col>102</xdr:col>
      <xdr:colOff>114300</xdr:colOff>
      <xdr:row>58</xdr:row>
      <xdr:rowOff>76149</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18656300" y="10017734"/>
          <a:ext cx="8890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106311</xdr:rowOff>
    </xdr:from>
    <xdr:to>
      <xdr:col>102</xdr:col>
      <xdr:colOff>165100</xdr:colOff>
      <xdr:row>58</xdr:row>
      <xdr:rowOff>36461</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194945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52988</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9310428" y="9654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110084</xdr:rowOff>
    </xdr:from>
    <xdr:to>
      <xdr:col>98</xdr:col>
      <xdr:colOff>38100</xdr:colOff>
      <xdr:row>58</xdr:row>
      <xdr:rowOff>40234</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8605500" y="9882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56761</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21428" y="9657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154813</xdr:rowOff>
    </xdr:from>
    <xdr:to>
      <xdr:col>116</xdr:col>
      <xdr:colOff>114300</xdr:colOff>
      <xdr:row>59</xdr:row>
      <xdr:rowOff>84963</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2110700" y="1009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69740</xdr:rowOff>
    </xdr:from>
    <xdr:ext cx="378565" cy="259045"/>
    <xdr:sp macro="" textlink="">
      <xdr:nvSpPr>
        <xdr:cNvPr id="814" name="貸付金該当値テキスト">
          <a:extLst>
            <a:ext uri="{FF2B5EF4-FFF2-40B4-BE49-F238E27FC236}">
              <a16:creationId xmlns:a16="http://schemas.microsoft.com/office/drawing/2014/main" id="{00000000-0008-0000-0600-00002E030000}"/>
            </a:ext>
          </a:extLst>
        </xdr:cNvPr>
        <xdr:cNvSpPr txBox="1"/>
      </xdr:nvSpPr>
      <xdr:spPr>
        <a:xfrm>
          <a:off x="22212300" y="100138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153441</xdr:rowOff>
    </xdr:from>
    <xdr:to>
      <xdr:col>112</xdr:col>
      <xdr:colOff>38100</xdr:colOff>
      <xdr:row>59</xdr:row>
      <xdr:rowOff>83591</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1272500" y="10097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74718</xdr:rowOff>
    </xdr:from>
    <xdr:ext cx="378565"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4017" y="101902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20586</xdr:rowOff>
    </xdr:from>
    <xdr:to>
      <xdr:col>107</xdr:col>
      <xdr:colOff>101600</xdr:colOff>
      <xdr:row>58</xdr:row>
      <xdr:rowOff>122186</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0383500" y="996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113313</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199428" y="10057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22834</xdr:rowOff>
    </xdr:from>
    <xdr:to>
      <xdr:col>102</xdr:col>
      <xdr:colOff>165100</xdr:colOff>
      <xdr:row>58</xdr:row>
      <xdr:rowOff>124434</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19494500" y="9966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115561</xdr:rowOff>
    </xdr:from>
    <xdr:ext cx="469744"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9310428" y="10059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25349</xdr:rowOff>
    </xdr:from>
    <xdr:to>
      <xdr:col>98</xdr:col>
      <xdr:colOff>38100</xdr:colOff>
      <xdr:row>58</xdr:row>
      <xdr:rowOff>126949</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8605500" y="9969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118076</xdr:rowOff>
    </xdr:from>
    <xdr:ext cx="469744"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421428" y="10062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4" name="繰出金グラフ枠">
          <a:extLst>
            <a:ext uri="{FF2B5EF4-FFF2-40B4-BE49-F238E27FC236}">
              <a16:creationId xmlns:a16="http://schemas.microsoft.com/office/drawing/2014/main" id="{00000000-0008-0000-0600-00004C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17628</xdr:rowOff>
    </xdr:from>
    <xdr:to>
      <xdr:col>116</xdr:col>
      <xdr:colOff>62864</xdr:colOff>
      <xdr:row>78</xdr:row>
      <xdr:rowOff>79235</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22159595" y="12190578"/>
          <a:ext cx="1269" cy="1261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83062</xdr:rowOff>
    </xdr:from>
    <xdr:ext cx="534377" cy="259045"/>
    <xdr:sp macro="" textlink="">
      <xdr:nvSpPr>
        <xdr:cNvPr id="846" name="繰出金最小値テキスト">
          <a:extLst>
            <a:ext uri="{FF2B5EF4-FFF2-40B4-BE49-F238E27FC236}">
              <a16:creationId xmlns:a16="http://schemas.microsoft.com/office/drawing/2014/main" id="{00000000-0008-0000-0600-00004E030000}"/>
            </a:ext>
          </a:extLst>
        </xdr:cNvPr>
        <xdr:cNvSpPr txBox="1"/>
      </xdr:nvSpPr>
      <xdr:spPr>
        <a:xfrm>
          <a:off x="22212300" y="13456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79235</xdr:rowOff>
    </xdr:from>
    <xdr:to>
      <xdr:col>116</xdr:col>
      <xdr:colOff>152400</xdr:colOff>
      <xdr:row>78</xdr:row>
      <xdr:rowOff>79235</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3452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135755</xdr:rowOff>
    </xdr:from>
    <xdr:ext cx="534377" cy="259045"/>
    <xdr:sp macro="" textlink="">
      <xdr:nvSpPr>
        <xdr:cNvPr id="848" name="繰出金最大値テキスト">
          <a:extLst>
            <a:ext uri="{FF2B5EF4-FFF2-40B4-BE49-F238E27FC236}">
              <a16:creationId xmlns:a16="http://schemas.microsoft.com/office/drawing/2014/main" id="{00000000-0008-0000-0600-000050030000}"/>
            </a:ext>
          </a:extLst>
        </xdr:cNvPr>
        <xdr:cNvSpPr txBox="1"/>
      </xdr:nvSpPr>
      <xdr:spPr>
        <a:xfrm>
          <a:off x="22212300" y="11965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17628</xdr:rowOff>
    </xdr:from>
    <xdr:to>
      <xdr:col>116</xdr:col>
      <xdr:colOff>152400</xdr:colOff>
      <xdr:row>71</xdr:row>
      <xdr:rowOff>17628</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2190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116040</xdr:rowOff>
    </xdr:from>
    <xdr:to>
      <xdr:col>116</xdr:col>
      <xdr:colOff>63500</xdr:colOff>
      <xdr:row>74</xdr:row>
      <xdr:rowOff>136157</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1323300" y="12803340"/>
          <a:ext cx="838200" cy="20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169991</xdr:rowOff>
    </xdr:from>
    <xdr:ext cx="534377" cy="259045"/>
    <xdr:sp macro="" textlink="">
      <xdr:nvSpPr>
        <xdr:cNvPr id="851" name="繰出金平均値テキスト">
          <a:extLst>
            <a:ext uri="{FF2B5EF4-FFF2-40B4-BE49-F238E27FC236}">
              <a16:creationId xmlns:a16="http://schemas.microsoft.com/office/drawing/2014/main" id="{00000000-0008-0000-0600-000053030000}"/>
            </a:ext>
          </a:extLst>
        </xdr:cNvPr>
        <xdr:cNvSpPr txBox="1"/>
      </xdr:nvSpPr>
      <xdr:spPr>
        <a:xfrm>
          <a:off x="22212300" y="12857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20114</xdr:rowOff>
    </xdr:from>
    <xdr:to>
      <xdr:col>116</xdr:col>
      <xdr:colOff>114300</xdr:colOff>
      <xdr:row>75</xdr:row>
      <xdr:rowOff>121714</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2110700" y="12878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136157</xdr:rowOff>
    </xdr:from>
    <xdr:to>
      <xdr:col>111</xdr:col>
      <xdr:colOff>177800</xdr:colOff>
      <xdr:row>75</xdr:row>
      <xdr:rowOff>3043</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0434300" y="12823457"/>
          <a:ext cx="889000" cy="38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27109</xdr:rowOff>
    </xdr:from>
    <xdr:to>
      <xdr:col>112</xdr:col>
      <xdr:colOff>38100</xdr:colOff>
      <xdr:row>75</xdr:row>
      <xdr:rowOff>128709</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1272500" y="1288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119837</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056111" y="12978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164457</xdr:rowOff>
    </xdr:from>
    <xdr:to>
      <xdr:col>107</xdr:col>
      <xdr:colOff>50800</xdr:colOff>
      <xdr:row>75</xdr:row>
      <xdr:rowOff>3043</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9545300" y="12851757"/>
          <a:ext cx="889000" cy="10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34859</xdr:rowOff>
    </xdr:from>
    <xdr:to>
      <xdr:col>107</xdr:col>
      <xdr:colOff>101600</xdr:colOff>
      <xdr:row>75</xdr:row>
      <xdr:rowOff>136459</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0383500" y="12893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127585</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0167111" y="12986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164457</xdr:rowOff>
    </xdr:from>
    <xdr:to>
      <xdr:col>102</xdr:col>
      <xdr:colOff>114300</xdr:colOff>
      <xdr:row>75</xdr:row>
      <xdr:rowOff>52260</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18656300" y="12851757"/>
          <a:ext cx="889000" cy="5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46700</xdr:rowOff>
    </xdr:from>
    <xdr:to>
      <xdr:col>102</xdr:col>
      <xdr:colOff>165100</xdr:colOff>
      <xdr:row>75</xdr:row>
      <xdr:rowOff>148301</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9494500" y="129054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139428</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278111" y="1299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66200</xdr:rowOff>
    </xdr:from>
    <xdr:to>
      <xdr:col>98</xdr:col>
      <xdr:colOff>38100</xdr:colOff>
      <xdr:row>75</xdr:row>
      <xdr:rowOff>167801</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8605500" y="129249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158928</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389111" y="13017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65240</xdr:rowOff>
    </xdr:from>
    <xdr:to>
      <xdr:col>116</xdr:col>
      <xdr:colOff>114300</xdr:colOff>
      <xdr:row>74</xdr:row>
      <xdr:rowOff>166840</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2110700" y="1275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88117</xdr:rowOff>
    </xdr:from>
    <xdr:ext cx="534377" cy="259045"/>
    <xdr:sp macro="" textlink="">
      <xdr:nvSpPr>
        <xdr:cNvPr id="870" name="繰出金該当値テキスト">
          <a:extLst>
            <a:ext uri="{FF2B5EF4-FFF2-40B4-BE49-F238E27FC236}">
              <a16:creationId xmlns:a16="http://schemas.microsoft.com/office/drawing/2014/main" id="{00000000-0008-0000-0600-000066030000}"/>
            </a:ext>
          </a:extLst>
        </xdr:cNvPr>
        <xdr:cNvSpPr txBox="1"/>
      </xdr:nvSpPr>
      <xdr:spPr>
        <a:xfrm>
          <a:off x="22212300" y="12603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85357</xdr:rowOff>
    </xdr:from>
    <xdr:to>
      <xdr:col>112</xdr:col>
      <xdr:colOff>38100</xdr:colOff>
      <xdr:row>75</xdr:row>
      <xdr:rowOff>15507</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1272500" y="1277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32034</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056111" y="12547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123693</xdr:rowOff>
    </xdr:from>
    <xdr:to>
      <xdr:col>107</xdr:col>
      <xdr:colOff>101600</xdr:colOff>
      <xdr:row>75</xdr:row>
      <xdr:rowOff>53843</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0383500" y="12810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70370</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167111" y="12586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113657</xdr:rowOff>
    </xdr:from>
    <xdr:to>
      <xdr:col>102</xdr:col>
      <xdr:colOff>165100</xdr:colOff>
      <xdr:row>75</xdr:row>
      <xdr:rowOff>43807</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9494500" y="1280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60334</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278111" y="12576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1460</xdr:rowOff>
    </xdr:from>
    <xdr:to>
      <xdr:col>98</xdr:col>
      <xdr:colOff>38100</xdr:colOff>
      <xdr:row>75</xdr:row>
      <xdr:rowOff>103060</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8605500" y="12860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119587</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389111" y="12635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3" name="前年度繰上充用金グラフ枠">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5" name="前年度繰上充用金最小値テキスト">
          <a:extLst>
            <a:ext uri="{FF2B5EF4-FFF2-40B4-BE49-F238E27FC236}">
              <a16:creationId xmlns:a16="http://schemas.microsoft.com/office/drawing/2014/main" id="{00000000-0008-0000-0600-00007F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7" name="前年度繰上充用金最大値テキスト">
          <a:extLst>
            <a:ext uri="{FF2B5EF4-FFF2-40B4-BE49-F238E27FC236}">
              <a16:creationId xmlns:a16="http://schemas.microsoft.com/office/drawing/2014/main" id="{00000000-0008-0000-0600-000081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0" name="前年度繰上充用金平均値テキスト">
          <a:extLst>
            <a:ext uri="{FF2B5EF4-FFF2-40B4-BE49-F238E27FC236}">
              <a16:creationId xmlns:a16="http://schemas.microsoft.com/office/drawing/2014/main" id="{00000000-0008-0000-0600-000084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9" name="前年度繰上充用金該当値テキスト">
          <a:extLst>
            <a:ext uri="{FF2B5EF4-FFF2-40B4-BE49-F238E27FC236}">
              <a16:creationId xmlns:a16="http://schemas.microsoft.com/office/drawing/2014/main" id="{00000000-0008-0000-0600-000097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8" name="正方形/長方形 927">
          <a:extLst>
            <a:ext uri="{FF2B5EF4-FFF2-40B4-BE49-F238E27FC236}">
              <a16:creationId xmlns:a16="http://schemas.microsoft.com/office/drawing/2014/main" id="{00000000-0008-0000-0600-0000A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9" name="正方形/長方形 928">
          <a:extLst>
            <a:ext uri="{FF2B5EF4-FFF2-40B4-BE49-F238E27FC236}">
              <a16:creationId xmlns:a16="http://schemas.microsoft.com/office/drawing/2014/main" id="{00000000-0008-0000-0600-0000A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歳出決算総額は、住民一人当たり７７万円となっており、昨年度より一人当たり６万２千円増加した。主な構成項目のうち、人件費は給与改定に伴う給料の増などにより</a:t>
          </a:r>
          <a:r>
            <a:rPr kumimoji="1" lang="en-US" altLang="ja-JP" sz="1300">
              <a:latin typeface="ＭＳ Ｐゴシック" panose="020B0600070205080204" pitchFamily="50" charset="-128"/>
              <a:ea typeface="ＭＳ Ｐゴシック" panose="020B0600070205080204" pitchFamily="50" charset="-128"/>
            </a:rPr>
            <a:t>13,028</a:t>
          </a:r>
          <a:r>
            <a:rPr kumimoji="1" lang="ja-JP" altLang="en-US" sz="1300">
              <a:latin typeface="ＭＳ Ｐゴシック" panose="020B0600070205080204" pitchFamily="50" charset="-128"/>
              <a:ea typeface="ＭＳ Ｐゴシック" panose="020B0600070205080204" pitchFamily="50" charset="-128"/>
            </a:rPr>
            <a:t>円の増、物件費は除雪対策事業（市道）の増などにより</a:t>
          </a:r>
          <a:r>
            <a:rPr kumimoji="1" lang="en-US" altLang="ja-JP" sz="1300">
              <a:latin typeface="ＭＳ Ｐゴシック" panose="020B0600070205080204" pitchFamily="50" charset="-128"/>
              <a:ea typeface="ＭＳ Ｐゴシック" panose="020B0600070205080204" pitchFamily="50" charset="-128"/>
            </a:rPr>
            <a:t>9,367</a:t>
          </a:r>
          <a:r>
            <a:rPr kumimoji="1" lang="ja-JP" altLang="en-US" sz="1300">
              <a:latin typeface="ＭＳ Ｐゴシック" panose="020B0600070205080204" pitchFamily="50" charset="-128"/>
              <a:ea typeface="ＭＳ Ｐゴシック" panose="020B0600070205080204" pitchFamily="50" charset="-128"/>
            </a:rPr>
            <a:t>円の増、扶助費は低所得者支援及び定額減税補足給付事業の増などにより</a:t>
          </a:r>
          <a:r>
            <a:rPr kumimoji="1" lang="en-US" altLang="ja-JP" sz="1300">
              <a:latin typeface="ＭＳ Ｐゴシック" panose="020B0600070205080204" pitchFamily="50" charset="-128"/>
              <a:ea typeface="ＭＳ Ｐゴシック" panose="020B0600070205080204" pitchFamily="50" charset="-128"/>
            </a:rPr>
            <a:t>10,485</a:t>
          </a:r>
          <a:r>
            <a:rPr kumimoji="1" lang="ja-JP" altLang="en-US" sz="1300">
              <a:latin typeface="ＭＳ Ｐゴシック" panose="020B0600070205080204" pitchFamily="50" charset="-128"/>
              <a:ea typeface="ＭＳ Ｐゴシック" panose="020B0600070205080204" pitchFamily="50" charset="-128"/>
            </a:rPr>
            <a:t>円の増、補助費等は南但広域清掃総務費負担金の増などにより</a:t>
          </a:r>
          <a:r>
            <a:rPr kumimoji="1" lang="en-US" altLang="ja-JP" sz="1300">
              <a:latin typeface="ＭＳ Ｐゴシック" panose="020B0600070205080204" pitchFamily="50" charset="-128"/>
              <a:ea typeface="ＭＳ Ｐゴシック" panose="020B0600070205080204" pitchFamily="50" charset="-128"/>
            </a:rPr>
            <a:t>6,165</a:t>
          </a:r>
          <a:r>
            <a:rPr kumimoji="1" lang="ja-JP" altLang="en-US" sz="1300">
              <a:latin typeface="ＭＳ Ｐゴシック" panose="020B0600070205080204" pitchFamily="50" charset="-128"/>
              <a:ea typeface="ＭＳ Ｐゴシック" panose="020B0600070205080204" pitchFamily="50" charset="-128"/>
            </a:rPr>
            <a:t>円の増、普通建設事業費は庁舎整備事業（生野庁舎等）の増などにより、</a:t>
          </a:r>
          <a:r>
            <a:rPr kumimoji="1" lang="en-US" altLang="ja-JP" sz="1300">
              <a:latin typeface="ＭＳ Ｐゴシック" panose="020B0600070205080204" pitchFamily="50" charset="-128"/>
              <a:ea typeface="ＭＳ Ｐゴシック" panose="020B0600070205080204" pitchFamily="50" charset="-128"/>
            </a:rPr>
            <a:t>31,768</a:t>
          </a:r>
          <a:r>
            <a:rPr kumimoji="1" lang="ja-JP" altLang="en-US" sz="1300">
              <a:latin typeface="ＭＳ Ｐゴシック" panose="020B0600070205080204" pitchFamily="50" charset="-128"/>
              <a:ea typeface="ＭＳ Ｐゴシック" panose="020B0600070205080204" pitchFamily="50" charset="-128"/>
            </a:rPr>
            <a:t>円の増、公債費は長期債繰上償還の実施を含め順調に償還が進んでおり</a:t>
          </a:r>
          <a:r>
            <a:rPr kumimoji="1" lang="en-US" altLang="ja-JP" sz="1300">
              <a:latin typeface="ＭＳ Ｐゴシック" panose="020B0600070205080204" pitchFamily="50" charset="-128"/>
              <a:ea typeface="ＭＳ Ｐゴシック" panose="020B0600070205080204" pitchFamily="50" charset="-128"/>
            </a:rPr>
            <a:t>12,578</a:t>
          </a:r>
          <a:r>
            <a:rPr kumimoji="1" lang="ja-JP" altLang="en-US" sz="1300">
              <a:latin typeface="ＭＳ Ｐゴシック" panose="020B0600070205080204" pitchFamily="50" charset="-128"/>
              <a:ea typeface="ＭＳ Ｐゴシック" panose="020B0600070205080204" pitchFamily="50" charset="-128"/>
            </a:rPr>
            <a:t>円の減となっている。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兵庫県朝来市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27,754
27,285
403.06
22,171,131
21,356,825
752,524
12,212,121
12,169,471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70358</xdr:rowOff>
    </xdr:from>
    <xdr:to>
      <xdr:col>24</xdr:col>
      <xdr:colOff>62865</xdr:colOff>
      <xdr:row>38</xdr:row>
      <xdr:rowOff>4064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85308"/>
          <a:ext cx="1270" cy="1133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7891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22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4064</xdr:rowOff>
    </xdr:from>
    <xdr:to>
      <xdr:col>24</xdr:col>
      <xdr:colOff>152400</xdr:colOff>
      <xdr:row>38</xdr:row>
      <xdr:rowOff>4064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19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17035</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60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70358</xdr:rowOff>
    </xdr:from>
    <xdr:to>
      <xdr:col>24</xdr:col>
      <xdr:colOff>152400</xdr:colOff>
      <xdr:row>31</xdr:row>
      <xdr:rowOff>70358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85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48260</xdr:rowOff>
    </xdr:from>
    <xdr:to>
      <xdr:col>24</xdr:col>
      <xdr:colOff>63500</xdr:colOff>
      <xdr:row>34</xdr:row>
      <xdr:rowOff>69405</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877560"/>
          <a:ext cx="838200" cy="21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129430</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30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151003</xdr:rowOff>
    </xdr:from>
    <xdr:to>
      <xdr:col>24</xdr:col>
      <xdr:colOff>114300</xdr:colOff>
      <xdr:row>36</xdr:row>
      <xdr:rowOff>81153</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51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69405</xdr:rowOff>
    </xdr:from>
    <xdr:to>
      <xdr:col>19</xdr:col>
      <xdr:colOff>177800</xdr:colOff>
      <xdr:row>34</xdr:row>
      <xdr:rowOff>137795</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898705"/>
          <a:ext cx="889000" cy="68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4699</xdr:rowOff>
    </xdr:from>
    <xdr:to>
      <xdr:col>20</xdr:col>
      <xdr:colOff>38100</xdr:colOff>
      <xdr:row>36</xdr:row>
      <xdr:rowOff>106299</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76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97426</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69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137795</xdr:rowOff>
    </xdr:from>
    <xdr:to>
      <xdr:col>15</xdr:col>
      <xdr:colOff>50800</xdr:colOff>
      <xdr:row>35</xdr:row>
      <xdr:rowOff>97028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967095"/>
          <a:ext cx="889000" cy="13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14986</xdr:rowOff>
    </xdr:from>
    <xdr:to>
      <xdr:col>15</xdr:col>
      <xdr:colOff>101600</xdr:colOff>
      <xdr:row>36</xdr:row>
      <xdr:rowOff>116586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8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107713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79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5016</xdr:rowOff>
    </xdr:from>
    <xdr:to>
      <xdr:col>10</xdr:col>
      <xdr:colOff>114300</xdr:colOff>
      <xdr:row>35</xdr:row>
      <xdr:rowOff>97028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005766"/>
          <a:ext cx="889000" cy="92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8890</xdr:rowOff>
    </xdr:from>
    <xdr:to>
      <xdr:col>10</xdr:col>
      <xdr:colOff>165100</xdr:colOff>
      <xdr:row>36</xdr:row>
      <xdr:rowOff>110490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8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101617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73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25654</xdr:rowOff>
    </xdr:from>
    <xdr:to>
      <xdr:col>6</xdr:col>
      <xdr:colOff>38100</xdr:colOff>
      <xdr:row>36</xdr:row>
      <xdr:rowOff>127254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9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118381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290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168910</xdr:rowOff>
    </xdr:from>
    <xdr:to>
      <xdr:col>24</xdr:col>
      <xdr:colOff>114300</xdr:colOff>
      <xdr:row>34</xdr:row>
      <xdr:rowOff>99060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82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20337</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678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18605</xdr:rowOff>
    </xdr:from>
    <xdr:to>
      <xdr:col>20</xdr:col>
      <xdr:colOff>38100</xdr:colOff>
      <xdr:row>34</xdr:row>
      <xdr:rowOff>120205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847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136732</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623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86995</xdr:rowOff>
    </xdr:from>
    <xdr:to>
      <xdr:col>15</xdr:col>
      <xdr:colOff>101600</xdr:colOff>
      <xdr:row>35</xdr:row>
      <xdr:rowOff>17145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916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33672</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691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46228</xdr:rowOff>
    </xdr:from>
    <xdr:to>
      <xdr:col>10</xdr:col>
      <xdr:colOff>165100</xdr:colOff>
      <xdr:row>35</xdr:row>
      <xdr:rowOff>147828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46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164355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822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125666</xdr:rowOff>
    </xdr:from>
    <xdr:to>
      <xdr:col>6</xdr:col>
      <xdr:colOff>38100</xdr:colOff>
      <xdr:row>35</xdr:row>
      <xdr:rowOff>55816</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954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72343</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730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69493</xdr:rowOff>
    </xdr:from>
    <xdr:to>
      <xdr:col>24</xdr:col>
      <xdr:colOff>62865</xdr:colOff>
      <xdr:row>58</xdr:row>
      <xdr:rowOff>35340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13443"/>
          <a:ext cx="1270" cy="1165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39167</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8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35340</xdr:rowOff>
    </xdr:from>
    <xdr:to>
      <xdr:col>24</xdr:col>
      <xdr:colOff>152400</xdr:colOff>
      <xdr:row>58</xdr:row>
      <xdr:rowOff>35340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79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16170</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8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353,427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69493</xdr:rowOff>
    </xdr:from>
    <xdr:to>
      <xdr:col>24</xdr:col>
      <xdr:colOff>152400</xdr:colOff>
      <xdr:row>51</xdr:row>
      <xdr:rowOff>69493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13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51011</xdr:rowOff>
    </xdr:from>
    <xdr:to>
      <xdr:col>24</xdr:col>
      <xdr:colOff>63500</xdr:colOff>
      <xdr:row>56</xdr:row>
      <xdr:rowOff>138564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652211"/>
          <a:ext cx="838200" cy="87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97034</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982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118607</xdr:rowOff>
    </xdr:from>
    <xdr:to>
      <xdr:col>24</xdr:col>
      <xdr:colOff>114300</xdr:colOff>
      <xdr:row>57</xdr:row>
      <xdr:rowOff>48757</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19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138564</xdr:rowOff>
    </xdr:from>
    <xdr:to>
      <xdr:col>19</xdr:col>
      <xdr:colOff>177800</xdr:colOff>
      <xdr:row>56</xdr:row>
      <xdr:rowOff>159062</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739764"/>
          <a:ext cx="889000" cy="20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151936</xdr:rowOff>
    </xdr:from>
    <xdr:to>
      <xdr:col>20</xdr:col>
      <xdr:colOff>38100</xdr:colOff>
      <xdr:row>57</xdr:row>
      <xdr:rowOff>82086</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53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73213</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845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159062</xdr:rowOff>
    </xdr:from>
    <xdr:to>
      <xdr:col>15</xdr:col>
      <xdr:colOff>50800</xdr:colOff>
      <xdr:row>56</xdr:row>
      <xdr:rowOff>160613</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760262"/>
          <a:ext cx="889000" cy="1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151769</xdr:rowOff>
    </xdr:from>
    <xdr:to>
      <xdr:col>15</xdr:col>
      <xdr:colOff>101600</xdr:colOff>
      <xdr:row>57</xdr:row>
      <xdr:rowOff>81919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52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73046</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84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119442</xdr:rowOff>
    </xdr:from>
    <xdr:to>
      <xdr:col>10</xdr:col>
      <xdr:colOff>114300</xdr:colOff>
      <xdr:row>56</xdr:row>
      <xdr:rowOff>160613</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377742"/>
          <a:ext cx="889000" cy="384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166258</xdr:rowOff>
    </xdr:from>
    <xdr:to>
      <xdr:col>10</xdr:col>
      <xdr:colOff>165100</xdr:colOff>
      <xdr:row>57</xdr:row>
      <xdr:rowOff>96408</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6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87535</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860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139962</xdr:rowOff>
    </xdr:from>
    <xdr:to>
      <xdr:col>6</xdr:col>
      <xdr:colOff>38100</xdr:colOff>
      <xdr:row>55</xdr:row>
      <xdr:rowOff>70112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398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61239</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490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211</xdr:rowOff>
    </xdr:from>
    <xdr:to>
      <xdr:col>24</xdr:col>
      <xdr:colOff>114300</xdr:colOff>
      <xdr:row>56</xdr:row>
      <xdr:rowOff>101811</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601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23088</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452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87764</xdr:rowOff>
    </xdr:from>
    <xdr:to>
      <xdr:col>20</xdr:col>
      <xdr:colOff>38100</xdr:colOff>
      <xdr:row>57</xdr:row>
      <xdr:rowOff>17914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6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34441</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464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108262</xdr:rowOff>
    </xdr:from>
    <xdr:to>
      <xdr:col>15</xdr:col>
      <xdr:colOff>101600</xdr:colOff>
      <xdr:row>57</xdr:row>
      <xdr:rowOff>38412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709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54939</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484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109813</xdr:rowOff>
    </xdr:from>
    <xdr:to>
      <xdr:col>10</xdr:col>
      <xdr:colOff>165100</xdr:colOff>
      <xdr:row>57</xdr:row>
      <xdr:rowOff>39963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711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56490</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486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68642</xdr:rowOff>
    </xdr:from>
    <xdr:to>
      <xdr:col>6</xdr:col>
      <xdr:colOff>38100</xdr:colOff>
      <xdr:row>54</xdr:row>
      <xdr:rowOff>170242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326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15319</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102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47988</xdr:rowOff>
    </xdr:from>
    <xdr:to>
      <xdr:col>24</xdr:col>
      <xdr:colOff>62865</xdr:colOff>
      <xdr:row>79</xdr:row>
      <xdr:rowOff>60398</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220938"/>
          <a:ext cx="1270" cy="1384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64225</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608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60398</xdr:rowOff>
    </xdr:from>
    <xdr:to>
      <xdr:col>24</xdr:col>
      <xdr:colOff>152400</xdr:colOff>
      <xdr:row>79</xdr:row>
      <xdr:rowOff>60398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604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166115</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96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280,675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47988</xdr:rowOff>
    </xdr:from>
    <xdr:to>
      <xdr:col>24</xdr:col>
      <xdr:colOff>152400</xdr:colOff>
      <xdr:row>71</xdr:row>
      <xdr:rowOff>47988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22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45169</xdr:rowOff>
    </xdr:from>
    <xdr:to>
      <xdr:col>24</xdr:col>
      <xdr:colOff>63500</xdr:colOff>
      <xdr:row>76</xdr:row>
      <xdr:rowOff>89309</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903919"/>
          <a:ext cx="838200" cy="215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65389</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0955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86962</xdr:rowOff>
    </xdr:from>
    <xdr:to>
      <xdr:col>24</xdr:col>
      <xdr:colOff>114300</xdr:colOff>
      <xdr:row>77</xdr:row>
      <xdr:rowOff>17112</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17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89309</xdr:rowOff>
    </xdr:from>
    <xdr:to>
      <xdr:col>19</xdr:col>
      <xdr:colOff>177800</xdr:colOff>
      <xdr:row>77</xdr:row>
      <xdr:rowOff>36711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119509"/>
          <a:ext cx="889000" cy="118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26873</xdr:rowOff>
    </xdr:from>
    <xdr:to>
      <xdr:col>20</xdr:col>
      <xdr:colOff>38100</xdr:colOff>
      <xdr:row>77</xdr:row>
      <xdr:rowOff>128473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28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119600</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321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56620</xdr:rowOff>
    </xdr:from>
    <xdr:to>
      <xdr:col>15</xdr:col>
      <xdr:colOff>50800</xdr:colOff>
      <xdr:row>77</xdr:row>
      <xdr:rowOff>36711</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3086820"/>
          <a:ext cx="889000" cy="151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146779</xdr:rowOff>
    </xdr:from>
    <xdr:to>
      <xdr:col>15</xdr:col>
      <xdr:colOff>101600</xdr:colOff>
      <xdr:row>78</xdr:row>
      <xdr:rowOff>76929</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34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68056</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441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56620</xdr:rowOff>
    </xdr:from>
    <xdr:to>
      <xdr:col>10</xdr:col>
      <xdr:colOff>114300</xdr:colOff>
      <xdr:row>78</xdr:row>
      <xdr:rowOff>13176</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086820"/>
          <a:ext cx="889000" cy="29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44715</xdr:rowOff>
    </xdr:from>
    <xdr:to>
      <xdr:col>10</xdr:col>
      <xdr:colOff>165100</xdr:colOff>
      <xdr:row>77</xdr:row>
      <xdr:rowOff>146315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4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137442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339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144418</xdr:rowOff>
    </xdr:from>
    <xdr:to>
      <xdr:col>6</xdr:col>
      <xdr:colOff>38100</xdr:colOff>
      <xdr:row>79</xdr:row>
      <xdr:rowOff>74568</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51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65695</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610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165819</xdr:rowOff>
    </xdr:from>
    <xdr:to>
      <xdr:col>24</xdr:col>
      <xdr:colOff>114300</xdr:colOff>
      <xdr:row>75</xdr:row>
      <xdr:rowOff>95969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853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17246</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704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38509</xdr:rowOff>
    </xdr:from>
    <xdr:to>
      <xdr:col>20</xdr:col>
      <xdr:colOff>38100</xdr:colOff>
      <xdr:row>76</xdr:row>
      <xdr:rowOff>140109</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068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156637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843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157361</xdr:rowOff>
    </xdr:from>
    <xdr:to>
      <xdr:col>15</xdr:col>
      <xdr:colOff>101600</xdr:colOff>
      <xdr:row>77</xdr:row>
      <xdr:rowOff>87511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187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104037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962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5820</xdr:rowOff>
    </xdr:from>
    <xdr:to>
      <xdr:col>10</xdr:col>
      <xdr:colOff>165100</xdr:colOff>
      <xdr:row>76</xdr:row>
      <xdr:rowOff>107420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03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123948</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811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133826</xdr:rowOff>
    </xdr:from>
    <xdr:to>
      <xdr:col>6</xdr:col>
      <xdr:colOff>38100</xdr:colOff>
      <xdr:row>78</xdr:row>
      <xdr:rowOff>63976</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335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80503</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110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122162</xdr:rowOff>
    </xdr:from>
    <xdr:to>
      <xdr:col>24</xdr:col>
      <xdr:colOff>62865</xdr:colOff>
      <xdr:row>99</xdr:row>
      <xdr:rowOff>37236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381212"/>
          <a:ext cx="1270" cy="16295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41063</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7014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37236</xdr:rowOff>
    </xdr:from>
    <xdr:to>
      <xdr:col>24</xdr:col>
      <xdr:colOff>152400</xdr:colOff>
      <xdr:row>99</xdr:row>
      <xdr:rowOff>37236</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7010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68839</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156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158,881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122162</xdr:rowOff>
    </xdr:from>
    <xdr:to>
      <xdr:col>24</xdr:col>
      <xdr:colOff>152400</xdr:colOff>
      <xdr:row>89</xdr:row>
      <xdr:rowOff>122162</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381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93320</xdr:rowOff>
    </xdr:from>
    <xdr:to>
      <xdr:col>24</xdr:col>
      <xdr:colOff>63500</xdr:colOff>
      <xdr:row>95</xdr:row>
      <xdr:rowOff>154724</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6381070"/>
          <a:ext cx="838200" cy="61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112323</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5715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133896</xdr:rowOff>
    </xdr:from>
    <xdr:to>
      <xdr:col>24</xdr:col>
      <xdr:colOff>114300</xdr:colOff>
      <xdr:row>97</xdr:row>
      <xdr:rowOff>64046</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593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88201</xdr:rowOff>
    </xdr:from>
    <xdr:to>
      <xdr:col>19</xdr:col>
      <xdr:colOff>177800</xdr:colOff>
      <xdr:row>95</xdr:row>
      <xdr:rowOff>154724</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908300" y="16375951"/>
          <a:ext cx="889000" cy="66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12725</xdr:rowOff>
    </xdr:from>
    <xdr:to>
      <xdr:col>20</xdr:col>
      <xdr:colOff>38100</xdr:colOff>
      <xdr:row>97</xdr:row>
      <xdr:rowOff>114325</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64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105452</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736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88201</xdr:rowOff>
    </xdr:from>
    <xdr:to>
      <xdr:col>15</xdr:col>
      <xdr:colOff>50800</xdr:colOff>
      <xdr:row>96</xdr:row>
      <xdr:rowOff>1739</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375951"/>
          <a:ext cx="889000" cy="84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154953</xdr:rowOff>
    </xdr:from>
    <xdr:to>
      <xdr:col>15</xdr:col>
      <xdr:colOff>101600</xdr:colOff>
      <xdr:row>97</xdr:row>
      <xdr:rowOff>85103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614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76230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706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1739</xdr:rowOff>
    </xdr:from>
    <xdr:to>
      <xdr:col>10</xdr:col>
      <xdr:colOff>114300</xdr:colOff>
      <xdr:row>96</xdr:row>
      <xdr:rowOff>66218</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460939"/>
          <a:ext cx="889000" cy="64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7696</xdr:rowOff>
    </xdr:from>
    <xdr:to>
      <xdr:col>10</xdr:col>
      <xdr:colOff>165100</xdr:colOff>
      <xdr:row>97</xdr:row>
      <xdr:rowOff>109296</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38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100423</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731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105333</xdr:rowOff>
    </xdr:from>
    <xdr:to>
      <xdr:col>6</xdr:col>
      <xdr:colOff>38100</xdr:colOff>
      <xdr:row>98</xdr:row>
      <xdr:rowOff>35483</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35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26610</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828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42520</xdr:rowOff>
    </xdr:from>
    <xdr:to>
      <xdr:col>24</xdr:col>
      <xdr:colOff>114300</xdr:colOff>
      <xdr:row>95</xdr:row>
      <xdr:rowOff>144120</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330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65397</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181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103924</xdr:rowOff>
    </xdr:from>
    <xdr:to>
      <xdr:col>20</xdr:col>
      <xdr:colOff>38100</xdr:colOff>
      <xdr:row>96</xdr:row>
      <xdr:rowOff>34074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391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50601</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166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37401</xdr:rowOff>
    </xdr:from>
    <xdr:to>
      <xdr:col>15</xdr:col>
      <xdr:colOff>101600</xdr:colOff>
      <xdr:row>95</xdr:row>
      <xdr:rowOff>139001</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325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155528</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100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122389</xdr:rowOff>
    </xdr:from>
    <xdr:to>
      <xdr:col>10</xdr:col>
      <xdr:colOff>165100</xdr:colOff>
      <xdr:row>96</xdr:row>
      <xdr:rowOff>52539</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410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69066</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185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15418</xdr:rowOff>
    </xdr:from>
    <xdr:to>
      <xdr:col>6</xdr:col>
      <xdr:colOff>38100</xdr:colOff>
      <xdr:row>96</xdr:row>
      <xdr:rowOff>117018</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47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133545</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249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15929</xdr:rowOff>
    </xdr:from>
    <xdr:to>
      <xdr:col>54</xdr:col>
      <xdr:colOff>189865</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159429"/>
          <a:ext cx="1270"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134056</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4934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15929</xdr:rowOff>
    </xdr:from>
    <xdr:to>
      <xdr:col>55</xdr:col>
      <xdr:colOff>88900</xdr:colOff>
      <xdr:row>30</xdr:row>
      <xdr:rowOff>15929</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15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38789</xdr:rowOff>
    </xdr:from>
    <xdr:to>
      <xdr:col>55</xdr:col>
      <xdr:colOff>0</xdr:colOff>
      <xdr:row>38</xdr:row>
      <xdr:rowOff>49240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9639300" y="6553889"/>
          <a:ext cx="838200" cy="10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89570</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26177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66693</xdr:rowOff>
    </xdr:from>
    <xdr:to>
      <xdr:col>55</xdr:col>
      <xdr:colOff>50800</xdr:colOff>
      <xdr:row>37</xdr:row>
      <xdr:rowOff>168294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41034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38789</xdr:rowOff>
    </xdr:from>
    <xdr:to>
      <xdr:col>50</xdr:col>
      <xdr:colOff>114300</xdr:colOff>
      <xdr:row>38</xdr:row>
      <xdr:rowOff>56097</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6553889"/>
          <a:ext cx="889000" cy="17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77796</xdr:rowOff>
    </xdr:from>
    <xdr:to>
      <xdr:col>50</xdr:col>
      <xdr:colOff>165100</xdr:colOff>
      <xdr:row>38</xdr:row>
      <xdr:rowOff>7947</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2144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24473</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1966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46300</xdr:rowOff>
    </xdr:from>
    <xdr:to>
      <xdr:col>45</xdr:col>
      <xdr:colOff>177800</xdr:colOff>
      <xdr:row>38</xdr:row>
      <xdr:rowOff>56097</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7861300" y="6561400"/>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95431</xdr:rowOff>
    </xdr:from>
    <xdr:to>
      <xdr:col>46</xdr:col>
      <xdr:colOff>38100</xdr:colOff>
      <xdr:row>38</xdr:row>
      <xdr:rowOff>25581</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3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42108</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2143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46300</xdr:rowOff>
    </xdr:from>
    <xdr:to>
      <xdr:col>41</xdr:col>
      <xdr:colOff>50800</xdr:colOff>
      <xdr:row>38</xdr:row>
      <xdr:rowOff>58384</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6972300" y="6561400"/>
          <a:ext cx="889000" cy="12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70612</xdr:rowOff>
    </xdr:from>
    <xdr:to>
      <xdr:col>41</xdr:col>
      <xdr:colOff>101600</xdr:colOff>
      <xdr:row>38</xdr:row>
      <xdr:rowOff>762</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17289</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1894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36975</xdr:rowOff>
    </xdr:from>
    <xdr:to>
      <xdr:col>36</xdr:col>
      <xdr:colOff>165100</xdr:colOff>
      <xdr:row>37</xdr:row>
      <xdr:rowOff>138575</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38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155102</xdr:rowOff>
    </xdr:from>
    <xdr:ext cx="469744"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37428" y="6155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169890</xdr:rowOff>
    </xdr:from>
    <xdr:to>
      <xdr:col>55</xdr:col>
      <xdr:colOff>50800</xdr:colOff>
      <xdr:row>38</xdr:row>
      <xdr:rowOff>100040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513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148317</xdr:rowOff>
    </xdr:from>
    <xdr:ext cx="378565"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4919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159439</xdr:rowOff>
    </xdr:from>
    <xdr:to>
      <xdr:col>50</xdr:col>
      <xdr:colOff>165100</xdr:colOff>
      <xdr:row>38</xdr:row>
      <xdr:rowOff>89589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503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80716</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50017" y="65958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5297</xdr:rowOff>
    </xdr:from>
    <xdr:to>
      <xdr:col>46</xdr:col>
      <xdr:colOff>38100</xdr:colOff>
      <xdr:row>38</xdr:row>
      <xdr:rowOff>106897</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520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98024</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61017" y="66131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166950</xdr:rowOff>
    </xdr:from>
    <xdr:to>
      <xdr:col>41</xdr:col>
      <xdr:colOff>101600</xdr:colOff>
      <xdr:row>38</xdr:row>
      <xdr:rowOff>97100</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51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88227</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72017" y="66033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7584</xdr:rowOff>
    </xdr:from>
    <xdr:to>
      <xdr:col>36</xdr:col>
      <xdr:colOff>165100</xdr:colOff>
      <xdr:row>38</xdr:row>
      <xdr:rowOff>109184</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52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100311</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83017" y="66154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149072</xdr:rowOff>
    </xdr:from>
    <xdr:to>
      <xdr:col>54</xdr:col>
      <xdr:colOff>189865</xdr:colOff>
      <xdr:row>59</xdr:row>
      <xdr:rowOff>27019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893022"/>
          <a:ext cx="1270" cy="12495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30846</xdr:rowOff>
    </xdr:from>
    <xdr:ext cx="378565"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463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27019</xdr:rowOff>
    </xdr:from>
    <xdr:to>
      <xdr:col>55</xdr:col>
      <xdr:colOff>88900</xdr:colOff>
      <xdr:row>59</xdr:row>
      <xdr:rowOff>27019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42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95749</xdr:rowOff>
    </xdr:from>
    <xdr:ext cx="534377"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668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66,508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149072</xdr:rowOff>
    </xdr:from>
    <xdr:to>
      <xdr:col>55</xdr:col>
      <xdr:colOff>88900</xdr:colOff>
      <xdr:row>51</xdr:row>
      <xdr:rowOff>149072</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893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75311</xdr:rowOff>
    </xdr:from>
    <xdr:to>
      <xdr:col>55</xdr:col>
      <xdr:colOff>0</xdr:colOff>
      <xdr:row>54</xdr:row>
      <xdr:rowOff>97180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9639300" y="9333611"/>
          <a:ext cx="838200" cy="21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75785</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676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97358</xdr:rowOff>
    </xdr:from>
    <xdr:to>
      <xdr:col>55</xdr:col>
      <xdr:colOff>50800</xdr:colOff>
      <xdr:row>57</xdr:row>
      <xdr:rowOff>27508</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698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150978</xdr:rowOff>
    </xdr:from>
    <xdr:to>
      <xdr:col>50</xdr:col>
      <xdr:colOff>114300</xdr:colOff>
      <xdr:row>54</xdr:row>
      <xdr:rowOff>97180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8750300" y="9237828"/>
          <a:ext cx="889000" cy="117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87890</xdr:rowOff>
    </xdr:from>
    <xdr:to>
      <xdr:col>50</xdr:col>
      <xdr:colOff>165100</xdr:colOff>
      <xdr:row>57</xdr:row>
      <xdr:rowOff>18040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9167</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372111" y="9781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150978</xdr:rowOff>
    </xdr:from>
    <xdr:to>
      <xdr:col>45</xdr:col>
      <xdr:colOff>177800</xdr:colOff>
      <xdr:row>54</xdr:row>
      <xdr:rowOff>66110</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7861300" y="9237828"/>
          <a:ext cx="889000" cy="86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94444</xdr:rowOff>
    </xdr:from>
    <xdr:to>
      <xdr:col>46</xdr:col>
      <xdr:colOff>38100</xdr:colOff>
      <xdr:row>57</xdr:row>
      <xdr:rowOff>24594</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6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15721</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483111" y="978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66110</xdr:rowOff>
    </xdr:from>
    <xdr:to>
      <xdr:col>41</xdr:col>
      <xdr:colOff>50800</xdr:colOff>
      <xdr:row>54</xdr:row>
      <xdr:rowOff>163570</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flipV="1">
          <a:off x="6972300" y="9324410"/>
          <a:ext cx="889000" cy="97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113627</xdr:rowOff>
    </xdr:from>
    <xdr:to>
      <xdr:col>41</xdr:col>
      <xdr:colOff>101600</xdr:colOff>
      <xdr:row>57</xdr:row>
      <xdr:rowOff>43777</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714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34904</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807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105149</xdr:rowOff>
    </xdr:from>
    <xdr:to>
      <xdr:col>36</xdr:col>
      <xdr:colOff>165100</xdr:colOff>
      <xdr:row>57</xdr:row>
      <xdr:rowOff>35299</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70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26426</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9799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24511</xdr:rowOff>
    </xdr:from>
    <xdr:to>
      <xdr:col>55</xdr:col>
      <xdr:colOff>50800</xdr:colOff>
      <xdr:row>54</xdr:row>
      <xdr:rowOff>126111</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9282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47388</xdr:rowOff>
    </xdr:from>
    <xdr:ext cx="534377"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134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46380</xdr:rowOff>
    </xdr:from>
    <xdr:to>
      <xdr:col>50</xdr:col>
      <xdr:colOff>165100</xdr:colOff>
      <xdr:row>54</xdr:row>
      <xdr:rowOff>147980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9304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164507</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372111" y="9079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100178</xdr:rowOff>
    </xdr:from>
    <xdr:to>
      <xdr:col>46</xdr:col>
      <xdr:colOff>38100</xdr:colOff>
      <xdr:row>54</xdr:row>
      <xdr:rowOff>30328</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9187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46855</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483111" y="8962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15310</xdr:rowOff>
    </xdr:from>
    <xdr:to>
      <xdr:col>41</xdr:col>
      <xdr:colOff>101600</xdr:colOff>
      <xdr:row>54</xdr:row>
      <xdr:rowOff>116910</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9273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133437</xdr:rowOff>
    </xdr:from>
    <xdr:ext cx="534377"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594111" y="9048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112770</xdr:rowOff>
    </xdr:from>
    <xdr:to>
      <xdr:col>36</xdr:col>
      <xdr:colOff>165100</xdr:colOff>
      <xdr:row>55</xdr:row>
      <xdr:rowOff>42920</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9371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59447</xdr:rowOff>
    </xdr:from>
    <xdr:ext cx="534377"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05111" y="9146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a:extLst>
            <a:ext uri="{FF2B5EF4-FFF2-40B4-BE49-F238E27FC236}">
              <a16:creationId xmlns:a16="http://schemas.microsoft.com/office/drawing/2014/main" id="{00000000-0008-0000-07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149244</xdr:rowOff>
    </xdr:from>
    <xdr:to>
      <xdr:col>54</xdr:col>
      <xdr:colOff>189865</xdr:colOff>
      <xdr:row>78</xdr:row>
      <xdr:rowOff>169360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10475595" y="12322194"/>
          <a:ext cx="1270" cy="1220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1737</xdr:rowOff>
    </xdr:from>
    <xdr:ext cx="469744" cy="259045"/>
    <xdr:sp macro="" textlink="">
      <xdr:nvSpPr>
        <xdr:cNvPr id="405" name="商工費最小値テキスト">
          <a:extLst>
            <a:ext uri="{FF2B5EF4-FFF2-40B4-BE49-F238E27FC236}">
              <a16:creationId xmlns:a16="http://schemas.microsoft.com/office/drawing/2014/main" id="{00000000-0008-0000-0700-000095010000}"/>
            </a:ext>
          </a:extLst>
        </xdr:cNvPr>
        <xdr:cNvSpPr txBox="1"/>
      </xdr:nvSpPr>
      <xdr:spPr>
        <a:xfrm>
          <a:off x="10528300" y="13546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169360</xdr:rowOff>
    </xdr:from>
    <xdr:to>
      <xdr:col>55</xdr:col>
      <xdr:colOff>88900</xdr:colOff>
      <xdr:row>78</xdr:row>
      <xdr:rowOff>169360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354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95921</xdr:rowOff>
    </xdr:from>
    <xdr:ext cx="534377" cy="259045"/>
    <xdr:sp macro="" textlink="">
      <xdr:nvSpPr>
        <xdr:cNvPr id="407" name="商工費最大値テキスト">
          <a:extLst>
            <a:ext uri="{FF2B5EF4-FFF2-40B4-BE49-F238E27FC236}">
              <a16:creationId xmlns:a16="http://schemas.microsoft.com/office/drawing/2014/main" id="{00000000-0008-0000-0700-000097010000}"/>
            </a:ext>
          </a:extLst>
        </xdr:cNvPr>
        <xdr:cNvSpPr txBox="1"/>
      </xdr:nvSpPr>
      <xdr:spPr>
        <a:xfrm>
          <a:off x="10528300" y="1209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66,499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149244</xdr:rowOff>
    </xdr:from>
    <xdr:to>
      <xdr:col>55</xdr:col>
      <xdr:colOff>88900</xdr:colOff>
      <xdr:row>71</xdr:row>
      <xdr:rowOff>149244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10388600" y="12322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77082</xdr:rowOff>
    </xdr:from>
    <xdr:to>
      <xdr:col>55</xdr:col>
      <xdr:colOff>0</xdr:colOff>
      <xdr:row>76</xdr:row>
      <xdr:rowOff>156635</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9639300" y="13107282"/>
          <a:ext cx="838200" cy="79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140250</xdr:rowOff>
    </xdr:from>
    <xdr:ext cx="534377" cy="259045"/>
    <xdr:sp macro="" textlink="">
      <xdr:nvSpPr>
        <xdr:cNvPr id="410" name="商工費平均値テキスト">
          <a:extLst>
            <a:ext uri="{FF2B5EF4-FFF2-40B4-BE49-F238E27FC236}">
              <a16:creationId xmlns:a16="http://schemas.microsoft.com/office/drawing/2014/main" id="{00000000-0008-0000-0700-00009A010000}"/>
            </a:ext>
          </a:extLst>
        </xdr:cNvPr>
        <xdr:cNvSpPr txBox="1"/>
      </xdr:nvSpPr>
      <xdr:spPr>
        <a:xfrm>
          <a:off x="10528300" y="13170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161823</xdr:rowOff>
    </xdr:from>
    <xdr:to>
      <xdr:col>55</xdr:col>
      <xdr:colOff>50800</xdr:colOff>
      <xdr:row>77</xdr:row>
      <xdr:rowOff>91973</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10426700" y="1319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67596</xdr:rowOff>
    </xdr:from>
    <xdr:to>
      <xdr:col>50</xdr:col>
      <xdr:colOff>114300</xdr:colOff>
      <xdr:row>76</xdr:row>
      <xdr:rowOff>156635</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8750300" y="13097796"/>
          <a:ext cx="889000" cy="89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130696</xdr:rowOff>
    </xdr:from>
    <xdr:to>
      <xdr:col>50</xdr:col>
      <xdr:colOff>165100</xdr:colOff>
      <xdr:row>77</xdr:row>
      <xdr:rowOff>60846</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9588500" y="1316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51973</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372111" y="13253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40697</xdr:rowOff>
    </xdr:from>
    <xdr:to>
      <xdr:col>45</xdr:col>
      <xdr:colOff>177800</xdr:colOff>
      <xdr:row>76</xdr:row>
      <xdr:rowOff>67596</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7861300" y="13070897"/>
          <a:ext cx="889000" cy="26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83356</xdr:rowOff>
    </xdr:from>
    <xdr:to>
      <xdr:col>46</xdr:col>
      <xdr:colOff>38100</xdr:colOff>
      <xdr:row>77</xdr:row>
      <xdr:rowOff>13506</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8699500" y="1311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4633</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483111" y="13206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80188</xdr:rowOff>
    </xdr:from>
    <xdr:to>
      <xdr:col>41</xdr:col>
      <xdr:colOff>50800</xdr:colOff>
      <xdr:row>76</xdr:row>
      <xdr:rowOff>40697</xdr:rowOff>
    </xdr:to>
    <xdr:cxnSp macro="">
      <xdr:nvCxnSpPr>
        <xdr:cNvPr id="418" name="直線コネクタ 417">
          <a:extLst>
            <a:ext uri="{FF2B5EF4-FFF2-40B4-BE49-F238E27FC236}">
              <a16:creationId xmlns:a16="http://schemas.microsoft.com/office/drawing/2014/main" id="{00000000-0008-0000-0700-0000A2010000}"/>
            </a:ext>
          </a:extLst>
        </xdr:cNvPr>
        <xdr:cNvCxnSpPr/>
      </xdr:nvCxnSpPr>
      <xdr:spPr>
        <a:xfrm>
          <a:off x="6972300" y="12938938"/>
          <a:ext cx="889000" cy="131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87319</xdr:rowOff>
    </xdr:from>
    <xdr:to>
      <xdr:col>41</xdr:col>
      <xdr:colOff>101600</xdr:colOff>
      <xdr:row>77</xdr:row>
      <xdr:rowOff>17469</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7810500" y="13117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8596</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594111" y="13210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72231</xdr:rowOff>
    </xdr:from>
    <xdr:to>
      <xdr:col>36</xdr:col>
      <xdr:colOff>165100</xdr:colOff>
      <xdr:row>77</xdr:row>
      <xdr:rowOff>2381</xdr:rowOff>
    </xdr:to>
    <xdr:sp macro="" textlink="">
      <xdr:nvSpPr>
        <xdr:cNvPr id="421" name="フローチャート: 判断 420">
          <a:extLst>
            <a:ext uri="{FF2B5EF4-FFF2-40B4-BE49-F238E27FC236}">
              <a16:creationId xmlns:a16="http://schemas.microsoft.com/office/drawing/2014/main" id="{00000000-0008-0000-0700-0000A5010000}"/>
            </a:ext>
          </a:extLst>
        </xdr:cNvPr>
        <xdr:cNvSpPr/>
      </xdr:nvSpPr>
      <xdr:spPr>
        <a:xfrm>
          <a:off x="6921500" y="13102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164958</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05111" y="13195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26282</xdr:rowOff>
    </xdr:from>
    <xdr:to>
      <xdr:col>55</xdr:col>
      <xdr:colOff>50800</xdr:colOff>
      <xdr:row>76</xdr:row>
      <xdr:rowOff>127882</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10426700" y="1305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49160</xdr:rowOff>
    </xdr:from>
    <xdr:ext cx="534377" cy="259045"/>
    <xdr:sp macro="" textlink="">
      <xdr:nvSpPr>
        <xdr:cNvPr id="429" name="商工費該当値テキスト">
          <a:extLst>
            <a:ext uri="{FF2B5EF4-FFF2-40B4-BE49-F238E27FC236}">
              <a16:creationId xmlns:a16="http://schemas.microsoft.com/office/drawing/2014/main" id="{00000000-0008-0000-0700-0000AD010000}"/>
            </a:ext>
          </a:extLst>
        </xdr:cNvPr>
        <xdr:cNvSpPr txBox="1"/>
      </xdr:nvSpPr>
      <xdr:spPr>
        <a:xfrm>
          <a:off x="10528300" y="12907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105835</xdr:rowOff>
    </xdr:from>
    <xdr:to>
      <xdr:col>50</xdr:col>
      <xdr:colOff>165100</xdr:colOff>
      <xdr:row>77</xdr:row>
      <xdr:rowOff>35985</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9588500" y="13136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52512</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9372111" y="1291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16796</xdr:rowOff>
    </xdr:from>
    <xdr:to>
      <xdr:col>46</xdr:col>
      <xdr:colOff>38100</xdr:colOff>
      <xdr:row>76</xdr:row>
      <xdr:rowOff>118396</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8699500" y="1304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134923</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8483111" y="12822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161347</xdr:rowOff>
    </xdr:from>
    <xdr:to>
      <xdr:col>41</xdr:col>
      <xdr:colOff>101600</xdr:colOff>
      <xdr:row>76</xdr:row>
      <xdr:rowOff>91497</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7810500" y="13020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108025</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7594111" y="12795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29388</xdr:rowOff>
    </xdr:from>
    <xdr:to>
      <xdr:col>36</xdr:col>
      <xdr:colOff>165100</xdr:colOff>
      <xdr:row>75</xdr:row>
      <xdr:rowOff>130988</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6921500" y="12888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147515</xdr:rowOff>
    </xdr:from>
    <xdr:ext cx="534377"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705111" y="12663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a:extLst>
            <a:ext uri="{FF2B5EF4-FFF2-40B4-BE49-F238E27FC236}">
              <a16:creationId xmlns:a16="http://schemas.microsoft.com/office/drawing/2014/main" id="{00000000-0008-0000-07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153060</xdr:rowOff>
    </xdr:from>
    <xdr:to>
      <xdr:col>54</xdr:col>
      <xdr:colOff>189865</xdr:colOff>
      <xdr:row>99</xdr:row>
      <xdr:rowOff>116091</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10475595" y="15412110"/>
          <a:ext cx="1270" cy="1677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119918</xdr:rowOff>
    </xdr:from>
    <xdr:ext cx="534377" cy="259045"/>
    <xdr:sp macro="" textlink="">
      <xdr:nvSpPr>
        <xdr:cNvPr id="463" name="土木費最小値テキスト">
          <a:extLst>
            <a:ext uri="{FF2B5EF4-FFF2-40B4-BE49-F238E27FC236}">
              <a16:creationId xmlns:a16="http://schemas.microsoft.com/office/drawing/2014/main" id="{00000000-0008-0000-0700-0000CF010000}"/>
            </a:ext>
          </a:extLst>
        </xdr:cNvPr>
        <xdr:cNvSpPr txBox="1"/>
      </xdr:nvSpPr>
      <xdr:spPr>
        <a:xfrm>
          <a:off x="10528300" y="17093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116091</xdr:rowOff>
    </xdr:from>
    <xdr:to>
      <xdr:col>55</xdr:col>
      <xdr:colOff>88900</xdr:colOff>
      <xdr:row>99</xdr:row>
      <xdr:rowOff>116091</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7089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99737</xdr:rowOff>
    </xdr:from>
    <xdr:ext cx="599010" cy="259045"/>
    <xdr:sp macro="" textlink="">
      <xdr:nvSpPr>
        <xdr:cNvPr id="465" name="土木費最大値テキスト">
          <a:extLst>
            <a:ext uri="{FF2B5EF4-FFF2-40B4-BE49-F238E27FC236}">
              <a16:creationId xmlns:a16="http://schemas.microsoft.com/office/drawing/2014/main" id="{00000000-0008-0000-0700-0000D1010000}"/>
            </a:ext>
          </a:extLst>
        </xdr:cNvPr>
        <xdr:cNvSpPr txBox="1"/>
      </xdr:nvSpPr>
      <xdr:spPr>
        <a:xfrm>
          <a:off x="10528300" y="15187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156,448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153060</xdr:rowOff>
    </xdr:from>
    <xdr:to>
      <xdr:col>55</xdr:col>
      <xdr:colOff>88900</xdr:colOff>
      <xdr:row>89</xdr:row>
      <xdr:rowOff>153060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5412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21349</xdr:rowOff>
    </xdr:from>
    <xdr:to>
      <xdr:col>55</xdr:col>
      <xdr:colOff>0</xdr:colOff>
      <xdr:row>97</xdr:row>
      <xdr:rowOff>66193</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9639300" y="16651999"/>
          <a:ext cx="838200" cy="44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129545</xdr:rowOff>
    </xdr:from>
    <xdr:ext cx="534377" cy="259045"/>
    <xdr:sp macro="" textlink="">
      <xdr:nvSpPr>
        <xdr:cNvPr id="468" name="土木費平均値テキスト">
          <a:extLst>
            <a:ext uri="{FF2B5EF4-FFF2-40B4-BE49-F238E27FC236}">
              <a16:creationId xmlns:a16="http://schemas.microsoft.com/office/drawing/2014/main" id="{00000000-0008-0000-0700-0000D4010000}"/>
            </a:ext>
          </a:extLst>
        </xdr:cNvPr>
        <xdr:cNvSpPr txBox="1"/>
      </xdr:nvSpPr>
      <xdr:spPr>
        <a:xfrm>
          <a:off x="10528300" y="164172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106668</xdr:rowOff>
    </xdr:from>
    <xdr:to>
      <xdr:col>55</xdr:col>
      <xdr:colOff>50800</xdr:colOff>
      <xdr:row>97</xdr:row>
      <xdr:rowOff>36818</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10426700" y="165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58979</xdr:rowOff>
    </xdr:from>
    <xdr:to>
      <xdr:col>50</xdr:col>
      <xdr:colOff>114300</xdr:colOff>
      <xdr:row>97</xdr:row>
      <xdr:rowOff>66193</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8750300" y="16518179"/>
          <a:ext cx="889000" cy="178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146659</xdr:rowOff>
    </xdr:from>
    <xdr:to>
      <xdr:col>50</xdr:col>
      <xdr:colOff>165100</xdr:colOff>
      <xdr:row>97</xdr:row>
      <xdr:rowOff>76809</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9588500" y="1660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93336</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372111" y="16381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58979</xdr:rowOff>
    </xdr:from>
    <xdr:to>
      <xdr:col>45</xdr:col>
      <xdr:colOff>177800</xdr:colOff>
      <xdr:row>96</xdr:row>
      <xdr:rowOff>153200</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7861300" y="16518179"/>
          <a:ext cx="889000" cy="94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127851</xdr:rowOff>
    </xdr:from>
    <xdr:to>
      <xdr:col>46</xdr:col>
      <xdr:colOff>38100</xdr:colOff>
      <xdr:row>97</xdr:row>
      <xdr:rowOff>58001</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8699500" y="1658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49128</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83111" y="16679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3645</xdr:rowOff>
    </xdr:from>
    <xdr:to>
      <xdr:col>41</xdr:col>
      <xdr:colOff>50800</xdr:colOff>
      <xdr:row>96</xdr:row>
      <xdr:rowOff>153200</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a:off x="6972300" y="16462845"/>
          <a:ext cx="889000" cy="149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129984</xdr:rowOff>
    </xdr:from>
    <xdr:to>
      <xdr:col>41</xdr:col>
      <xdr:colOff>101600</xdr:colOff>
      <xdr:row>97</xdr:row>
      <xdr:rowOff>60134</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7810500" y="1658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51261</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68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117602</xdr:rowOff>
    </xdr:from>
    <xdr:to>
      <xdr:col>36</xdr:col>
      <xdr:colOff>165100</xdr:colOff>
      <xdr:row>97</xdr:row>
      <xdr:rowOff>47752</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6921500" y="16576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38879</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669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141999</xdr:rowOff>
    </xdr:from>
    <xdr:to>
      <xdr:col>55</xdr:col>
      <xdr:colOff>50800</xdr:colOff>
      <xdr:row>97</xdr:row>
      <xdr:rowOff>72149</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10426700" y="16601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120426</xdr:rowOff>
    </xdr:from>
    <xdr:ext cx="534377" cy="259045"/>
    <xdr:sp macro="" textlink="">
      <xdr:nvSpPr>
        <xdr:cNvPr id="487" name="土木費該当値テキスト">
          <a:extLst>
            <a:ext uri="{FF2B5EF4-FFF2-40B4-BE49-F238E27FC236}">
              <a16:creationId xmlns:a16="http://schemas.microsoft.com/office/drawing/2014/main" id="{00000000-0008-0000-0700-0000E7010000}"/>
            </a:ext>
          </a:extLst>
        </xdr:cNvPr>
        <xdr:cNvSpPr txBox="1"/>
      </xdr:nvSpPr>
      <xdr:spPr>
        <a:xfrm>
          <a:off x="10528300" y="16579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15393</xdr:rowOff>
    </xdr:from>
    <xdr:to>
      <xdr:col>50</xdr:col>
      <xdr:colOff>165100</xdr:colOff>
      <xdr:row>97</xdr:row>
      <xdr:rowOff>116993</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9588500" y="16646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108120</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9372111" y="16738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8179</xdr:rowOff>
    </xdr:from>
    <xdr:to>
      <xdr:col>46</xdr:col>
      <xdr:colOff>38100</xdr:colOff>
      <xdr:row>96</xdr:row>
      <xdr:rowOff>109779</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8699500" y="16467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126306</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8483111" y="16242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102400</xdr:rowOff>
    </xdr:from>
    <xdr:to>
      <xdr:col>41</xdr:col>
      <xdr:colOff>101600</xdr:colOff>
      <xdr:row>97</xdr:row>
      <xdr:rowOff>32550</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7810500" y="1656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49077</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7594111" y="16336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124295</xdr:rowOff>
    </xdr:from>
    <xdr:to>
      <xdr:col>36</xdr:col>
      <xdr:colOff>165100</xdr:colOff>
      <xdr:row>96</xdr:row>
      <xdr:rowOff>54445</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6921500" y="16412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70972</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6705111" y="16187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消防費グラフ枠">
          <a:extLst>
            <a:ext uri="{FF2B5EF4-FFF2-40B4-BE49-F238E27FC236}">
              <a16:creationId xmlns:a16="http://schemas.microsoft.com/office/drawing/2014/main" id="{00000000-0008-0000-0700-000007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45022</xdr:rowOff>
    </xdr:from>
    <xdr:to>
      <xdr:col>85</xdr:col>
      <xdr:colOff>126364</xdr:colOff>
      <xdr:row>38</xdr:row>
      <xdr:rowOff>162217</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6317595" y="5359972"/>
          <a:ext cx="1269" cy="1317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166044</xdr:rowOff>
    </xdr:from>
    <xdr:ext cx="534377" cy="259045"/>
    <xdr:sp macro="" textlink="">
      <xdr:nvSpPr>
        <xdr:cNvPr id="521" name="消防費最小値テキスト">
          <a:extLst>
            <a:ext uri="{FF2B5EF4-FFF2-40B4-BE49-F238E27FC236}">
              <a16:creationId xmlns:a16="http://schemas.microsoft.com/office/drawing/2014/main" id="{00000000-0008-0000-0700-000009020000}"/>
            </a:ext>
          </a:extLst>
        </xdr:cNvPr>
        <xdr:cNvSpPr txBox="1"/>
      </xdr:nvSpPr>
      <xdr:spPr>
        <a:xfrm>
          <a:off x="16370300" y="6681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162217</xdr:rowOff>
    </xdr:from>
    <xdr:to>
      <xdr:col>86</xdr:col>
      <xdr:colOff>25400</xdr:colOff>
      <xdr:row>38</xdr:row>
      <xdr:rowOff>162217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6677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163149</xdr:rowOff>
    </xdr:from>
    <xdr:ext cx="534377" cy="259045"/>
    <xdr:sp macro="" textlink="">
      <xdr:nvSpPr>
        <xdr:cNvPr id="523" name="消防費最大値テキスト">
          <a:extLst>
            <a:ext uri="{FF2B5EF4-FFF2-40B4-BE49-F238E27FC236}">
              <a16:creationId xmlns:a16="http://schemas.microsoft.com/office/drawing/2014/main" id="{00000000-0008-0000-0700-00000B020000}"/>
            </a:ext>
          </a:extLst>
        </xdr:cNvPr>
        <xdr:cNvSpPr txBox="1"/>
      </xdr:nvSpPr>
      <xdr:spPr>
        <a:xfrm>
          <a:off x="16370300" y="5135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45,985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45022</xdr:rowOff>
    </xdr:from>
    <xdr:to>
      <xdr:col>86</xdr:col>
      <xdr:colOff>25400</xdr:colOff>
      <xdr:row>31</xdr:row>
      <xdr:rowOff>45022</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5359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12255</xdr:rowOff>
    </xdr:from>
    <xdr:to>
      <xdr:col>85</xdr:col>
      <xdr:colOff>127000</xdr:colOff>
      <xdr:row>35</xdr:row>
      <xdr:rowOff>40792</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5481300" y="6013005"/>
          <a:ext cx="838200" cy="28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120819</xdr:rowOff>
    </xdr:from>
    <xdr:ext cx="534377" cy="259045"/>
    <xdr:sp macro="" textlink="">
      <xdr:nvSpPr>
        <xdr:cNvPr id="526" name="消防費平均値テキスト">
          <a:extLst>
            <a:ext uri="{FF2B5EF4-FFF2-40B4-BE49-F238E27FC236}">
              <a16:creationId xmlns:a16="http://schemas.microsoft.com/office/drawing/2014/main" id="{00000000-0008-0000-0700-00000E020000}"/>
            </a:ext>
          </a:extLst>
        </xdr:cNvPr>
        <xdr:cNvSpPr txBox="1"/>
      </xdr:nvSpPr>
      <xdr:spPr>
        <a:xfrm>
          <a:off x="16370300" y="61215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142392</xdr:rowOff>
    </xdr:from>
    <xdr:to>
      <xdr:col>85</xdr:col>
      <xdr:colOff>177800</xdr:colOff>
      <xdr:row>36</xdr:row>
      <xdr:rowOff>72542</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6268700" y="614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40792</xdr:rowOff>
    </xdr:from>
    <xdr:to>
      <xdr:col>81</xdr:col>
      <xdr:colOff>50800</xdr:colOff>
      <xdr:row>36</xdr:row>
      <xdr:rowOff>16066</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4592300" y="6041542"/>
          <a:ext cx="889000" cy="146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20549</xdr:rowOff>
    </xdr:from>
    <xdr:to>
      <xdr:col>81</xdr:col>
      <xdr:colOff>101600</xdr:colOff>
      <xdr:row>36</xdr:row>
      <xdr:rowOff>122149</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5430500" y="6192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113276</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14111" y="6285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16066</xdr:rowOff>
    </xdr:from>
    <xdr:to>
      <xdr:col>76</xdr:col>
      <xdr:colOff>114300</xdr:colOff>
      <xdr:row>36</xdr:row>
      <xdr:rowOff>26162</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3703300" y="6188266"/>
          <a:ext cx="889000" cy="1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69812</xdr:rowOff>
    </xdr:from>
    <xdr:to>
      <xdr:col>76</xdr:col>
      <xdr:colOff>165100</xdr:colOff>
      <xdr:row>36</xdr:row>
      <xdr:rowOff>171412</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4541500" y="624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162539</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325111" y="6334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84874</xdr:rowOff>
    </xdr:from>
    <xdr:to>
      <xdr:col>71</xdr:col>
      <xdr:colOff>177800</xdr:colOff>
      <xdr:row>36</xdr:row>
      <xdr:rowOff>26162</xdr:rowOff>
    </xdr:to>
    <xdr:cxnSp macro="">
      <xdr:nvCxnSpPr>
        <xdr:cNvPr id="534" name="直線コネクタ 533">
          <a:extLst>
            <a:ext uri="{FF2B5EF4-FFF2-40B4-BE49-F238E27FC236}">
              <a16:creationId xmlns:a16="http://schemas.microsoft.com/office/drawing/2014/main" id="{00000000-0008-0000-0700-000016020000}"/>
            </a:ext>
          </a:extLst>
        </xdr:cNvPr>
        <xdr:cNvCxnSpPr/>
      </xdr:nvCxnSpPr>
      <xdr:spPr>
        <a:xfrm>
          <a:off x="12814300" y="6085624"/>
          <a:ext cx="889000" cy="11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70764</xdr:rowOff>
    </xdr:from>
    <xdr:to>
      <xdr:col>72</xdr:col>
      <xdr:colOff>38100</xdr:colOff>
      <xdr:row>37</xdr:row>
      <xdr:rowOff>914</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3652500" y="624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163491</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436111" y="6335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38341</xdr:rowOff>
    </xdr:from>
    <xdr:to>
      <xdr:col>67</xdr:col>
      <xdr:colOff>101600</xdr:colOff>
      <xdr:row>36</xdr:row>
      <xdr:rowOff>139941</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2763500" y="621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131068</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547111" y="6303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132905</xdr:rowOff>
    </xdr:from>
    <xdr:to>
      <xdr:col>85</xdr:col>
      <xdr:colOff>177800</xdr:colOff>
      <xdr:row>35</xdr:row>
      <xdr:rowOff>63055</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6268700" y="5962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155782</xdr:rowOff>
    </xdr:from>
    <xdr:ext cx="534377" cy="259045"/>
    <xdr:sp macro="" textlink="">
      <xdr:nvSpPr>
        <xdr:cNvPr id="545" name="消防費該当値テキスト">
          <a:extLst>
            <a:ext uri="{FF2B5EF4-FFF2-40B4-BE49-F238E27FC236}">
              <a16:creationId xmlns:a16="http://schemas.microsoft.com/office/drawing/2014/main" id="{00000000-0008-0000-0700-000021020000}"/>
            </a:ext>
          </a:extLst>
        </xdr:cNvPr>
        <xdr:cNvSpPr txBox="1"/>
      </xdr:nvSpPr>
      <xdr:spPr>
        <a:xfrm>
          <a:off x="16370300" y="5813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161442</xdr:rowOff>
    </xdr:from>
    <xdr:to>
      <xdr:col>81</xdr:col>
      <xdr:colOff>101600</xdr:colOff>
      <xdr:row>35</xdr:row>
      <xdr:rowOff>91592</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5430500" y="5990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108119</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5214111" y="5765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136716</xdr:rowOff>
    </xdr:from>
    <xdr:to>
      <xdr:col>76</xdr:col>
      <xdr:colOff>165100</xdr:colOff>
      <xdr:row>36</xdr:row>
      <xdr:rowOff>66866</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4541500" y="6137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83393</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4325111" y="5912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146812</xdr:rowOff>
    </xdr:from>
    <xdr:to>
      <xdr:col>72</xdr:col>
      <xdr:colOff>38100</xdr:colOff>
      <xdr:row>36</xdr:row>
      <xdr:rowOff>76962</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3652500" y="6147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93489</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3436111" y="5922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34074</xdr:rowOff>
    </xdr:from>
    <xdr:to>
      <xdr:col>67</xdr:col>
      <xdr:colOff>101600</xdr:colOff>
      <xdr:row>35</xdr:row>
      <xdr:rowOff>135674</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2763500" y="6034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152201</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547111" y="5810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9" name="教育費グラフ枠">
          <a:extLst>
            <a:ext uri="{FF2B5EF4-FFF2-40B4-BE49-F238E27FC236}">
              <a16:creationId xmlns:a16="http://schemas.microsoft.com/office/drawing/2014/main" id="{00000000-0008-0000-0700-00004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88102</xdr:rowOff>
    </xdr:from>
    <xdr:to>
      <xdr:col>85</xdr:col>
      <xdr:colOff>126364</xdr:colOff>
      <xdr:row>58</xdr:row>
      <xdr:rowOff>140440</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6317595" y="8660602"/>
          <a:ext cx="1269" cy="1423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144267</xdr:rowOff>
    </xdr:from>
    <xdr:ext cx="534377" cy="259045"/>
    <xdr:sp macro="" textlink="">
      <xdr:nvSpPr>
        <xdr:cNvPr id="581" name="教育費最小値テキスト">
          <a:extLst>
            <a:ext uri="{FF2B5EF4-FFF2-40B4-BE49-F238E27FC236}">
              <a16:creationId xmlns:a16="http://schemas.microsoft.com/office/drawing/2014/main" id="{00000000-0008-0000-0700-000045020000}"/>
            </a:ext>
          </a:extLst>
        </xdr:cNvPr>
        <xdr:cNvSpPr txBox="1"/>
      </xdr:nvSpPr>
      <xdr:spPr>
        <a:xfrm>
          <a:off x="16370300" y="10088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140440</xdr:rowOff>
    </xdr:from>
    <xdr:to>
      <xdr:col>86</xdr:col>
      <xdr:colOff>25400</xdr:colOff>
      <xdr:row>58</xdr:row>
      <xdr:rowOff>140440</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1008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34779</xdr:rowOff>
    </xdr:from>
    <xdr:ext cx="599010" cy="259045"/>
    <xdr:sp macro="" textlink="">
      <xdr:nvSpPr>
        <xdr:cNvPr id="583" name="教育費最大値テキスト">
          <a:extLst>
            <a:ext uri="{FF2B5EF4-FFF2-40B4-BE49-F238E27FC236}">
              <a16:creationId xmlns:a16="http://schemas.microsoft.com/office/drawing/2014/main" id="{00000000-0008-0000-0700-000047020000}"/>
            </a:ext>
          </a:extLst>
        </xdr:cNvPr>
        <xdr:cNvSpPr txBox="1"/>
      </xdr:nvSpPr>
      <xdr:spPr>
        <a:xfrm>
          <a:off x="16370300" y="8435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172,740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88102</xdr:rowOff>
    </xdr:from>
    <xdr:to>
      <xdr:col>86</xdr:col>
      <xdr:colOff>25400</xdr:colOff>
      <xdr:row>50</xdr:row>
      <xdr:rowOff>88102</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6230600" y="8660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45169</xdr:rowOff>
    </xdr:from>
    <xdr:to>
      <xdr:col>85</xdr:col>
      <xdr:colOff>127000</xdr:colOff>
      <xdr:row>57</xdr:row>
      <xdr:rowOff>68453</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5481300" y="9646369"/>
          <a:ext cx="838200" cy="194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89567</xdr:rowOff>
    </xdr:from>
    <xdr:ext cx="534377" cy="259045"/>
    <xdr:sp macro="" textlink="">
      <xdr:nvSpPr>
        <xdr:cNvPr id="586" name="教育費平均値テキスト">
          <a:extLst>
            <a:ext uri="{FF2B5EF4-FFF2-40B4-BE49-F238E27FC236}">
              <a16:creationId xmlns:a16="http://schemas.microsoft.com/office/drawing/2014/main" id="{00000000-0008-0000-0700-00004A020000}"/>
            </a:ext>
          </a:extLst>
        </xdr:cNvPr>
        <xdr:cNvSpPr txBox="1"/>
      </xdr:nvSpPr>
      <xdr:spPr>
        <a:xfrm>
          <a:off x="16370300" y="96907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111140</xdr:rowOff>
    </xdr:from>
    <xdr:to>
      <xdr:col>85</xdr:col>
      <xdr:colOff>177800</xdr:colOff>
      <xdr:row>57</xdr:row>
      <xdr:rowOff>41290</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6268700" y="9712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68453</xdr:rowOff>
    </xdr:from>
    <xdr:to>
      <xdr:col>81</xdr:col>
      <xdr:colOff>50800</xdr:colOff>
      <xdr:row>57</xdr:row>
      <xdr:rowOff>126245</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4592300" y="9841103"/>
          <a:ext cx="889000" cy="57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24740</xdr:rowOff>
    </xdr:from>
    <xdr:to>
      <xdr:col>81</xdr:col>
      <xdr:colOff>101600</xdr:colOff>
      <xdr:row>57</xdr:row>
      <xdr:rowOff>126340</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5430500" y="979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117467</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14111" y="9890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36797</xdr:rowOff>
    </xdr:from>
    <xdr:to>
      <xdr:col>76</xdr:col>
      <xdr:colOff>114300</xdr:colOff>
      <xdr:row>57</xdr:row>
      <xdr:rowOff>126245</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a:off x="13703300" y="9809447"/>
          <a:ext cx="889000" cy="89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64636</xdr:rowOff>
    </xdr:from>
    <xdr:to>
      <xdr:col>76</xdr:col>
      <xdr:colOff>165100</xdr:colOff>
      <xdr:row>57</xdr:row>
      <xdr:rowOff>166236</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4541500" y="9837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11313</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325111" y="961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36797</xdr:rowOff>
    </xdr:from>
    <xdr:to>
      <xdr:col>71</xdr:col>
      <xdr:colOff>177800</xdr:colOff>
      <xdr:row>57</xdr:row>
      <xdr:rowOff>84085</xdr:rowOff>
    </xdr:to>
    <xdr:cxnSp macro="">
      <xdr:nvCxnSpPr>
        <xdr:cNvPr id="594" name="直線コネクタ 593">
          <a:extLst>
            <a:ext uri="{FF2B5EF4-FFF2-40B4-BE49-F238E27FC236}">
              <a16:creationId xmlns:a16="http://schemas.microsoft.com/office/drawing/2014/main" id="{00000000-0008-0000-0700-000052020000}"/>
            </a:ext>
          </a:extLst>
        </xdr:cNvPr>
        <xdr:cNvCxnSpPr/>
      </xdr:nvCxnSpPr>
      <xdr:spPr>
        <a:xfrm flipV="1">
          <a:off x="12814300" y="9809447"/>
          <a:ext cx="889000" cy="47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60640</xdr:rowOff>
    </xdr:from>
    <xdr:to>
      <xdr:col>72</xdr:col>
      <xdr:colOff>38100</xdr:colOff>
      <xdr:row>57</xdr:row>
      <xdr:rowOff>162240</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3652500" y="983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153367</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36111" y="9926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44683</xdr:rowOff>
    </xdr:from>
    <xdr:to>
      <xdr:col>67</xdr:col>
      <xdr:colOff>101600</xdr:colOff>
      <xdr:row>57</xdr:row>
      <xdr:rowOff>146283</xdr:rowOff>
    </xdr:to>
    <xdr:sp macro="" textlink="">
      <xdr:nvSpPr>
        <xdr:cNvPr id="597" name="フローチャート: 判断 596">
          <a:extLst>
            <a:ext uri="{FF2B5EF4-FFF2-40B4-BE49-F238E27FC236}">
              <a16:creationId xmlns:a16="http://schemas.microsoft.com/office/drawing/2014/main" id="{00000000-0008-0000-0700-000055020000}"/>
            </a:ext>
          </a:extLst>
        </xdr:cNvPr>
        <xdr:cNvSpPr/>
      </xdr:nvSpPr>
      <xdr:spPr>
        <a:xfrm>
          <a:off x="12763500" y="981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137410</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47111" y="9910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165819</xdr:rowOff>
    </xdr:from>
    <xdr:to>
      <xdr:col>85</xdr:col>
      <xdr:colOff>177800</xdr:colOff>
      <xdr:row>56</xdr:row>
      <xdr:rowOff>95969</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6268700" y="9595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17246</xdr:rowOff>
    </xdr:from>
    <xdr:ext cx="534377" cy="259045"/>
    <xdr:sp macro="" textlink="">
      <xdr:nvSpPr>
        <xdr:cNvPr id="605" name="教育費該当値テキスト">
          <a:extLst>
            <a:ext uri="{FF2B5EF4-FFF2-40B4-BE49-F238E27FC236}">
              <a16:creationId xmlns:a16="http://schemas.microsoft.com/office/drawing/2014/main" id="{00000000-0008-0000-0700-00005D020000}"/>
            </a:ext>
          </a:extLst>
        </xdr:cNvPr>
        <xdr:cNvSpPr txBox="1"/>
      </xdr:nvSpPr>
      <xdr:spPr>
        <a:xfrm>
          <a:off x="16370300" y="9446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17653</xdr:rowOff>
    </xdr:from>
    <xdr:to>
      <xdr:col>81</xdr:col>
      <xdr:colOff>101600</xdr:colOff>
      <xdr:row>57</xdr:row>
      <xdr:rowOff>119253</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5430500" y="9790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135780</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5214111" y="9565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75445</xdr:rowOff>
    </xdr:from>
    <xdr:to>
      <xdr:col>76</xdr:col>
      <xdr:colOff>165100</xdr:colOff>
      <xdr:row>58</xdr:row>
      <xdr:rowOff>5595</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4541500" y="984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168172</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4325111" y="9940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157447</xdr:rowOff>
    </xdr:from>
    <xdr:to>
      <xdr:col>72</xdr:col>
      <xdr:colOff>38100</xdr:colOff>
      <xdr:row>57</xdr:row>
      <xdr:rowOff>87597</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3652500" y="9758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104124</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3436111" y="9533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33285</xdr:rowOff>
    </xdr:from>
    <xdr:to>
      <xdr:col>67</xdr:col>
      <xdr:colOff>101600</xdr:colOff>
      <xdr:row>57</xdr:row>
      <xdr:rowOff>134885</xdr:rowOff>
    </xdr:to>
    <xdr:sp macro="" textlink="">
      <xdr:nvSpPr>
        <xdr:cNvPr id="612" name="楕円 611">
          <a:extLst>
            <a:ext uri="{FF2B5EF4-FFF2-40B4-BE49-F238E27FC236}">
              <a16:creationId xmlns:a16="http://schemas.microsoft.com/office/drawing/2014/main" id="{00000000-0008-0000-0700-000064020000}"/>
            </a:ext>
          </a:extLst>
        </xdr:cNvPr>
        <xdr:cNvSpPr/>
      </xdr:nvSpPr>
      <xdr:spPr>
        <a:xfrm>
          <a:off x="12763500" y="9805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151412</xdr:rowOff>
    </xdr:from>
    <xdr:ext cx="534377"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547111" y="9581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52489</xdr:rowOff>
    </xdr:from>
    <xdr:to>
      <xdr:col>85</xdr:col>
      <xdr:colOff>126364</xdr:colOff>
      <xdr:row>79</xdr:row>
      <xdr:rowOff>44450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053989"/>
          <a:ext cx="1269" cy="1535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170616</xdr:rowOff>
    </xdr:from>
    <xdr:ext cx="534377"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1829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40,289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52489</xdr:rowOff>
    </xdr:from>
    <xdr:to>
      <xdr:col>86</xdr:col>
      <xdr:colOff>25400</xdr:colOff>
      <xdr:row>70</xdr:row>
      <xdr:rowOff>52489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053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162674</xdr:rowOff>
    </xdr:from>
    <xdr:to>
      <xdr:col>85</xdr:col>
      <xdr:colOff>127000</xdr:colOff>
      <xdr:row>79</xdr:row>
      <xdr:rowOff>32868</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5481300" y="13535774"/>
          <a:ext cx="838200" cy="41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21556</xdr:rowOff>
    </xdr:from>
    <xdr:ext cx="469744"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223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170129</xdr:rowOff>
    </xdr:from>
    <xdr:to>
      <xdr:col>85</xdr:col>
      <xdr:colOff>177800</xdr:colOff>
      <xdr:row>78</xdr:row>
      <xdr:rowOff>100279</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371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162674</xdr:rowOff>
    </xdr:from>
    <xdr:to>
      <xdr:col>81</xdr:col>
      <xdr:colOff>50800</xdr:colOff>
      <xdr:row>79</xdr:row>
      <xdr:rowOff>25476</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flipV="1">
          <a:off x="14592300" y="13535774"/>
          <a:ext cx="889000" cy="34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12661</xdr:rowOff>
    </xdr:from>
    <xdr:to>
      <xdr:col>81</xdr:col>
      <xdr:colOff>101600</xdr:colOff>
      <xdr:row>78</xdr:row>
      <xdr:rowOff>114261</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38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130788</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16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16638</xdr:rowOff>
    </xdr:from>
    <xdr:to>
      <xdr:col>76</xdr:col>
      <xdr:colOff>114300</xdr:colOff>
      <xdr:row>79</xdr:row>
      <xdr:rowOff>25476</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3703300" y="13561188"/>
          <a:ext cx="889000" cy="8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32513</xdr:rowOff>
    </xdr:from>
    <xdr:to>
      <xdr:col>76</xdr:col>
      <xdr:colOff>165100</xdr:colOff>
      <xdr:row>78</xdr:row>
      <xdr:rowOff>134113</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405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150640</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180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16638</xdr:rowOff>
    </xdr:from>
    <xdr:to>
      <xdr:col>71</xdr:col>
      <xdr:colOff>177800</xdr:colOff>
      <xdr:row>79</xdr:row>
      <xdr:rowOff>44450</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flipV="1">
          <a:off x="12814300" y="13561188"/>
          <a:ext cx="889000" cy="27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9880</xdr:rowOff>
    </xdr:from>
    <xdr:to>
      <xdr:col>72</xdr:col>
      <xdr:colOff>38100</xdr:colOff>
      <xdr:row>78</xdr:row>
      <xdr:rowOff>111480</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38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128007</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68428" y="13158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90767</xdr:rowOff>
    </xdr:from>
    <xdr:to>
      <xdr:col>67</xdr:col>
      <xdr:colOff>101600</xdr:colOff>
      <xdr:row>78</xdr:row>
      <xdr:rowOff>20917</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292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37444</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067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153518</xdr:rowOff>
    </xdr:from>
    <xdr:to>
      <xdr:col>85</xdr:col>
      <xdr:colOff>177800</xdr:colOff>
      <xdr:row>79</xdr:row>
      <xdr:rowOff>83668</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526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68445</xdr:rowOff>
    </xdr:from>
    <xdr:ext cx="378565"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4415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111874</xdr:rowOff>
    </xdr:from>
    <xdr:to>
      <xdr:col>81</xdr:col>
      <xdr:colOff>101600</xdr:colOff>
      <xdr:row>79</xdr:row>
      <xdr:rowOff>42024</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484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33151</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246428" y="13577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146126</xdr:rowOff>
    </xdr:from>
    <xdr:to>
      <xdr:col>76</xdr:col>
      <xdr:colOff>165100</xdr:colOff>
      <xdr:row>79</xdr:row>
      <xdr:rowOff>76276</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519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67403</xdr:rowOff>
    </xdr:from>
    <xdr:ext cx="378565"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403017" y="136119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137288</xdr:rowOff>
    </xdr:from>
    <xdr:to>
      <xdr:col>72</xdr:col>
      <xdr:colOff>38100</xdr:colOff>
      <xdr:row>79</xdr:row>
      <xdr:rowOff>67438</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510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58565</xdr:rowOff>
    </xdr:from>
    <xdr:ext cx="378565"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514017" y="136031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129260</xdr:rowOff>
    </xdr:from>
    <xdr:to>
      <xdr:col>85</xdr:col>
      <xdr:colOff>126364</xdr:colOff>
      <xdr:row>97</xdr:row>
      <xdr:rowOff>136437</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6317595" y="15559760"/>
          <a:ext cx="1269" cy="12073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140264</xdr:rowOff>
    </xdr:from>
    <xdr:ext cx="534377" cy="259045"/>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6370300" y="1677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136437</xdr:rowOff>
    </xdr:from>
    <xdr:to>
      <xdr:col>86</xdr:col>
      <xdr:colOff>25400</xdr:colOff>
      <xdr:row>97</xdr:row>
      <xdr:rowOff>136437</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6767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75937</xdr:rowOff>
    </xdr:from>
    <xdr:ext cx="599010" cy="259045"/>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6370300" y="15334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114,822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129260</xdr:rowOff>
    </xdr:from>
    <xdr:to>
      <xdr:col>86</xdr:col>
      <xdr:colOff>25400</xdr:colOff>
      <xdr:row>90</xdr:row>
      <xdr:rowOff>129260</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555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85813</xdr:rowOff>
    </xdr:from>
    <xdr:to>
      <xdr:col>85</xdr:col>
      <xdr:colOff>127000</xdr:colOff>
      <xdr:row>92</xdr:row>
      <xdr:rowOff>74104</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5481300" y="15687763"/>
          <a:ext cx="838200" cy="159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102685</xdr:rowOff>
    </xdr:from>
    <xdr:ext cx="534377" cy="259045"/>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6370300" y="16218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124258</xdr:rowOff>
    </xdr:from>
    <xdr:to>
      <xdr:col>85</xdr:col>
      <xdr:colOff>177800</xdr:colOff>
      <xdr:row>95</xdr:row>
      <xdr:rowOff>54408</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6268700" y="16240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64185</xdr:rowOff>
    </xdr:from>
    <xdr:to>
      <xdr:col>81</xdr:col>
      <xdr:colOff>50800</xdr:colOff>
      <xdr:row>91</xdr:row>
      <xdr:rowOff>85813</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4592300" y="15666135"/>
          <a:ext cx="889000" cy="21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123013</xdr:rowOff>
    </xdr:from>
    <xdr:to>
      <xdr:col>81</xdr:col>
      <xdr:colOff>101600</xdr:colOff>
      <xdr:row>95</xdr:row>
      <xdr:rowOff>53163</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5430500" y="16239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44290</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332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89</xdr:row>
      <xdr:rowOff>167132</xdr:rowOff>
    </xdr:from>
    <xdr:to>
      <xdr:col>76</xdr:col>
      <xdr:colOff>114300</xdr:colOff>
      <xdr:row>91</xdr:row>
      <xdr:rowOff>64185</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a:off x="13703300" y="15426182"/>
          <a:ext cx="889000" cy="239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137300</xdr:rowOff>
    </xdr:from>
    <xdr:to>
      <xdr:col>76</xdr:col>
      <xdr:colOff>165100</xdr:colOff>
      <xdr:row>95</xdr:row>
      <xdr:rowOff>67450</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4541500" y="162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58577</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346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89</xdr:row>
      <xdr:rowOff>167132</xdr:rowOff>
    </xdr:from>
    <xdr:to>
      <xdr:col>71</xdr:col>
      <xdr:colOff>177800</xdr:colOff>
      <xdr:row>91</xdr:row>
      <xdr:rowOff>44780</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2814300" y="15426182"/>
          <a:ext cx="889000" cy="220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143129</xdr:rowOff>
    </xdr:from>
    <xdr:to>
      <xdr:col>72</xdr:col>
      <xdr:colOff>38100</xdr:colOff>
      <xdr:row>95</xdr:row>
      <xdr:rowOff>73279</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3652500" y="16259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64406</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35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154127</xdr:rowOff>
    </xdr:from>
    <xdr:to>
      <xdr:col>67</xdr:col>
      <xdr:colOff>101600</xdr:colOff>
      <xdr:row>95</xdr:row>
      <xdr:rowOff>84277</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2763500" y="16270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75404</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36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23304</xdr:rowOff>
    </xdr:from>
    <xdr:to>
      <xdr:col>85</xdr:col>
      <xdr:colOff>177800</xdr:colOff>
      <xdr:row>92</xdr:row>
      <xdr:rowOff>124904</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6268700" y="15796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46181</xdr:rowOff>
    </xdr:from>
    <xdr:ext cx="534377" cy="259045"/>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6370300" y="15648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91</xdr:row>
      <xdr:rowOff>35013</xdr:rowOff>
    </xdr:from>
    <xdr:to>
      <xdr:col>81</xdr:col>
      <xdr:colOff>101600</xdr:colOff>
      <xdr:row>91</xdr:row>
      <xdr:rowOff>136613</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5430500" y="1563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89</xdr:row>
      <xdr:rowOff>153140</xdr:rowOff>
    </xdr:from>
    <xdr:ext cx="599010"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181795" y="15412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91</xdr:row>
      <xdr:rowOff>13385</xdr:rowOff>
    </xdr:from>
    <xdr:to>
      <xdr:col>76</xdr:col>
      <xdr:colOff>165100</xdr:colOff>
      <xdr:row>91</xdr:row>
      <xdr:rowOff>114985</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4541500" y="15615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89</xdr:row>
      <xdr:rowOff>131512</xdr:rowOff>
    </xdr:from>
    <xdr:ext cx="599010"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4292795" y="15390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89</xdr:row>
      <xdr:rowOff>116332</xdr:rowOff>
    </xdr:from>
    <xdr:to>
      <xdr:col>72</xdr:col>
      <xdr:colOff>38100</xdr:colOff>
      <xdr:row>90</xdr:row>
      <xdr:rowOff>46482</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3652500" y="15375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88</xdr:row>
      <xdr:rowOff>63009</xdr:rowOff>
    </xdr:from>
    <xdr:ext cx="599010"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3403795" y="15150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90</xdr:row>
      <xdr:rowOff>165430</xdr:rowOff>
    </xdr:from>
    <xdr:to>
      <xdr:col>67</xdr:col>
      <xdr:colOff>101600</xdr:colOff>
      <xdr:row>91</xdr:row>
      <xdr:rowOff>95580</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2763500" y="15595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89</xdr:row>
      <xdr:rowOff>112107</xdr:rowOff>
    </xdr:from>
    <xdr:ext cx="599010"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2514795" y="15371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2" name="諸支出金グラフ枠">
          <a:extLst>
            <a:ext uri="{FF2B5EF4-FFF2-40B4-BE49-F238E27FC236}">
              <a16:creationId xmlns:a16="http://schemas.microsoft.com/office/drawing/2014/main" id="{00000000-0008-0000-0700-0000F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25073</xdr:rowOff>
    </xdr:from>
    <xdr:to>
      <xdr:col>116</xdr:col>
      <xdr:colOff>62864</xdr:colOff>
      <xdr:row>39</xdr:row>
      <xdr:rowOff>98878</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flipV="1">
          <a:off x="22159595" y="5340023"/>
          <a:ext cx="1269" cy="1445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105499</xdr:rowOff>
    </xdr:from>
    <xdr:ext cx="249299" cy="259045"/>
    <xdr:sp macro="" textlink="">
      <xdr:nvSpPr>
        <xdr:cNvPr id="754" name="諸支出金最小値テキスト">
          <a:extLst>
            <a:ext uri="{FF2B5EF4-FFF2-40B4-BE49-F238E27FC236}">
              <a16:creationId xmlns:a16="http://schemas.microsoft.com/office/drawing/2014/main" id="{00000000-0008-0000-0700-0000F2020000}"/>
            </a:ext>
          </a:extLst>
        </xdr:cNvPr>
        <xdr:cNvSpPr txBox="1"/>
      </xdr:nvSpPr>
      <xdr:spPr>
        <a:xfrm>
          <a:off x="22212300" y="67920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143200</xdr:rowOff>
    </xdr:from>
    <xdr:ext cx="469744" cy="259045"/>
    <xdr:sp macro="" textlink="">
      <xdr:nvSpPr>
        <xdr:cNvPr id="756" name="諸支出金最大値テキスト">
          <a:extLst>
            <a:ext uri="{FF2B5EF4-FFF2-40B4-BE49-F238E27FC236}">
              <a16:creationId xmlns:a16="http://schemas.microsoft.com/office/drawing/2014/main" id="{00000000-0008-0000-0700-0000F4020000}"/>
            </a:ext>
          </a:extLst>
        </xdr:cNvPr>
        <xdr:cNvSpPr txBox="1"/>
      </xdr:nvSpPr>
      <xdr:spPr>
        <a:xfrm>
          <a:off x="22212300" y="5115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25073</xdr:rowOff>
    </xdr:from>
    <xdr:to>
      <xdr:col>116</xdr:col>
      <xdr:colOff>152400</xdr:colOff>
      <xdr:row>31</xdr:row>
      <xdr:rowOff>25073</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2072600" y="5340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22950</xdr:rowOff>
    </xdr:from>
    <xdr:ext cx="378565" cy="259045"/>
    <xdr:sp macro="" textlink="">
      <xdr:nvSpPr>
        <xdr:cNvPr id="759" name="諸支出金平均値テキスト">
          <a:extLst>
            <a:ext uri="{FF2B5EF4-FFF2-40B4-BE49-F238E27FC236}">
              <a16:creationId xmlns:a16="http://schemas.microsoft.com/office/drawing/2014/main" id="{00000000-0008-0000-0700-0000F7020000}"/>
            </a:ext>
          </a:extLst>
        </xdr:cNvPr>
        <xdr:cNvSpPr txBox="1"/>
      </xdr:nvSpPr>
      <xdr:spPr>
        <a:xfrm>
          <a:off x="22212300" y="65380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73</xdr:rowOff>
    </xdr:from>
    <xdr:to>
      <xdr:col>116</xdr:col>
      <xdr:colOff>114300</xdr:colOff>
      <xdr:row>39</xdr:row>
      <xdr:rowOff>101673</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2110700" y="668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146703</xdr:rowOff>
    </xdr:from>
    <xdr:to>
      <xdr:col>112</xdr:col>
      <xdr:colOff>38100</xdr:colOff>
      <xdr:row>39</xdr:row>
      <xdr:rowOff>76853</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21272500" y="666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93380</xdr:rowOff>
    </xdr:from>
    <xdr:ext cx="378565"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4017" y="64370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18687</xdr:rowOff>
    </xdr:from>
    <xdr:to>
      <xdr:col>107</xdr:col>
      <xdr:colOff>101600</xdr:colOff>
      <xdr:row>39</xdr:row>
      <xdr:rowOff>120287</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20383500" y="6705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136814</xdr:rowOff>
    </xdr:from>
    <xdr:ext cx="313932"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277333" y="64804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7" name="直線コネクタ 766">
          <a:extLst>
            <a:ext uri="{FF2B5EF4-FFF2-40B4-BE49-F238E27FC236}">
              <a16:creationId xmlns:a16="http://schemas.microsoft.com/office/drawing/2014/main" id="{00000000-0008-0000-0700-0000FF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33710</xdr:rowOff>
    </xdr:from>
    <xdr:to>
      <xdr:col>102</xdr:col>
      <xdr:colOff>165100</xdr:colOff>
      <xdr:row>39</xdr:row>
      <xdr:rowOff>135310</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19494500" y="672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151837</xdr:rowOff>
    </xdr:from>
    <xdr:ext cx="313932"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388333" y="64954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5624</xdr:rowOff>
    </xdr:from>
    <xdr:to>
      <xdr:col>98</xdr:col>
      <xdr:colOff>38100</xdr:colOff>
      <xdr:row>39</xdr:row>
      <xdr:rowOff>107224</xdr:rowOff>
    </xdr:to>
    <xdr:sp macro="" textlink="">
      <xdr:nvSpPr>
        <xdr:cNvPr id="770" name="フローチャート: 判断 769">
          <a:extLst>
            <a:ext uri="{FF2B5EF4-FFF2-40B4-BE49-F238E27FC236}">
              <a16:creationId xmlns:a16="http://schemas.microsoft.com/office/drawing/2014/main" id="{00000000-0008-0000-0700-000002030000}"/>
            </a:ext>
          </a:extLst>
        </xdr:cNvPr>
        <xdr:cNvSpPr/>
      </xdr:nvSpPr>
      <xdr:spPr>
        <a:xfrm>
          <a:off x="18605500" y="6692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123751</xdr:rowOff>
    </xdr:from>
    <xdr:ext cx="378565"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467017" y="6467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149949</xdr:rowOff>
    </xdr:from>
    <xdr:ext cx="249299" cy="259045"/>
    <xdr:sp macro="" textlink="">
      <xdr:nvSpPr>
        <xdr:cNvPr id="778" name="諸支出金該当値テキスト">
          <a:extLst>
            <a:ext uri="{FF2B5EF4-FFF2-40B4-BE49-F238E27FC236}">
              <a16:creationId xmlns:a16="http://schemas.microsoft.com/office/drawing/2014/main" id="{00000000-0008-0000-0700-00000A030000}"/>
            </a:ext>
          </a:extLst>
        </xdr:cNvPr>
        <xdr:cNvSpPr txBox="1"/>
      </xdr:nvSpPr>
      <xdr:spPr>
        <a:xfrm>
          <a:off x="22212300" y="66650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3" name="楕円 782">
          <a:extLst>
            <a:ext uri="{FF2B5EF4-FFF2-40B4-BE49-F238E27FC236}">
              <a16:creationId xmlns:a16="http://schemas.microsoft.com/office/drawing/2014/main" id="{00000000-0008-0000-0700-00000F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5" name="楕円 784">
          <a:extLst>
            <a:ext uri="{FF2B5EF4-FFF2-40B4-BE49-F238E27FC236}">
              <a16:creationId xmlns:a16="http://schemas.microsoft.com/office/drawing/2014/main" id="{00000000-0008-0000-0700-000011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3" name="正方形/長方形 792">
          <a:extLst>
            <a:ext uri="{FF2B5EF4-FFF2-40B4-BE49-F238E27FC236}">
              <a16:creationId xmlns:a16="http://schemas.microsoft.com/office/drawing/2014/main" id="{00000000-0008-0000-0700-00001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4" name="正方形/長方形 793">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1" name="前年度繰上充用金グラフ枠">
          <a:extLst>
            <a:ext uri="{FF2B5EF4-FFF2-40B4-BE49-F238E27FC236}">
              <a16:creationId xmlns:a16="http://schemas.microsoft.com/office/drawing/2014/main" id="{00000000-0008-0000-0700-00002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3" name="前年度繰上充用金最小値テキスト">
          <a:extLst>
            <a:ext uri="{FF2B5EF4-FFF2-40B4-BE49-F238E27FC236}">
              <a16:creationId xmlns:a16="http://schemas.microsoft.com/office/drawing/2014/main" id="{00000000-0008-0000-0700-000023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5" name="前年度繰上充用金最大値テキスト">
          <a:extLst>
            <a:ext uri="{FF2B5EF4-FFF2-40B4-BE49-F238E27FC236}">
              <a16:creationId xmlns:a16="http://schemas.microsoft.com/office/drawing/2014/main" id="{00000000-0008-0000-0700-000025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8" name="前年度繰上充用金平均値テキスト">
          <a:extLst>
            <a:ext uri="{FF2B5EF4-FFF2-40B4-BE49-F238E27FC236}">
              <a16:creationId xmlns:a16="http://schemas.microsoft.com/office/drawing/2014/main" id="{00000000-0008-0000-0700-000028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フローチャート: 判断 818">
          <a:extLst>
            <a:ext uri="{FF2B5EF4-FFF2-40B4-BE49-F238E27FC236}">
              <a16:creationId xmlns:a16="http://schemas.microsoft.com/office/drawing/2014/main" id="{00000000-0008-0000-0700-000033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7" name="前年度繰上充用金該当値テキスト">
          <a:extLst>
            <a:ext uri="{FF2B5EF4-FFF2-40B4-BE49-F238E27FC236}">
              <a16:creationId xmlns:a16="http://schemas.microsoft.com/office/drawing/2014/main" id="{00000000-0008-0000-0700-00003B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4" name="楕円 833">
          <a:extLst>
            <a:ext uri="{FF2B5EF4-FFF2-40B4-BE49-F238E27FC236}">
              <a16:creationId xmlns:a16="http://schemas.microsoft.com/office/drawing/2014/main" id="{00000000-0008-0000-0700-000042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6" name="正方形/長方形 835">
          <a:extLst>
            <a:ext uri="{FF2B5EF4-FFF2-40B4-BE49-F238E27FC236}">
              <a16:creationId xmlns:a16="http://schemas.microsoft.com/office/drawing/2014/main" id="{00000000-0008-0000-0700-00004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7" name="正方形/長方形 836">
          <a:extLst>
            <a:ext uri="{FF2B5EF4-FFF2-40B4-BE49-F238E27FC236}">
              <a16:creationId xmlns:a16="http://schemas.microsoft.com/office/drawing/2014/main" id="{00000000-0008-0000-0700-00004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8" name="テキスト ボックス 837">
          <a:extLst>
            <a:ext uri="{FF2B5EF4-FFF2-40B4-BE49-F238E27FC236}">
              <a16:creationId xmlns:a16="http://schemas.microsoft.com/office/drawing/2014/main" id="{00000000-0008-0000-0700-00004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主な構成項目のうち、総務費は庁舎整備事業（生野庁舎等）などの増により</a:t>
          </a:r>
          <a:r>
            <a:rPr kumimoji="1" lang="en-US" altLang="ja-JP" sz="1300">
              <a:latin typeface="ＭＳ Ｐゴシック" panose="020B0600070205080204" pitchFamily="50" charset="-128"/>
              <a:ea typeface="ＭＳ Ｐゴシック" panose="020B0600070205080204" pitchFamily="50" charset="-128"/>
            </a:rPr>
            <a:t>22,980</a:t>
          </a:r>
          <a:r>
            <a:rPr kumimoji="1" lang="ja-JP" altLang="en-US" sz="1300">
              <a:latin typeface="ＭＳ Ｐゴシック" panose="020B0600070205080204" pitchFamily="50" charset="-128"/>
              <a:ea typeface="ＭＳ Ｐゴシック" panose="020B0600070205080204" pitchFamily="50" charset="-128"/>
            </a:rPr>
            <a:t>円の増、民生費は低所得者及び定額減税補足給付事業の増などにより</a:t>
          </a:r>
          <a:r>
            <a:rPr kumimoji="1" lang="en-US" altLang="ja-JP" sz="1300">
              <a:latin typeface="ＭＳ Ｐゴシック" panose="020B0600070205080204" pitchFamily="50" charset="-128"/>
              <a:ea typeface="ＭＳ Ｐゴシック" panose="020B0600070205080204" pitchFamily="50" charset="-128"/>
            </a:rPr>
            <a:t>19,805</a:t>
          </a:r>
          <a:r>
            <a:rPr kumimoji="1" lang="ja-JP" altLang="en-US" sz="1300">
              <a:latin typeface="ＭＳ Ｐゴシック" panose="020B0600070205080204" pitchFamily="50" charset="-128"/>
              <a:ea typeface="ＭＳ Ｐゴシック" panose="020B0600070205080204" pitchFamily="50" charset="-128"/>
            </a:rPr>
            <a:t>円の増、衛生費は南但広域行政事務組合清掃総務費負担金の増などにより</a:t>
          </a:r>
          <a:r>
            <a:rPr kumimoji="1" lang="en-US" altLang="ja-JP" sz="1300">
              <a:latin typeface="ＭＳ Ｐゴシック" panose="020B0600070205080204" pitchFamily="50" charset="-128"/>
              <a:ea typeface="ＭＳ Ｐゴシック" panose="020B0600070205080204" pitchFamily="50" charset="-128"/>
            </a:rPr>
            <a:t>4,835</a:t>
          </a:r>
          <a:r>
            <a:rPr kumimoji="1" lang="ja-JP" altLang="en-US" sz="1300">
              <a:latin typeface="ＭＳ Ｐゴシック" panose="020B0600070205080204" pitchFamily="50" charset="-128"/>
              <a:ea typeface="ＭＳ Ｐゴシック" panose="020B0600070205080204" pitchFamily="50" charset="-128"/>
            </a:rPr>
            <a:t>円の増、教育費は文化会館施設等整備事業の増などにより</a:t>
          </a:r>
          <a:r>
            <a:rPr kumimoji="1" lang="en-US" altLang="ja-JP" sz="1300">
              <a:latin typeface="ＭＳ Ｐゴシック" panose="020B0600070205080204" pitchFamily="50" charset="-128"/>
              <a:ea typeface="ＭＳ Ｐゴシック" panose="020B0600070205080204" pitchFamily="50" charset="-128"/>
            </a:rPr>
            <a:t>17,889</a:t>
          </a:r>
          <a:r>
            <a:rPr kumimoji="1" lang="ja-JP" altLang="en-US" sz="1300">
              <a:latin typeface="ＭＳ Ｐゴシック" panose="020B0600070205080204" pitchFamily="50" charset="-128"/>
              <a:ea typeface="ＭＳ Ｐゴシック" panose="020B0600070205080204" pitchFamily="50" charset="-128"/>
            </a:rPr>
            <a:t>円の増、公債費は長期債繰上償還の実施を含め順調に償還が進んでおり</a:t>
          </a:r>
          <a:r>
            <a:rPr kumimoji="1" lang="en-US" altLang="ja-JP" sz="1300">
              <a:latin typeface="ＭＳ Ｐゴシック" panose="020B0600070205080204" pitchFamily="50" charset="-128"/>
              <a:ea typeface="ＭＳ Ｐゴシック" panose="020B0600070205080204" pitchFamily="50" charset="-128"/>
            </a:rPr>
            <a:t>12,578</a:t>
          </a:r>
          <a:r>
            <a:rPr kumimoji="1" lang="ja-JP" altLang="en-US" sz="1300">
              <a:latin typeface="ＭＳ Ｐゴシック" panose="020B0600070205080204" pitchFamily="50" charset="-128"/>
              <a:ea typeface="ＭＳ Ｐゴシック" panose="020B0600070205080204" pitchFamily="50" charset="-128"/>
            </a:rPr>
            <a:t>円の減となっている。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兵庫県朝来市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実質収支比率は翌年度に繰り越すべき財源の減などにより、前年度に比べ</a:t>
          </a:r>
          <a:r>
            <a:rPr kumimoji="1" lang="en-US" altLang="ja-JP" sz="1400">
              <a:latin typeface="ＭＳ ゴシック" pitchFamily="49" charset="-128"/>
              <a:ea typeface="ＭＳ ゴシック" pitchFamily="49" charset="-128"/>
            </a:rPr>
            <a:t>1.01</a:t>
          </a:r>
          <a:r>
            <a:rPr kumimoji="1" lang="ja-JP" altLang="en-US" sz="1400">
              <a:latin typeface="ＭＳ ゴシック" pitchFamily="49" charset="-128"/>
              <a:ea typeface="ＭＳ ゴシック" pitchFamily="49" charset="-128"/>
            </a:rPr>
            <a:t>ポイント上昇した。</a:t>
          </a:r>
        </a:p>
        <a:p>
          <a:r>
            <a:rPr kumimoji="1" lang="ja-JP" altLang="en-US" sz="1400">
              <a:latin typeface="ＭＳ ゴシック" pitchFamily="49" charset="-128"/>
              <a:ea typeface="ＭＳ ゴシック" pitchFamily="49" charset="-128"/>
            </a:rPr>
            <a:t>　財政調整基金残高については、令和２年度以降は決算剰余積立などにより増加している。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兵庫県朝来市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すべての会計において実質赤字または資金不足は生じていない。</a:t>
          </a:r>
        </a:p>
        <a:p>
          <a:r>
            <a:rPr kumimoji="1" lang="ja-JP" altLang="en-US" sz="1400">
              <a:latin typeface="ＭＳ ゴシック" pitchFamily="49" charset="-128"/>
              <a:ea typeface="ＭＳ ゴシック" pitchFamily="49" charset="-128"/>
            </a:rPr>
            <a:t>今後においても、職員の適正配置や事務事業の見直し、一部の会計については料金体系の適正化・見直し等を行い、更なる健全財政に努める必要がある。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75" thickBot="1" x14ac:dyDescent="0.2">
      <c r="B2" s="164" t="s">
        <v>77</v>
      </c>
      <c r="C2" s="164"/>
      <c r="D2" s="165"/>
    </row>
    <row r="3" spans="1:119" ht="18.75" customHeight="1" thickBot="1" x14ac:dyDescent="0.2">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15">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22171131</v>
      </c>
      <c r="BO4" s="436"/>
      <c r="BP4" s="436"/>
      <c r="BQ4" s="436"/>
      <c r="BR4" s="436"/>
      <c r="BS4" s="436"/>
      <c r="BT4" s="436"/>
      <c r="BU4" s="437"/>
      <c r="BV4" s="435">
        <v>20753733</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6.2</v>
      </c>
      <c r="CU4" s="576"/>
      <c r="CV4" s="576"/>
      <c r="CW4" s="576"/>
      <c r="CX4" s="576"/>
      <c r="CY4" s="576"/>
      <c r="CZ4" s="576"/>
      <c r="DA4" s="577"/>
      <c r="DB4" s="575">
        <v>5.0999999999999996</v>
      </c>
      <c r="DC4" s="576"/>
      <c r="DD4" s="576"/>
      <c r="DE4" s="576"/>
      <c r="DF4" s="576"/>
      <c r="DG4" s="576"/>
      <c r="DH4" s="576"/>
      <c r="DI4" s="577"/>
    </row>
    <row r="5" spans="1:119" ht="18.75" customHeight="1" x14ac:dyDescent="0.15">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21356825</v>
      </c>
      <c r="BO5" s="407"/>
      <c r="BP5" s="407"/>
      <c r="BQ5" s="407"/>
      <c r="BR5" s="407"/>
      <c r="BS5" s="407"/>
      <c r="BT5" s="407"/>
      <c r="BU5" s="408"/>
      <c r="BV5" s="406">
        <v>19992731</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89.7</v>
      </c>
      <c r="CU5" s="404"/>
      <c r="CV5" s="404"/>
      <c r="CW5" s="404"/>
      <c r="CX5" s="404"/>
      <c r="CY5" s="404"/>
      <c r="CZ5" s="404"/>
      <c r="DA5" s="405"/>
      <c r="DB5" s="403">
        <v>89.9</v>
      </c>
      <c r="DC5" s="404"/>
      <c r="DD5" s="404"/>
      <c r="DE5" s="404"/>
      <c r="DF5" s="404"/>
      <c r="DG5" s="404"/>
      <c r="DH5" s="404"/>
      <c r="DI5" s="405"/>
    </row>
    <row r="6" spans="1:119" ht="18.75" customHeight="1" x14ac:dyDescent="0.15">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90</v>
      </c>
      <c r="AV6" s="465"/>
      <c r="AW6" s="465"/>
      <c r="AX6" s="465"/>
      <c r="AY6" s="420" t="s">
        <v>98</v>
      </c>
      <c r="AZ6" s="421"/>
      <c r="BA6" s="421"/>
      <c r="BB6" s="421"/>
      <c r="BC6" s="421"/>
      <c r="BD6" s="421"/>
      <c r="BE6" s="421"/>
      <c r="BF6" s="421"/>
      <c r="BG6" s="421"/>
      <c r="BH6" s="421"/>
      <c r="BI6" s="421"/>
      <c r="BJ6" s="421"/>
      <c r="BK6" s="421"/>
      <c r="BL6" s="421"/>
      <c r="BM6" s="422"/>
      <c r="BN6" s="406">
        <v>814306</v>
      </c>
      <c r="BO6" s="407"/>
      <c r="BP6" s="407"/>
      <c r="BQ6" s="407"/>
      <c r="BR6" s="407"/>
      <c r="BS6" s="407"/>
      <c r="BT6" s="407"/>
      <c r="BU6" s="408"/>
      <c r="BV6" s="406">
        <v>761002</v>
      </c>
      <c r="BW6" s="407"/>
      <c r="BX6" s="407"/>
      <c r="BY6" s="407"/>
      <c r="BZ6" s="407"/>
      <c r="CA6" s="407"/>
      <c r="CB6" s="407"/>
      <c r="CC6" s="408"/>
      <c r="CD6" s="446" t="s">
        <v>99</v>
      </c>
      <c r="CE6" s="366"/>
      <c r="CF6" s="366"/>
      <c r="CG6" s="366"/>
      <c r="CH6" s="366"/>
      <c r="CI6" s="366"/>
      <c r="CJ6" s="366"/>
      <c r="CK6" s="366"/>
      <c r="CL6" s="366"/>
      <c r="CM6" s="366"/>
      <c r="CN6" s="366"/>
      <c r="CO6" s="366"/>
      <c r="CP6" s="366"/>
      <c r="CQ6" s="366"/>
      <c r="CR6" s="366"/>
      <c r="CS6" s="447"/>
      <c r="CT6" s="549">
        <v>89.9</v>
      </c>
      <c r="CU6" s="550"/>
      <c r="CV6" s="550"/>
      <c r="CW6" s="550"/>
      <c r="CX6" s="550"/>
      <c r="CY6" s="550"/>
      <c r="CZ6" s="550"/>
      <c r="DA6" s="551"/>
      <c r="DB6" s="549">
        <v>90.5</v>
      </c>
      <c r="DC6" s="550"/>
      <c r="DD6" s="550"/>
      <c r="DE6" s="550"/>
      <c r="DF6" s="550"/>
      <c r="DG6" s="550"/>
      <c r="DH6" s="550"/>
      <c r="DI6" s="551"/>
    </row>
    <row r="7" spans="1:119" ht="18.75" customHeight="1" x14ac:dyDescent="0.15">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100</v>
      </c>
      <c r="AN7" s="363"/>
      <c r="AO7" s="363"/>
      <c r="AP7" s="363"/>
      <c r="AQ7" s="363"/>
      <c r="AR7" s="363"/>
      <c r="AS7" s="363"/>
      <c r="AT7" s="364"/>
      <c r="AU7" s="464" t="s">
        <v>90</v>
      </c>
      <c r="AV7" s="465"/>
      <c r="AW7" s="465"/>
      <c r="AX7" s="465"/>
      <c r="AY7" s="420" t="s">
        <v>101</v>
      </c>
      <c r="AZ7" s="421"/>
      <c r="BA7" s="421"/>
      <c r="BB7" s="421"/>
      <c r="BC7" s="421"/>
      <c r="BD7" s="421"/>
      <c r="BE7" s="421"/>
      <c r="BF7" s="421"/>
      <c r="BG7" s="421"/>
      <c r="BH7" s="421"/>
      <c r="BI7" s="421"/>
      <c r="BJ7" s="421"/>
      <c r="BK7" s="421"/>
      <c r="BL7" s="421"/>
      <c r="BM7" s="422"/>
      <c r="BN7" s="406">
        <v>61782</v>
      </c>
      <c r="BO7" s="407"/>
      <c r="BP7" s="407"/>
      <c r="BQ7" s="407"/>
      <c r="BR7" s="407"/>
      <c r="BS7" s="407"/>
      <c r="BT7" s="407"/>
      <c r="BU7" s="408"/>
      <c r="BV7" s="406">
        <v>134518</v>
      </c>
      <c r="BW7" s="407"/>
      <c r="BX7" s="407"/>
      <c r="BY7" s="407"/>
      <c r="BZ7" s="407"/>
      <c r="CA7" s="407"/>
      <c r="CB7" s="407"/>
      <c r="CC7" s="408"/>
      <c r="CD7" s="446" t="s">
        <v>102</v>
      </c>
      <c r="CE7" s="366"/>
      <c r="CF7" s="366"/>
      <c r="CG7" s="366"/>
      <c r="CH7" s="366"/>
      <c r="CI7" s="366"/>
      <c r="CJ7" s="366"/>
      <c r="CK7" s="366"/>
      <c r="CL7" s="366"/>
      <c r="CM7" s="366"/>
      <c r="CN7" s="366"/>
      <c r="CO7" s="366"/>
      <c r="CP7" s="366"/>
      <c r="CQ7" s="366"/>
      <c r="CR7" s="366"/>
      <c r="CS7" s="447"/>
      <c r="CT7" s="406">
        <v>12212121</v>
      </c>
      <c r="CU7" s="407"/>
      <c r="CV7" s="407"/>
      <c r="CW7" s="407"/>
      <c r="CX7" s="407"/>
      <c r="CY7" s="407"/>
      <c r="CZ7" s="407"/>
      <c r="DA7" s="408"/>
      <c r="DB7" s="406">
        <v>12166584</v>
      </c>
      <c r="DC7" s="407"/>
      <c r="DD7" s="407"/>
      <c r="DE7" s="407"/>
      <c r="DF7" s="407"/>
      <c r="DG7" s="407"/>
      <c r="DH7" s="407"/>
      <c r="DI7" s="408"/>
    </row>
    <row r="8" spans="1:119" ht="18.75" customHeight="1" thickBot="1" x14ac:dyDescent="0.2">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103</v>
      </c>
      <c r="AN8" s="363"/>
      <c r="AO8" s="363"/>
      <c r="AP8" s="363"/>
      <c r="AQ8" s="363"/>
      <c r="AR8" s="363"/>
      <c r="AS8" s="363"/>
      <c r="AT8" s="364"/>
      <c r="AU8" s="464" t="s">
        <v>90</v>
      </c>
      <c r="AV8" s="465"/>
      <c r="AW8" s="465"/>
      <c r="AX8" s="465"/>
      <c r="AY8" s="420" t="s">
        <v>104</v>
      </c>
      <c r="AZ8" s="421"/>
      <c r="BA8" s="421"/>
      <c r="BB8" s="421"/>
      <c r="BC8" s="421"/>
      <c r="BD8" s="421"/>
      <c r="BE8" s="421"/>
      <c r="BF8" s="421"/>
      <c r="BG8" s="421"/>
      <c r="BH8" s="421"/>
      <c r="BI8" s="421"/>
      <c r="BJ8" s="421"/>
      <c r="BK8" s="421"/>
      <c r="BL8" s="421"/>
      <c r="BM8" s="422"/>
      <c r="BN8" s="406">
        <v>752524</v>
      </c>
      <c r="BO8" s="407"/>
      <c r="BP8" s="407"/>
      <c r="BQ8" s="407"/>
      <c r="BR8" s="407"/>
      <c r="BS8" s="407"/>
      <c r="BT8" s="407"/>
      <c r="BU8" s="408"/>
      <c r="BV8" s="406">
        <v>626484</v>
      </c>
      <c r="BW8" s="407"/>
      <c r="BX8" s="407"/>
      <c r="BY8" s="407"/>
      <c r="BZ8" s="407"/>
      <c r="CA8" s="407"/>
      <c r="CB8" s="407"/>
      <c r="CC8" s="408"/>
      <c r="CD8" s="446" t="s">
        <v>105</v>
      </c>
      <c r="CE8" s="366"/>
      <c r="CF8" s="366"/>
      <c r="CG8" s="366"/>
      <c r="CH8" s="366"/>
      <c r="CI8" s="366"/>
      <c r="CJ8" s="366"/>
      <c r="CK8" s="366"/>
      <c r="CL8" s="366"/>
      <c r="CM8" s="366"/>
      <c r="CN8" s="366"/>
      <c r="CO8" s="366"/>
      <c r="CP8" s="366"/>
      <c r="CQ8" s="366"/>
      <c r="CR8" s="366"/>
      <c r="CS8" s="447"/>
      <c r="CT8" s="509">
        <v>0.39</v>
      </c>
      <c r="CU8" s="510"/>
      <c r="CV8" s="510"/>
      <c r="CW8" s="510"/>
      <c r="CX8" s="510"/>
      <c r="CY8" s="510"/>
      <c r="CZ8" s="510"/>
      <c r="DA8" s="511"/>
      <c r="DB8" s="509">
        <v>0.39</v>
      </c>
      <c r="DC8" s="510"/>
      <c r="DD8" s="510"/>
      <c r="DE8" s="510"/>
      <c r="DF8" s="510"/>
      <c r="DG8" s="510"/>
      <c r="DH8" s="510"/>
      <c r="DI8" s="511"/>
    </row>
    <row r="9" spans="1:119" ht="18.75" customHeight="1" thickBot="1" x14ac:dyDescent="0.2">
      <c r="A9" s="163"/>
      <c r="B9" s="538" t="s">
        <v>106</v>
      </c>
      <c r="C9" s="539"/>
      <c r="D9" s="539"/>
      <c r="E9" s="539"/>
      <c r="F9" s="539"/>
      <c r="G9" s="539"/>
      <c r="H9" s="539"/>
      <c r="I9" s="539"/>
      <c r="J9" s="539"/>
      <c r="K9" s="457"/>
      <c r="L9" s="540" t="s">
        <v>107</v>
      </c>
      <c r="M9" s="541"/>
      <c r="N9" s="541"/>
      <c r="O9" s="541"/>
      <c r="P9" s="541"/>
      <c r="Q9" s="542"/>
      <c r="R9" s="543">
        <v>28989</v>
      </c>
      <c r="S9" s="544"/>
      <c r="T9" s="544"/>
      <c r="U9" s="544"/>
      <c r="V9" s="545"/>
      <c r="W9" s="475" t="s">
        <v>108</v>
      </c>
      <c r="X9" s="476"/>
      <c r="Y9" s="476"/>
      <c r="Z9" s="476"/>
      <c r="AA9" s="476"/>
      <c r="AB9" s="476"/>
      <c r="AC9" s="476"/>
      <c r="AD9" s="476"/>
      <c r="AE9" s="476"/>
      <c r="AF9" s="476"/>
      <c r="AG9" s="476"/>
      <c r="AH9" s="476"/>
      <c r="AI9" s="476"/>
      <c r="AJ9" s="476"/>
      <c r="AK9" s="476"/>
      <c r="AL9" s="546"/>
      <c r="AM9" s="463" t="s">
        <v>109</v>
      </c>
      <c r="AN9" s="363"/>
      <c r="AO9" s="363"/>
      <c r="AP9" s="363"/>
      <c r="AQ9" s="363"/>
      <c r="AR9" s="363"/>
      <c r="AS9" s="363"/>
      <c r="AT9" s="364"/>
      <c r="AU9" s="464" t="s">
        <v>90</v>
      </c>
      <c r="AV9" s="465"/>
      <c r="AW9" s="465"/>
      <c r="AX9" s="465"/>
      <c r="AY9" s="420" t="s">
        <v>110</v>
      </c>
      <c r="AZ9" s="421"/>
      <c r="BA9" s="421"/>
      <c r="BB9" s="421"/>
      <c r="BC9" s="421"/>
      <c r="BD9" s="421"/>
      <c r="BE9" s="421"/>
      <c r="BF9" s="421"/>
      <c r="BG9" s="421"/>
      <c r="BH9" s="421"/>
      <c r="BI9" s="421"/>
      <c r="BJ9" s="421"/>
      <c r="BK9" s="421"/>
      <c r="BL9" s="421"/>
      <c r="BM9" s="422"/>
      <c r="BN9" s="406">
        <v>126040</v>
      </c>
      <c r="BO9" s="407"/>
      <c r="BP9" s="407"/>
      <c r="BQ9" s="407"/>
      <c r="BR9" s="407"/>
      <c r="BS9" s="407"/>
      <c r="BT9" s="407"/>
      <c r="BU9" s="408"/>
      <c r="BV9" s="406">
        <v>136894</v>
      </c>
      <c r="BW9" s="407"/>
      <c r="BX9" s="407"/>
      <c r="BY9" s="407"/>
      <c r="BZ9" s="407"/>
      <c r="CA9" s="407"/>
      <c r="CB9" s="407"/>
      <c r="CC9" s="408"/>
      <c r="CD9" s="446" t="s">
        <v>111</v>
      </c>
      <c r="CE9" s="366"/>
      <c r="CF9" s="366"/>
      <c r="CG9" s="366"/>
      <c r="CH9" s="366"/>
      <c r="CI9" s="366"/>
      <c r="CJ9" s="366"/>
      <c r="CK9" s="366"/>
      <c r="CL9" s="366"/>
      <c r="CM9" s="366"/>
      <c r="CN9" s="366"/>
      <c r="CO9" s="366"/>
      <c r="CP9" s="366"/>
      <c r="CQ9" s="366"/>
      <c r="CR9" s="366"/>
      <c r="CS9" s="447"/>
      <c r="CT9" s="403">
        <v>16.7</v>
      </c>
      <c r="CU9" s="404"/>
      <c r="CV9" s="404"/>
      <c r="CW9" s="404"/>
      <c r="CX9" s="404"/>
      <c r="CY9" s="404"/>
      <c r="CZ9" s="404"/>
      <c r="DA9" s="405"/>
      <c r="DB9" s="403">
        <v>19.7</v>
      </c>
      <c r="DC9" s="404"/>
      <c r="DD9" s="404"/>
      <c r="DE9" s="404"/>
      <c r="DF9" s="404"/>
      <c r="DG9" s="404"/>
      <c r="DH9" s="404"/>
      <c r="DI9" s="405"/>
    </row>
    <row r="10" spans="1:119" ht="18.75" customHeight="1" thickBot="1" x14ac:dyDescent="0.2">
      <c r="A10" s="163"/>
      <c r="B10" s="538"/>
      <c r="C10" s="539"/>
      <c r="D10" s="539"/>
      <c r="E10" s="539"/>
      <c r="F10" s="539"/>
      <c r="G10" s="539"/>
      <c r="H10" s="539"/>
      <c r="I10" s="539"/>
      <c r="J10" s="539"/>
      <c r="K10" s="457"/>
      <c r="L10" s="362" t="s">
        <v>112</v>
      </c>
      <c r="M10" s="363"/>
      <c r="N10" s="363"/>
      <c r="O10" s="363"/>
      <c r="P10" s="363"/>
      <c r="Q10" s="364"/>
      <c r="R10" s="359">
        <v>30805</v>
      </c>
      <c r="S10" s="360"/>
      <c r="T10" s="360"/>
      <c r="U10" s="360"/>
      <c r="V10" s="419"/>
      <c r="W10" s="547"/>
      <c r="X10" s="357"/>
      <c r="Y10" s="357"/>
      <c r="Z10" s="357"/>
      <c r="AA10" s="357"/>
      <c r="AB10" s="357"/>
      <c r="AC10" s="357"/>
      <c r="AD10" s="357"/>
      <c r="AE10" s="357"/>
      <c r="AF10" s="357"/>
      <c r="AG10" s="357"/>
      <c r="AH10" s="357"/>
      <c r="AI10" s="357"/>
      <c r="AJ10" s="357"/>
      <c r="AK10" s="357"/>
      <c r="AL10" s="548"/>
      <c r="AM10" s="463" t="s">
        <v>113</v>
      </c>
      <c r="AN10" s="363"/>
      <c r="AO10" s="363"/>
      <c r="AP10" s="363"/>
      <c r="AQ10" s="363"/>
      <c r="AR10" s="363"/>
      <c r="AS10" s="363"/>
      <c r="AT10" s="364"/>
      <c r="AU10" s="464" t="s">
        <v>114</v>
      </c>
      <c r="AV10" s="465"/>
      <c r="AW10" s="465"/>
      <c r="AX10" s="465"/>
      <c r="AY10" s="420" t="s">
        <v>115</v>
      </c>
      <c r="AZ10" s="421"/>
      <c r="BA10" s="421"/>
      <c r="BB10" s="421"/>
      <c r="BC10" s="421"/>
      <c r="BD10" s="421"/>
      <c r="BE10" s="421"/>
      <c r="BF10" s="421"/>
      <c r="BG10" s="421"/>
      <c r="BH10" s="421"/>
      <c r="BI10" s="421"/>
      <c r="BJ10" s="421"/>
      <c r="BK10" s="421"/>
      <c r="BL10" s="421"/>
      <c r="BM10" s="422"/>
      <c r="BN10" s="406">
        <v>7388</v>
      </c>
      <c r="BO10" s="407"/>
      <c r="BP10" s="407"/>
      <c r="BQ10" s="407"/>
      <c r="BR10" s="407"/>
      <c r="BS10" s="407"/>
      <c r="BT10" s="407"/>
      <c r="BU10" s="408"/>
      <c r="BV10" s="406">
        <v>3599</v>
      </c>
      <c r="BW10" s="407"/>
      <c r="BX10" s="407"/>
      <c r="BY10" s="407"/>
      <c r="BZ10" s="407"/>
      <c r="CA10" s="407"/>
      <c r="CB10" s="407"/>
      <c r="CC10" s="408"/>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114</v>
      </c>
      <c r="AV11" s="465"/>
      <c r="AW11" s="465"/>
      <c r="AX11" s="465"/>
      <c r="AY11" s="420" t="s">
        <v>120</v>
      </c>
      <c r="AZ11" s="421"/>
      <c r="BA11" s="421"/>
      <c r="BB11" s="421"/>
      <c r="BC11" s="421"/>
      <c r="BD11" s="421"/>
      <c r="BE11" s="421"/>
      <c r="BF11" s="421"/>
      <c r="BG11" s="421"/>
      <c r="BH11" s="421"/>
      <c r="BI11" s="421"/>
      <c r="BJ11" s="421"/>
      <c r="BK11" s="421"/>
      <c r="BL11" s="421"/>
      <c r="BM11" s="422"/>
      <c r="BN11" s="406">
        <v>350682</v>
      </c>
      <c r="BO11" s="407"/>
      <c r="BP11" s="407"/>
      <c r="BQ11" s="407"/>
      <c r="BR11" s="407"/>
      <c r="BS11" s="407"/>
      <c r="BT11" s="407"/>
      <c r="BU11" s="408"/>
      <c r="BV11" s="406">
        <v>533053</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15">
      <c r="A12" s="163"/>
      <c r="B12" s="512" t="s">
        <v>123</v>
      </c>
      <c r="C12" s="513"/>
      <c r="D12" s="513"/>
      <c r="E12" s="513"/>
      <c r="F12" s="513"/>
      <c r="G12" s="513"/>
      <c r="H12" s="513"/>
      <c r="I12" s="513"/>
      <c r="J12" s="513"/>
      <c r="K12" s="514"/>
      <c r="L12" s="521" t="s">
        <v>124</v>
      </c>
      <c r="M12" s="522"/>
      <c r="N12" s="522"/>
      <c r="O12" s="522"/>
      <c r="P12" s="522"/>
      <c r="Q12" s="523"/>
      <c r="R12" s="524">
        <v>27754</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114</v>
      </c>
      <c r="AV12" s="465"/>
      <c r="AW12" s="465"/>
      <c r="AX12" s="465"/>
      <c r="AY12" s="420" t="s">
        <v>128</v>
      </c>
      <c r="AZ12" s="421"/>
      <c r="BA12" s="421"/>
      <c r="BB12" s="421"/>
      <c r="BC12" s="421"/>
      <c r="BD12" s="421"/>
      <c r="BE12" s="421"/>
      <c r="BF12" s="421"/>
      <c r="BG12" s="421"/>
      <c r="BH12" s="421"/>
      <c r="BI12" s="421"/>
      <c r="BJ12" s="421"/>
      <c r="BK12" s="421"/>
      <c r="BL12" s="421"/>
      <c r="BM12" s="422"/>
      <c r="BN12" s="406">
        <v>170000</v>
      </c>
      <c r="BO12" s="407"/>
      <c r="BP12" s="407"/>
      <c r="BQ12" s="407"/>
      <c r="BR12" s="407"/>
      <c r="BS12" s="407"/>
      <c r="BT12" s="407"/>
      <c r="BU12" s="408"/>
      <c r="BV12" s="406">
        <v>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15">
      <c r="A13" s="163"/>
      <c r="B13" s="515"/>
      <c r="C13" s="516"/>
      <c r="D13" s="516"/>
      <c r="E13" s="516"/>
      <c r="F13" s="516"/>
      <c r="G13" s="516"/>
      <c r="H13" s="516"/>
      <c r="I13" s="516"/>
      <c r="J13" s="516"/>
      <c r="K13" s="517"/>
      <c r="L13" s="178"/>
      <c r="M13" s="490" t="s">
        <v>130</v>
      </c>
      <c r="N13" s="491"/>
      <c r="O13" s="491"/>
      <c r="P13" s="491"/>
      <c r="Q13" s="492"/>
      <c r="R13" s="493">
        <v>27285</v>
      </c>
      <c r="S13" s="494"/>
      <c r="T13" s="494"/>
      <c r="U13" s="494"/>
      <c r="V13" s="495"/>
      <c r="W13" s="496" t="s">
        <v>131</v>
      </c>
      <c r="X13" s="392"/>
      <c r="Y13" s="392"/>
      <c r="Z13" s="392"/>
      <c r="AA13" s="392"/>
      <c r="AB13" s="393"/>
      <c r="AC13" s="359">
        <v>783</v>
      </c>
      <c r="AD13" s="360"/>
      <c r="AE13" s="360"/>
      <c r="AF13" s="360"/>
      <c r="AG13" s="361"/>
      <c r="AH13" s="359">
        <v>854</v>
      </c>
      <c r="AI13" s="360"/>
      <c r="AJ13" s="360"/>
      <c r="AK13" s="360"/>
      <c r="AL13" s="419"/>
      <c r="AM13" s="463" t="s">
        <v>132</v>
      </c>
      <c r="AN13" s="363"/>
      <c r="AO13" s="363"/>
      <c r="AP13" s="363"/>
      <c r="AQ13" s="363"/>
      <c r="AR13" s="363"/>
      <c r="AS13" s="363"/>
      <c r="AT13" s="364"/>
      <c r="AU13" s="464" t="s">
        <v>114</v>
      </c>
      <c r="AV13" s="465"/>
      <c r="AW13" s="465"/>
      <c r="AX13" s="465"/>
      <c r="AY13" s="420" t="s">
        <v>133</v>
      </c>
      <c r="AZ13" s="421"/>
      <c r="BA13" s="421"/>
      <c r="BB13" s="421"/>
      <c r="BC13" s="421"/>
      <c r="BD13" s="421"/>
      <c r="BE13" s="421"/>
      <c r="BF13" s="421"/>
      <c r="BG13" s="421"/>
      <c r="BH13" s="421"/>
      <c r="BI13" s="421"/>
      <c r="BJ13" s="421"/>
      <c r="BK13" s="421"/>
      <c r="BL13" s="421"/>
      <c r="BM13" s="422"/>
      <c r="BN13" s="406">
        <v>314110</v>
      </c>
      <c r="BO13" s="407"/>
      <c r="BP13" s="407"/>
      <c r="BQ13" s="407"/>
      <c r="BR13" s="407"/>
      <c r="BS13" s="407"/>
      <c r="BT13" s="407"/>
      <c r="BU13" s="408"/>
      <c r="BV13" s="406">
        <v>673546</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9.8000000000000007</v>
      </c>
      <c r="CU13" s="404"/>
      <c r="CV13" s="404"/>
      <c r="CW13" s="404"/>
      <c r="CX13" s="404"/>
      <c r="CY13" s="404"/>
      <c r="CZ13" s="404"/>
      <c r="DA13" s="405"/>
      <c r="DB13" s="403">
        <v>10.7</v>
      </c>
      <c r="DC13" s="404"/>
      <c r="DD13" s="404"/>
      <c r="DE13" s="404"/>
      <c r="DF13" s="404"/>
      <c r="DG13" s="404"/>
      <c r="DH13" s="404"/>
      <c r="DI13" s="405"/>
    </row>
    <row r="14" spans="1:119" ht="18.75" customHeight="1" thickBot="1" x14ac:dyDescent="0.2">
      <c r="A14" s="163"/>
      <c r="B14" s="515"/>
      <c r="C14" s="516"/>
      <c r="D14" s="516"/>
      <c r="E14" s="516"/>
      <c r="F14" s="516"/>
      <c r="G14" s="516"/>
      <c r="H14" s="516"/>
      <c r="I14" s="516"/>
      <c r="J14" s="516"/>
      <c r="K14" s="517"/>
      <c r="L14" s="480" t="s">
        <v>135</v>
      </c>
      <c r="M14" s="533"/>
      <c r="N14" s="533"/>
      <c r="O14" s="533"/>
      <c r="P14" s="533"/>
      <c r="Q14" s="534"/>
      <c r="R14" s="493">
        <v>28239</v>
      </c>
      <c r="S14" s="494"/>
      <c r="T14" s="494"/>
      <c r="U14" s="494"/>
      <c r="V14" s="495"/>
      <c r="W14" s="497"/>
      <c r="X14" s="395"/>
      <c r="Y14" s="395"/>
      <c r="Z14" s="395"/>
      <c r="AA14" s="395"/>
      <c r="AB14" s="396"/>
      <c r="AC14" s="486">
        <v>5.6</v>
      </c>
      <c r="AD14" s="487"/>
      <c r="AE14" s="487"/>
      <c r="AF14" s="487"/>
      <c r="AG14" s="488"/>
      <c r="AH14" s="486">
        <v>5.9</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t="s">
        <v>122</v>
      </c>
      <c r="CU14" s="504"/>
      <c r="CV14" s="504"/>
      <c r="CW14" s="504"/>
      <c r="CX14" s="504"/>
      <c r="CY14" s="504"/>
      <c r="CZ14" s="504"/>
      <c r="DA14" s="505"/>
      <c r="DB14" s="503" t="s">
        <v>122</v>
      </c>
      <c r="DC14" s="504"/>
      <c r="DD14" s="504"/>
      <c r="DE14" s="504"/>
      <c r="DF14" s="504"/>
      <c r="DG14" s="504"/>
      <c r="DH14" s="504"/>
      <c r="DI14" s="505"/>
    </row>
    <row r="15" spans="1:119" ht="18.75" customHeight="1" x14ac:dyDescent="0.15">
      <c r="A15" s="163"/>
      <c r="B15" s="515"/>
      <c r="C15" s="516"/>
      <c r="D15" s="516"/>
      <c r="E15" s="516"/>
      <c r="F15" s="516"/>
      <c r="G15" s="516"/>
      <c r="H15" s="516"/>
      <c r="I15" s="516"/>
      <c r="J15" s="516"/>
      <c r="K15" s="517"/>
      <c r="L15" s="178"/>
      <c r="M15" s="490" t="s">
        <v>130</v>
      </c>
      <c r="N15" s="491"/>
      <c r="O15" s="491"/>
      <c r="P15" s="491"/>
      <c r="Q15" s="492"/>
      <c r="R15" s="493">
        <v>27795</v>
      </c>
      <c r="S15" s="494"/>
      <c r="T15" s="494"/>
      <c r="U15" s="494"/>
      <c r="V15" s="495"/>
      <c r="W15" s="496" t="s">
        <v>137</v>
      </c>
      <c r="X15" s="392"/>
      <c r="Y15" s="392"/>
      <c r="Z15" s="392"/>
      <c r="AA15" s="392"/>
      <c r="AB15" s="393"/>
      <c r="AC15" s="359">
        <v>4117</v>
      </c>
      <c r="AD15" s="360"/>
      <c r="AE15" s="360"/>
      <c r="AF15" s="360"/>
      <c r="AG15" s="361"/>
      <c r="AH15" s="359">
        <v>4280</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4299936</v>
      </c>
      <c r="BO15" s="436"/>
      <c r="BP15" s="436"/>
      <c r="BQ15" s="436"/>
      <c r="BR15" s="436"/>
      <c r="BS15" s="436"/>
      <c r="BT15" s="436"/>
      <c r="BU15" s="437"/>
      <c r="BV15" s="435">
        <v>4367022</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29.2</v>
      </c>
      <c r="AD16" s="487"/>
      <c r="AE16" s="487"/>
      <c r="AF16" s="487"/>
      <c r="AG16" s="488"/>
      <c r="AH16" s="486">
        <v>29.3</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11066718</v>
      </c>
      <c r="BO16" s="407"/>
      <c r="BP16" s="407"/>
      <c r="BQ16" s="407"/>
      <c r="BR16" s="407"/>
      <c r="BS16" s="407"/>
      <c r="BT16" s="407"/>
      <c r="BU16" s="408"/>
      <c r="BV16" s="406">
        <v>10957810</v>
      </c>
      <c r="BW16" s="407"/>
      <c r="BX16" s="407"/>
      <c r="BY16" s="407"/>
      <c r="BZ16" s="407"/>
      <c r="CA16" s="407"/>
      <c r="CB16" s="407"/>
      <c r="CC16" s="408"/>
      <c r="CD16" s="172"/>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
      <c r="A17" s="163"/>
      <c r="B17" s="518"/>
      <c r="C17" s="519"/>
      <c r="D17" s="519"/>
      <c r="E17" s="519"/>
      <c r="F17" s="519"/>
      <c r="G17" s="519"/>
      <c r="H17" s="519"/>
      <c r="I17" s="519"/>
      <c r="J17" s="519"/>
      <c r="K17" s="520"/>
      <c r="L17" s="182"/>
      <c r="M17" s="499" t="s">
        <v>143</v>
      </c>
      <c r="N17" s="500"/>
      <c r="O17" s="500"/>
      <c r="P17" s="500"/>
      <c r="Q17" s="501"/>
      <c r="R17" s="483" t="s">
        <v>144</v>
      </c>
      <c r="S17" s="484"/>
      <c r="T17" s="484"/>
      <c r="U17" s="484"/>
      <c r="V17" s="485"/>
      <c r="W17" s="496" t="s">
        <v>145</v>
      </c>
      <c r="X17" s="392"/>
      <c r="Y17" s="392"/>
      <c r="Z17" s="392"/>
      <c r="AA17" s="392"/>
      <c r="AB17" s="393"/>
      <c r="AC17" s="359">
        <v>9192</v>
      </c>
      <c r="AD17" s="360"/>
      <c r="AE17" s="360"/>
      <c r="AF17" s="360"/>
      <c r="AG17" s="361"/>
      <c r="AH17" s="359">
        <v>9464</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5412784</v>
      </c>
      <c r="BO17" s="407"/>
      <c r="BP17" s="407"/>
      <c r="BQ17" s="407"/>
      <c r="BR17" s="407"/>
      <c r="BS17" s="407"/>
      <c r="BT17" s="407"/>
      <c r="BU17" s="408"/>
      <c r="BV17" s="406">
        <v>5514487</v>
      </c>
      <c r="BW17" s="407"/>
      <c r="BX17" s="407"/>
      <c r="BY17" s="407"/>
      <c r="BZ17" s="407"/>
      <c r="CA17" s="407"/>
      <c r="CB17" s="407"/>
      <c r="CC17" s="408"/>
      <c r="CD17" s="172"/>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
      <c r="A18" s="163"/>
      <c r="B18" s="456" t="s">
        <v>147</v>
      </c>
      <c r="C18" s="457"/>
      <c r="D18" s="457"/>
      <c r="E18" s="458"/>
      <c r="F18" s="458"/>
      <c r="G18" s="458"/>
      <c r="H18" s="458"/>
      <c r="I18" s="458"/>
      <c r="J18" s="458"/>
      <c r="K18" s="458"/>
      <c r="L18" s="459">
        <v>403.06</v>
      </c>
      <c r="M18" s="459"/>
      <c r="N18" s="459"/>
      <c r="O18" s="459"/>
      <c r="P18" s="459"/>
      <c r="Q18" s="459"/>
      <c r="R18" s="460"/>
      <c r="S18" s="460"/>
      <c r="T18" s="460"/>
      <c r="U18" s="460"/>
      <c r="V18" s="461"/>
      <c r="W18" s="477"/>
      <c r="X18" s="478"/>
      <c r="Y18" s="478"/>
      <c r="Z18" s="478"/>
      <c r="AA18" s="478"/>
      <c r="AB18" s="502"/>
      <c r="AC18" s="376">
        <v>65.2</v>
      </c>
      <c r="AD18" s="377"/>
      <c r="AE18" s="377"/>
      <c r="AF18" s="377"/>
      <c r="AG18" s="462"/>
      <c r="AH18" s="376">
        <v>64.8</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11157473</v>
      </c>
      <c r="BO18" s="407"/>
      <c r="BP18" s="407"/>
      <c r="BQ18" s="407"/>
      <c r="BR18" s="407"/>
      <c r="BS18" s="407"/>
      <c r="BT18" s="407"/>
      <c r="BU18" s="408"/>
      <c r="BV18" s="406">
        <v>10938939</v>
      </c>
      <c r="BW18" s="407"/>
      <c r="BX18" s="407"/>
      <c r="BY18" s="407"/>
      <c r="BZ18" s="407"/>
      <c r="CA18" s="407"/>
      <c r="CB18" s="407"/>
      <c r="CC18" s="408"/>
      <c r="CD18" s="172"/>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
      <c r="A19" s="163"/>
      <c r="B19" s="456" t="s">
        <v>149</v>
      </c>
      <c r="C19" s="457"/>
      <c r="D19" s="457"/>
      <c r="E19" s="458"/>
      <c r="F19" s="458"/>
      <c r="G19" s="458"/>
      <c r="H19" s="458"/>
      <c r="I19" s="458"/>
      <c r="J19" s="458"/>
      <c r="K19" s="458"/>
      <c r="L19" s="466">
        <v>72</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15004923</v>
      </c>
      <c r="BO19" s="407"/>
      <c r="BP19" s="407"/>
      <c r="BQ19" s="407"/>
      <c r="BR19" s="407"/>
      <c r="BS19" s="407"/>
      <c r="BT19" s="407"/>
      <c r="BU19" s="408"/>
      <c r="BV19" s="406">
        <v>14660497</v>
      </c>
      <c r="BW19" s="407"/>
      <c r="BX19" s="407"/>
      <c r="BY19" s="407"/>
      <c r="BZ19" s="407"/>
      <c r="CA19" s="407"/>
      <c r="CB19" s="407"/>
      <c r="CC19" s="408"/>
      <c r="CD19" s="172"/>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
      <c r="A20" s="163"/>
      <c r="B20" s="456" t="s">
        <v>151</v>
      </c>
      <c r="C20" s="457"/>
      <c r="D20" s="457"/>
      <c r="E20" s="458"/>
      <c r="F20" s="458"/>
      <c r="G20" s="458"/>
      <c r="H20" s="458"/>
      <c r="I20" s="458"/>
      <c r="J20" s="458"/>
      <c r="K20" s="458"/>
      <c r="L20" s="466">
        <v>11399</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2"/>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2"/>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15">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12169471</v>
      </c>
      <c r="BO22" s="436"/>
      <c r="BP22" s="436"/>
      <c r="BQ22" s="436"/>
      <c r="BR22" s="436"/>
      <c r="BS22" s="436"/>
      <c r="BT22" s="436"/>
      <c r="BU22" s="437"/>
      <c r="BV22" s="435">
        <v>13387725</v>
      </c>
      <c r="BW22" s="436"/>
      <c r="BX22" s="436"/>
      <c r="BY22" s="436"/>
      <c r="BZ22" s="436"/>
      <c r="CA22" s="436"/>
      <c r="CB22" s="436"/>
      <c r="CC22" s="437"/>
      <c r="CD22" s="172"/>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15">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5940488</v>
      </c>
      <c r="BO23" s="407"/>
      <c r="BP23" s="407"/>
      <c r="BQ23" s="407"/>
      <c r="BR23" s="407"/>
      <c r="BS23" s="407"/>
      <c r="BT23" s="407"/>
      <c r="BU23" s="408"/>
      <c r="BV23" s="406">
        <v>6426748</v>
      </c>
      <c r="BW23" s="407"/>
      <c r="BX23" s="407"/>
      <c r="BY23" s="407"/>
      <c r="BZ23" s="407"/>
      <c r="CA23" s="407"/>
      <c r="CB23" s="407"/>
      <c r="CC23" s="408"/>
      <c r="CD23" s="172"/>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
      <c r="A24" s="163"/>
      <c r="B24" s="385"/>
      <c r="C24" s="386"/>
      <c r="D24" s="387"/>
      <c r="E24" s="362" t="s">
        <v>161</v>
      </c>
      <c r="F24" s="363"/>
      <c r="G24" s="363"/>
      <c r="H24" s="363"/>
      <c r="I24" s="363"/>
      <c r="J24" s="363"/>
      <c r="K24" s="364"/>
      <c r="L24" s="359">
        <v>1</v>
      </c>
      <c r="M24" s="360"/>
      <c r="N24" s="360"/>
      <c r="O24" s="360"/>
      <c r="P24" s="361"/>
      <c r="Q24" s="359">
        <v>8650</v>
      </c>
      <c r="R24" s="360"/>
      <c r="S24" s="360"/>
      <c r="T24" s="360"/>
      <c r="U24" s="360"/>
      <c r="V24" s="361"/>
      <c r="W24" s="449"/>
      <c r="X24" s="386"/>
      <c r="Y24" s="387"/>
      <c r="Z24" s="362" t="s">
        <v>162</v>
      </c>
      <c r="AA24" s="363"/>
      <c r="AB24" s="363"/>
      <c r="AC24" s="363"/>
      <c r="AD24" s="363"/>
      <c r="AE24" s="363"/>
      <c r="AF24" s="363"/>
      <c r="AG24" s="364"/>
      <c r="AH24" s="359">
        <v>260</v>
      </c>
      <c r="AI24" s="360"/>
      <c r="AJ24" s="360"/>
      <c r="AK24" s="360"/>
      <c r="AL24" s="361"/>
      <c r="AM24" s="359">
        <v>834860</v>
      </c>
      <c r="AN24" s="360"/>
      <c r="AO24" s="360"/>
      <c r="AP24" s="360"/>
      <c r="AQ24" s="360"/>
      <c r="AR24" s="361"/>
      <c r="AS24" s="359">
        <v>3211</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9324308</v>
      </c>
      <c r="BO24" s="407"/>
      <c r="BP24" s="407"/>
      <c r="BQ24" s="407"/>
      <c r="BR24" s="407"/>
      <c r="BS24" s="407"/>
      <c r="BT24" s="407"/>
      <c r="BU24" s="408"/>
      <c r="BV24" s="406">
        <v>9739355</v>
      </c>
      <c r="BW24" s="407"/>
      <c r="BX24" s="407"/>
      <c r="BY24" s="407"/>
      <c r="BZ24" s="407"/>
      <c r="CA24" s="407"/>
      <c r="CB24" s="407"/>
      <c r="CC24" s="408"/>
      <c r="CD24" s="172"/>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15">
      <c r="A25" s="163"/>
      <c r="B25" s="385"/>
      <c r="C25" s="386"/>
      <c r="D25" s="387"/>
      <c r="E25" s="362" t="s">
        <v>164</v>
      </c>
      <c r="F25" s="363"/>
      <c r="G25" s="363"/>
      <c r="H25" s="363"/>
      <c r="I25" s="363"/>
      <c r="J25" s="363"/>
      <c r="K25" s="364"/>
      <c r="L25" s="359">
        <v>1</v>
      </c>
      <c r="M25" s="360"/>
      <c r="N25" s="360"/>
      <c r="O25" s="360"/>
      <c r="P25" s="361"/>
      <c r="Q25" s="359">
        <v>6840</v>
      </c>
      <c r="R25" s="360"/>
      <c r="S25" s="360"/>
      <c r="T25" s="360"/>
      <c r="U25" s="360"/>
      <c r="V25" s="361"/>
      <c r="W25" s="449"/>
      <c r="X25" s="386"/>
      <c r="Y25" s="387"/>
      <c r="Z25" s="362" t="s">
        <v>165</v>
      </c>
      <c r="AA25" s="363"/>
      <c r="AB25" s="363"/>
      <c r="AC25" s="363"/>
      <c r="AD25" s="363"/>
      <c r="AE25" s="363"/>
      <c r="AF25" s="363"/>
      <c r="AG25" s="364"/>
      <c r="AH25" s="359" t="s">
        <v>122</v>
      </c>
      <c r="AI25" s="360"/>
      <c r="AJ25" s="360"/>
      <c r="AK25" s="360"/>
      <c r="AL25" s="361"/>
      <c r="AM25" s="359" t="s">
        <v>122</v>
      </c>
      <c r="AN25" s="360"/>
      <c r="AO25" s="360"/>
      <c r="AP25" s="360"/>
      <c r="AQ25" s="360"/>
      <c r="AR25" s="361"/>
      <c r="AS25" s="359" t="s">
        <v>122</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3123929</v>
      </c>
      <c r="BO25" s="436"/>
      <c r="BP25" s="436"/>
      <c r="BQ25" s="436"/>
      <c r="BR25" s="436"/>
      <c r="BS25" s="436"/>
      <c r="BT25" s="436"/>
      <c r="BU25" s="437"/>
      <c r="BV25" s="435">
        <v>500623</v>
      </c>
      <c r="BW25" s="436"/>
      <c r="BX25" s="436"/>
      <c r="BY25" s="436"/>
      <c r="BZ25" s="436"/>
      <c r="CA25" s="436"/>
      <c r="CB25" s="436"/>
      <c r="CC25" s="437"/>
      <c r="CD25" s="172"/>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15">
      <c r="A26" s="163"/>
      <c r="B26" s="385"/>
      <c r="C26" s="386"/>
      <c r="D26" s="387"/>
      <c r="E26" s="362" t="s">
        <v>167</v>
      </c>
      <c r="F26" s="363"/>
      <c r="G26" s="363"/>
      <c r="H26" s="363"/>
      <c r="I26" s="363"/>
      <c r="J26" s="363"/>
      <c r="K26" s="364"/>
      <c r="L26" s="359">
        <v>1</v>
      </c>
      <c r="M26" s="360"/>
      <c r="N26" s="360"/>
      <c r="O26" s="360"/>
      <c r="P26" s="361"/>
      <c r="Q26" s="359">
        <v>6350</v>
      </c>
      <c r="R26" s="360"/>
      <c r="S26" s="360"/>
      <c r="T26" s="360"/>
      <c r="U26" s="360"/>
      <c r="V26" s="361"/>
      <c r="W26" s="449"/>
      <c r="X26" s="386"/>
      <c r="Y26" s="387"/>
      <c r="Z26" s="362" t="s">
        <v>168</v>
      </c>
      <c r="AA26" s="417"/>
      <c r="AB26" s="417"/>
      <c r="AC26" s="417"/>
      <c r="AD26" s="417"/>
      <c r="AE26" s="417"/>
      <c r="AF26" s="417"/>
      <c r="AG26" s="418"/>
      <c r="AH26" s="359">
        <v>14</v>
      </c>
      <c r="AI26" s="360"/>
      <c r="AJ26" s="360"/>
      <c r="AK26" s="360"/>
      <c r="AL26" s="361"/>
      <c r="AM26" s="359">
        <v>38668</v>
      </c>
      <c r="AN26" s="360"/>
      <c r="AO26" s="360"/>
      <c r="AP26" s="360"/>
      <c r="AQ26" s="360"/>
      <c r="AR26" s="361"/>
      <c r="AS26" s="359">
        <v>2762</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t="s">
        <v>122</v>
      </c>
      <c r="BO26" s="407"/>
      <c r="BP26" s="407"/>
      <c r="BQ26" s="407"/>
      <c r="BR26" s="407"/>
      <c r="BS26" s="407"/>
      <c r="BT26" s="407"/>
      <c r="BU26" s="408"/>
      <c r="BV26" s="406" t="s">
        <v>122</v>
      </c>
      <c r="BW26" s="407"/>
      <c r="BX26" s="407"/>
      <c r="BY26" s="407"/>
      <c r="BZ26" s="407"/>
      <c r="CA26" s="407"/>
      <c r="CB26" s="407"/>
      <c r="CC26" s="408"/>
      <c r="CD26" s="172"/>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
      <c r="A27" s="163"/>
      <c r="B27" s="385"/>
      <c r="C27" s="386"/>
      <c r="D27" s="387"/>
      <c r="E27" s="362" t="s">
        <v>170</v>
      </c>
      <c r="F27" s="363"/>
      <c r="G27" s="363"/>
      <c r="H27" s="363"/>
      <c r="I27" s="363"/>
      <c r="J27" s="363"/>
      <c r="K27" s="364"/>
      <c r="L27" s="359">
        <v>1</v>
      </c>
      <c r="M27" s="360"/>
      <c r="N27" s="360"/>
      <c r="O27" s="360"/>
      <c r="P27" s="361"/>
      <c r="Q27" s="359">
        <v>4410</v>
      </c>
      <c r="R27" s="360"/>
      <c r="S27" s="360"/>
      <c r="T27" s="360"/>
      <c r="U27" s="360"/>
      <c r="V27" s="361"/>
      <c r="W27" s="449"/>
      <c r="X27" s="386"/>
      <c r="Y27" s="387"/>
      <c r="Z27" s="362" t="s">
        <v>171</v>
      </c>
      <c r="AA27" s="363"/>
      <c r="AB27" s="363"/>
      <c r="AC27" s="363"/>
      <c r="AD27" s="363"/>
      <c r="AE27" s="363"/>
      <c r="AF27" s="363"/>
      <c r="AG27" s="364"/>
      <c r="AH27" s="359">
        <v>44</v>
      </c>
      <c r="AI27" s="360"/>
      <c r="AJ27" s="360"/>
      <c r="AK27" s="360"/>
      <c r="AL27" s="361"/>
      <c r="AM27" s="359">
        <v>123772</v>
      </c>
      <c r="AN27" s="360"/>
      <c r="AO27" s="360"/>
      <c r="AP27" s="360"/>
      <c r="AQ27" s="360"/>
      <c r="AR27" s="361"/>
      <c r="AS27" s="359">
        <v>2813</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v>574748</v>
      </c>
      <c r="BO27" s="441"/>
      <c r="BP27" s="441"/>
      <c r="BQ27" s="441"/>
      <c r="BR27" s="441"/>
      <c r="BS27" s="441"/>
      <c r="BT27" s="441"/>
      <c r="BU27" s="442"/>
      <c r="BV27" s="440">
        <v>573859</v>
      </c>
      <c r="BW27" s="441"/>
      <c r="BX27" s="441"/>
      <c r="BY27" s="441"/>
      <c r="BZ27" s="441"/>
      <c r="CA27" s="441"/>
      <c r="CB27" s="441"/>
      <c r="CC27" s="442"/>
      <c r="CD27" s="166"/>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15">
      <c r="A28" s="163"/>
      <c r="B28" s="385"/>
      <c r="C28" s="386"/>
      <c r="D28" s="387"/>
      <c r="E28" s="362" t="s">
        <v>173</v>
      </c>
      <c r="F28" s="363"/>
      <c r="G28" s="363"/>
      <c r="H28" s="363"/>
      <c r="I28" s="363"/>
      <c r="J28" s="363"/>
      <c r="K28" s="364"/>
      <c r="L28" s="359">
        <v>1</v>
      </c>
      <c r="M28" s="360"/>
      <c r="N28" s="360"/>
      <c r="O28" s="360"/>
      <c r="P28" s="361"/>
      <c r="Q28" s="359">
        <v>3630</v>
      </c>
      <c r="R28" s="360"/>
      <c r="S28" s="360"/>
      <c r="T28" s="360"/>
      <c r="U28" s="360"/>
      <c r="V28" s="361"/>
      <c r="W28" s="449"/>
      <c r="X28" s="386"/>
      <c r="Y28" s="387"/>
      <c r="Z28" s="362" t="s">
        <v>174</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4926553</v>
      </c>
      <c r="BO28" s="436"/>
      <c r="BP28" s="436"/>
      <c r="BQ28" s="436"/>
      <c r="BR28" s="436"/>
      <c r="BS28" s="436"/>
      <c r="BT28" s="436"/>
      <c r="BU28" s="437"/>
      <c r="BV28" s="435">
        <v>4769165</v>
      </c>
      <c r="BW28" s="436"/>
      <c r="BX28" s="436"/>
      <c r="BY28" s="436"/>
      <c r="BZ28" s="436"/>
      <c r="CA28" s="436"/>
      <c r="CB28" s="436"/>
      <c r="CC28" s="437"/>
      <c r="CD28" s="172"/>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15">
      <c r="A29" s="163"/>
      <c r="B29" s="385"/>
      <c r="C29" s="386"/>
      <c r="D29" s="387"/>
      <c r="E29" s="362" t="s">
        <v>176</v>
      </c>
      <c r="F29" s="363"/>
      <c r="G29" s="363"/>
      <c r="H29" s="363"/>
      <c r="I29" s="363"/>
      <c r="J29" s="363"/>
      <c r="K29" s="364"/>
      <c r="L29" s="359">
        <v>16</v>
      </c>
      <c r="M29" s="360"/>
      <c r="N29" s="360"/>
      <c r="O29" s="360"/>
      <c r="P29" s="361"/>
      <c r="Q29" s="359">
        <v>3240</v>
      </c>
      <c r="R29" s="360"/>
      <c r="S29" s="360"/>
      <c r="T29" s="360"/>
      <c r="U29" s="360"/>
      <c r="V29" s="361"/>
      <c r="W29" s="450"/>
      <c r="X29" s="451"/>
      <c r="Y29" s="452"/>
      <c r="Z29" s="362" t="s">
        <v>177</v>
      </c>
      <c r="AA29" s="363"/>
      <c r="AB29" s="363"/>
      <c r="AC29" s="363"/>
      <c r="AD29" s="363"/>
      <c r="AE29" s="363"/>
      <c r="AF29" s="363"/>
      <c r="AG29" s="364"/>
      <c r="AH29" s="359">
        <v>304</v>
      </c>
      <c r="AI29" s="360"/>
      <c r="AJ29" s="360"/>
      <c r="AK29" s="360"/>
      <c r="AL29" s="361"/>
      <c r="AM29" s="359">
        <v>958632</v>
      </c>
      <c r="AN29" s="360"/>
      <c r="AO29" s="360"/>
      <c r="AP29" s="360"/>
      <c r="AQ29" s="360"/>
      <c r="AR29" s="361"/>
      <c r="AS29" s="359">
        <v>3153</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9574</v>
      </c>
      <c r="BO29" s="407"/>
      <c r="BP29" s="407"/>
      <c r="BQ29" s="407"/>
      <c r="BR29" s="407"/>
      <c r="BS29" s="407"/>
      <c r="BT29" s="407"/>
      <c r="BU29" s="408"/>
      <c r="BV29" s="406">
        <v>9558</v>
      </c>
      <c r="BW29" s="407"/>
      <c r="BX29" s="407"/>
      <c r="BY29" s="407"/>
      <c r="BZ29" s="407"/>
      <c r="CA29" s="407"/>
      <c r="CB29" s="407"/>
      <c r="CC29" s="408"/>
      <c r="CD29" s="166"/>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96.6</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6490301</v>
      </c>
      <c r="BO30" s="441"/>
      <c r="BP30" s="441"/>
      <c r="BQ30" s="441"/>
      <c r="BR30" s="441"/>
      <c r="BS30" s="441"/>
      <c r="BT30" s="441"/>
      <c r="BU30" s="442"/>
      <c r="BV30" s="440">
        <v>6435620</v>
      </c>
      <c r="BW30" s="441"/>
      <c r="BX30" s="441"/>
      <c r="BY30" s="441"/>
      <c r="BZ30" s="441"/>
      <c r="CA30" s="441"/>
      <c r="CB30" s="441"/>
      <c r="CC30" s="442"/>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15">
      <c r="A31" s="163"/>
      <c r="B31" s="188"/>
      <c r="DI31" s="189"/>
    </row>
    <row r="32" spans="1:113" ht="13.5" customHeight="1" x14ac:dyDescent="0.15">
      <c r="A32" s="163"/>
      <c r="B32" s="190"/>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9"/>
    </row>
    <row r="33" spans="1:113" ht="13.5" customHeight="1" x14ac:dyDescent="0.15">
      <c r="A33" s="163"/>
      <c r="B33" s="190"/>
      <c r="C33" s="358" t="s">
        <v>186</v>
      </c>
      <c r="D33" s="358"/>
      <c r="E33" s="357" t="s">
        <v>187</v>
      </c>
      <c r="F33" s="357"/>
      <c r="G33" s="357"/>
      <c r="H33" s="357"/>
      <c r="I33" s="357"/>
      <c r="J33" s="357"/>
      <c r="K33" s="357"/>
      <c r="L33" s="357"/>
      <c r="M33" s="357"/>
      <c r="N33" s="357"/>
      <c r="O33" s="357"/>
      <c r="P33" s="357"/>
      <c r="Q33" s="357"/>
      <c r="R33" s="357"/>
      <c r="S33" s="357"/>
      <c r="T33" s="167"/>
      <c r="U33" s="358" t="s">
        <v>186</v>
      </c>
      <c r="V33" s="358"/>
      <c r="W33" s="357" t="s">
        <v>187</v>
      </c>
      <c r="X33" s="357"/>
      <c r="Y33" s="357"/>
      <c r="Z33" s="357"/>
      <c r="AA33" s="357"/>
      <c r="AB33" s="357"/>
      <c r="AC33" s="357"/>
      <c r="AD33" s="357"/>
      <c r="AE33" s="357"/>
      <c r="AF33" s="357"/>
      <c r="AG33" s="357"/>
      <c r="AH33" s="357"/>
      <c r="AI33" s="357"/>
      <c r="AJ33" s="357"/>
      <c r="AK33" s="357"/>
      <c r="AL33" s="167"/>
      <c r="AM33" s="358" t="s">
        <v>186</v>
      </c>
      <c r="AN33" s="358"/>
      <c r="AO33" s="357" t="s">
        <v>187</v>
      </c>
      <c r="AP33" s="357"/>
      <c r="AQ33" s="357"/>
      <c r="AR33" s="357"/>
      <c r="AS33" s="357"/>
      <c r="AT33" s="357"/>
      <c r="AU33" s="357"/>
      <c r="AV33" s="357"/>
      <c r="AW33" s="357"/>
      <c r="AX33" s="357"/>
      <c r="AY33" s="357"/>
      <c r="AZ33" s="357"/>
      <c r="BA33" s="357"/>
      <c r="BB33" s="357"/>
      <c r="BC33" s="357"/>
      <c r="BD33" s="173"/>
      <c r="BE33" s="357" t="s">
        <v>188</v>
      </c>
      <c r="BF33" s="357"/>
      <c r="BG33" s="357" t="s">
        <v>189</v>
      </c>
      <c r="BH33" s="357"/>
      <c r="BI33" s="357"/>
      <c r="BJ33" s="357"/>
      <c r="BK33" s="357"/>
      <c r="BL33" s="357"/>
      <c r="BM33" s="357"/>
      <c r="BN33" s="357"/>
      <c r="BO33" s="357"/>
      <c r="BP33" s="357"/>
      <c r="BQ33" s="357"/>
      <c r="BR33" s="357"/>
      <c r="BS33" s="357"/>
      <c r="BT33" s="357"/>
      <c r="BU33" s="357"/>
      <c r="BV33" s="173"/>
      <c r="BW33" s="358" t="s">
        <v>188</v>
      </c>
      <c r="BX33" s="358"/>
      <c r="BY33" s="357" t="s">
        <v>190</v>
      </c>
      <c r="BZ33" s="357"/>
      <c r="CA33" s="357"/>
      <c r="CB33" s="357"/>
      <c r="CC33" s="357"/>
      <c r="CD33" s="357"/>
      <c r="CE33" s="357"/>
      <c r="CF33" s="357"/>
      <c r="CG33" s="357"/>
      <c r="CH33" s="357"/>
      <c r="CI33" s="357"/>
      <c r="CJ33" s="357"/>
      <c r="CK33" s="357"/>
      <c r="CL33" s="357"/>
      <c r="CM33" s="357"/>
      <c r="CN33" s="167"/>
      <c r="CO33" s="358" t="s">
        <v>186</v>
      </c>
      <c r="CP33" s="358"/>
      <c r="CQ33" s="357" t="s">
        <v>191</v>
      </c>
      <c r="CR33" s="357"/>
      <c r="CS33" s="357"/>
      <c r="CT33" s="357"/>
      <c r="CU33" s="357"/>
      <c r="CV33" s="357"/>
      <c r="CW33" s="357"/>
      <c r="CX33" s="357"/>
      <c r="CY33" s="357"/>
      <c r="CZ33" s="357"/>
      <c r="DA33" s="357"/>
      <c r="DB33" s="357"/>
      <c r="DC33" s="357"/>
      <c r="DD33" s="357"/>
      <c r="DE33" s="357"/>
      <c r="DF33" s="167"/>
      <c r="DG33" s="356" t="s">
        <v>192</v>
      </c>
      <c r="DH33" s="356"/>
      <c r="DI33" s="168"/>
    </row>
    <row r="34" spans="1:113" ht="32.25" customHeight="1" x14ac:dyDescent="0.15">
      <c r="A34" s="163"/>
      <c r="B34" s="190"/>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2</v>
      </c>
      <c r="V34" s="354"/>
      <c r="W34" s="355" t="str">
        <f>IF('各会計、関係団体の財政状況及び健全化判断比率'!B28="","",'各会計、関係団体の財政状況及び健全化判断比率'!B28)</f>
        <v>国民健康保険（事業勘定）</v>
      </c>
      <c r="X34" s="355"/>
      <c r="Y34" s="355"/>
      <c r="Z34" s="355"/>
      <c r="AA34" s="355"/>
      <c r="AB34" s="355"/>
      <c r="AC34" s="355"/>
      <c r="AD34" s="355"/>
      <c r="AE34" s="355"/>
      <c r="AF34" s="355"/>
      <c r="AG34" s="355"/>
      <c r="AH34" s="355"/>
      <c r="AI34" s="355"/>
      <c r="AJ34" s="355"/>
      <c r="AK34" s="355"/>
      <c r="AL34" s="163"/>
      <c r="AM34" s="354">
        <f>IF(AO34="","",MAX(C34:D43,U34:V43)+1)</f>
        <v>6</v>
      </c>
      <c r="AN34" s="354"/>
      <c r="AO34" s="355" t="str">
        <f>IF('各会計、関係団体の財政状況及び健全化判断比率'!B32="","",'各会計、関係団体の財政状況及び健全化判断比率'!B32)</f>
        <v>水道事業</v>
      </c>
      <c r="AP34" s="355"/>
      <c r="AQ34" s="355"/>
      <c r="AR34" s="355"/>
      <c r="AS34" s="355"/>
      <c r="AT34" s="355"/>
      <c r="AU34" s="355"/>
      <c r="AV34" s="355"/>
      <c r="AW34" s="355"/>
      <c r="AX34" s="355"/>
      <c r="AY34" s="355"/>
      <c r="AZ34" s="355"/>
      <c r="BA34" s="355"/>
      <c r="BB34" s="355"/>
      <c r="BC34" s="355"/>
      <c r="BD34" s="163"/>
      <c r="BE34" s="354">
        <f>IF(BG34="","",MAX(C34:D43,U34:V43,AM34:AN43)+1)</f>
        <v>9</v>
      </c>
      <c r="BF34" s="354"/>
      <c r="BG34" s="355" t="str">
        <f>IF('各会計、関係団体の財政状況及び健全化判断比率'!B35="","",'各会計、関係団体の財政状況及び健全化判断比率'!B35)</f>
        <v>宅地開発事業</v>
      </c>
      <c r="BH34" s="355"/>
      <c r="BI34" s="355"/>
      <c r="BJ34" s="355"/>
      <c r="BK34" s="355"/>
      <c r="BL34" s="355"/>
      <c r="BM34" s="355"/>
      <c r="BN34" s="355"/>
      <c r="BO34" s="355"/>
      <c r="BP34" s="355"/>
      <c r="BQ34" s="355"/>
      <c r="BR34" s="355"/>
      <c r="BS34" s="355"/>
      <c r="BT34" s="355"/>
      <c r="BU34" s="355"/>
      <c r="BV34" s="163"/>
      <c r="BW34" s="354">
        <f>IF(BY34="","",MAX(C34:D43,U34:V43,AM34:AN43,BE34:BF43)+1)</f>
        <v>10</v>
      </c>
      <c r="BX34" s="354"/>
      <c r="BY34" s="355" t="str">
        <f>IF('各会計、関係団体の財政状況及び健全化判断比率'!B68="","",'各会計、関係団体の財政状況及び健全化判断比率'!B68)</f>
        <v>南但広域行政事務組合</v>
      </c>
      <c r="BZ34" s="355"/>
      <c r="CA34" s="355"/>
      <c r="CB34" s="355"/>
      <c r="CC34" s="355"/>
      <c r="CD34" s="355"/>
      <c r="CE34" s="355"/>
      <c r="CF34" s="355"/>
      <c r="CG34" s="355"/>
      <c r="CH34" s="355"/>
      <c r="CI34" s="355"/>
      <c r="CJ34" s="355"/>
      <c r="CK34" s="355"/>
      <c r="CL34" s="355"/>
      <c r="CM34" s="355"/>
      <c r="CN34" s="163"/>
      <c r="CO34" s="354">
        <f>IF(CQ34="","",MAX(C34:D43,U34:V43,AM34:AN43,BE34:BF43,BW34:BX43)+1)</f>
        <v>17</v>
      </c>
      <c r="CP34" s="354"/>
      <c r="CQ34" s="355" t="str">
        <f>IF('各会計、関係団体の財政状況及び健全化判断比率'!BS7="","",'各会計、関係団体の財政状況及び健全化判断比率'!BS7)</f>
        <v>和田山商業振興</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68"/>
    </row>
    <row r="35" spans="1:113" ht="32.25" customHeight="1" x14ac:dyDescent="0.15">
      <c r="A35" s="163"/>
      <c r="B35" s="190"/>
      <c r="C35" s="354" t="str">
        <f>IF(E35="","",C34+1)</f>
        <v/>
      </c>
      <c r="D35" s="354"/>
      <c r="E35" s="355" t="str">
        <f>IF('各会計、関係団体の財政状況及び健全化判断比率'!B8="","",'各会計、関係団体の財政状況及び健全化判断比率'!B8)</f>
        <v/>
      </c>
      <c r="F35" s="355"/>
      <c r="G35" s="355"/>
      <c r="H35" s="355"/>
      <c r="I35" s="355"/>
      <c r="J35" s="355"/>
      <c r="K35" s="355"/>
      <c r="L35" s="355"/>
      <c r="M35" s="355"/>
      <c r="N35" s="355"/>
      <c r="O35" s="355"/>
      <c r="P35" s="355"/>
      <c r="Q35" s="355"/>
      <c r="R35" s="355"/>
      <c r="S35" s="355"/>
      <c r="T35" s="163"/>
      <c r="U35" s="354">
        <f>IF(W35="","",U34+1)</f>
        <v>3</v>
      </c>
      <c r="V35" s="354"/>
      <c r="W35" s="355" t="str">
        <f>IF('各会計、関係団体の財政状況及び健全化判断比率'!B29="","",'各会計、関係団体の財政状況及び健全化判断比率'!B29)</f>
        <v>休日診療所</v>
      </c>
      <c r="X35" s="355"/>
      <c r="Y35" s="355"/>
      <c r="Z35" s="355"/>
      <c r="AA35" s="355"/>
      <c r="AB35" s="355"/>
      <c r="AC35" s="355"/>
      <c r="AD35" s="355"/>
      <c r="AE35" s="355"/>
      <c r="AF35" s="355"/>
      <c r="AG35" s="355"/>
      <c r="AH35" s="355"/>
      <c r="AI35" s="355"/>
      <c r="AJ35" s="355"/>
      <c r="AK35" s="355"/>
      <c r="AL35" s="163"/>
      <c r="AM35" s="354">
        <f t="shared" ref="AM35:AM43" si="0">IF(AO35="","",AM34+1)</f>
        <v>7</v>
      </c>
      <c r="AN35" s="354"/>
      <c r="AO35" s="355" t="str">
        <f>IF('各会計、関係団体の財政状況及び健全化判断比率'!B33="","",'各会計、関係団体の財政状況及び健全化判断比率'!B33)</f>
        <v>工業用水道事業</v>
      </c>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11</v>
      </c>
      <c r="BX35" s="354"/>
      <c r="BY35" s="355" t="str">
        <f>IF('各会計、関係団体の財政状況及び健全化判断比率'!B69="","",'各会計、関係団体の財政状況及び健全化判断比率'!B69)</f>
        <v>公立豊岡病院組合</v>
      </c>
      <c r="BZ35" s="355"/>
      <c r="CA35" s="355"/>
      <c r="CB35" s="355"/>
      <c r="CC35" s="355"/>
      <c r="CD35" s="355"/>
      <c r="CE35" s="355"/>
      <c r="CF35" s="355"/>
      <c r="CG35" s="355"/>
      <c r="CH35" s="355"/>
      <c r="CI35" s="355"/>
      <c r="CJ35" s="355"/>
      <c r="CK35" s="355"/>
      <c r="CL35" s="355"/>
      <c r="CM35" s="355"/>
      <c r="CN35" s="163"/>
      <c r="CO35" s="354">
        <f t="shared" ref="CO35:CO43" si="3">IF(CQ35="","",CO34+1)</f>
        <v>18</v>
      </c>
      <c r="CP35" s="354"/>
      <c r="CQ35" s="355" t="str">
        <f>IF('各会計、関係団体の財政状況及び健全化判断比率'!BS8="","",'各会計、関係団体の財政状況及び健全化判断比率'!BS8)</f>
        <v>フレッシュあさご</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68"/>
    </row>
    <row r="36" spans="1:113" ht="32.25" customHeight="1" x14ac:dyDescent="0.15">
      <c r="A36" s="163"/>
      <c r="B36" s="190"/>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4</v>
      </c>
      <c r="V36" s="354"/>
      <c r="W36" s="355" t="str">
        <f>IF('各会計、関係団体の財政状況及び健全化判断比率'!B30="","",'各会計、関係団体の財政状況及び健全化判断比率'!B30)</f>
        <v>介護保険事業（保険事業勘定）</v>
      </c>
      <c r="X36" s="355"/>
      <c r="Y36" s="355"/>
      <c r="Z36" s="355"/>
      <c r="AA36" s="355"/>
      <c r="AB36" s="355"/>
      <c r="AC36" s="355"/>
      <c r="AD36" s="355"/>
      <c r="AE36" s="355"/>
      <c r="AF36" s="355"/>
      <c r="AG36" s="355"/>
      <c r="AH36" s="355"/>
      <c r="AI36" s="355"/>
      <c r="AJ36" s="355"/>
      <c r="AK36" s="355"/>
      <c r="AL36" s="163"/>
      <c r="AM36" s="354">
        <f t="shared" si="0"/>
        <v>8</v>
      </c>
      <c r="AN36" s="354"/>
      <c r="AO36" s="355" t="str">
        <f>IF('各会計、関係団体の財政状況及び健全化判断比率'!B34="","",'各会計、関係団体の財政状況及び健全化判断比率'!B34)</f>
        <v>下水道事業</v>
      </c>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12</v>
      </c>
      <c r="BX36" s="354"/>
      <c r="BY36" s="355" t="str">
        <f>IF('各会計、関係団体の財政状況及び健全化判断比率'!B70="","",'各会計、関係団体の財政状況及び健全化判断比率'!B70)</f>
        <v>但馬広域行政事務組合</v>
      </c>
      <c r="BZ36" s="355"/>
      <c r="CA36" s="355"/>
      <c r="CB36" s="355"/>
      <c r="CC36" s="355"/>
      <c r="CD36" s="355"/>
      <c r="CE36" s="355"/>
      <c r="CF36" s="355"/>
      <c r="CG36" s="355"/>
      <c r="CH36" s="355"/>
      <c r="CI36" s="355"/>
      <c r="CJ36" s="355"/>
      <c r="CK36" s="355"/>
      <c r="CL36" s="355"/>
      <c r="CM36" s="355"/>
      <c r="CN36" s="163"/>
      <c r="CO36" s="354">
        <f t="shared" si="3"/>
        <v>19</v>
      </c>
      <c r="CP36" s="354"/>
      <c r="CQ36" s="355" t="str">
        <f>IF('各会計、関係団体の財政状況及び健全化判断比率'!BS9="","",'各会計、関係団体の財政状況及び健全化判断比率'!BS9)</f>
        <v>朝来農産物加工所</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68"/>
    </row>
    <row r="37" spans="1:113" ht="32.25" customHeight="1" x14ac:dyDescent="0.15">
      <c r="A37" s="163"/>
      <c r="B37" s="190"/>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f t="shared" si="4"/>
        <v>5</v>
      </c>
      <c r="V37" s="354"/>
      <c r="W37" s="355" t="str">
        <f>IF('各会計、関係団体の財政状況及び健全化判断比率'!B31="","",'各会計、関係団体の財政状況及び健全化判断比率'!B31)</f>
        <v>後期高齢者医療</v>
      </c>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13</v>
      </c>
      <c r="BX37" s="354"/>
      <c r="BY37" s="355" t="str">
        <f>IF('各会計、関係団体の財政状況及び健全化判断比率'!B71="","",'各会計、関係団体の財政状況及び健全化判断比率'!B71)</f>
        <v>兵庫県市町村職員退職手当組合</v>
      </c>
      <c r="BZ37" s="355"/>
      <c r="CA37" s="355"/>
      <c r="CB37" s="355"/>
      <c r="CC37" s="355"/>
      <c r="CD37" s="355"/>
      <c r="CE37" s="355"/>
      <c r="CF37" s="355"/>
      <c r="CG37" s="355"/>
      <c r="CH37" s="355"/>
      <c r="CI37" s="355"/>
      <c r="CJ37" s="355"/>
      <c r="CK37" s="355"/>
      <c r="CL37" s="355"/>
      <c r="CM37" s="355"/>
      <c r="CN37" s="163"/>
      <c r="CO37" s="354">
        <f t="shared" si="3"/>
        <v>20</v>
      </c>
      <c r="CP37" s="354"/>
      <c r="CQ37" s="355" t="str">
        <f>IF('各会計、関係団体の財政状況及び健全化判断比率'!BS10="","",'各会計、関係団体の財政状況及び健全化判断比率'!BS10)</f>
        <v>あさご有機</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68"/>
    </row>
    <row r="38" spans="1:113" ht="32.25" customHeight="1" x14ac:dyDescent="0.15">
      <c r="A38" s="163"/>
      <c r="B38" s="190"/>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14</v>
      </c>
      <c r="BX38" s="354"/>
      <c r="BY38" s="355" t="str">
        <f>IF('各会計、関係団体の財政状況及び健全化判断比率'!B72="","",'各会計、関係団体の財政状況及び健全化判断比率'!B72)</f>
        <v>兵庫県町議会議員公務災害補償組合</v>
      </c>
      <c r="BZ38" s="355"/>
      <c r="CA38" s="355"/>
      <c r="CB38" s="355"/>
      <c r="CC38" s="355"/>
      <c r="CD38" s="355"/>
      <c r="CE38" s="355"/>
      <c r="CF38" s="355"/>
      <c r="CG38" s="355"/>
      <c r="CH38" s="355"/>
      <c r="CI38" s="355"/>
      <c r="CJ38" s="355"/>
      <c r="CK38" s="355"/>
      <c r="CL38" s="355"/>
      <c r="CM38" s="355"/>
      <c r="CN38" s="163"/>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68"/>
    </row>
    <row r="39" spans="1:113" ht="32.25" customHeight="1" x14ac:dyDescent="0.15">
      <c r="A39" s="163"/>
      <c r="B39" s="190"/>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f t="shared" si="2"/>
        <v>15</v>
      </c>
      <c r="BX39" s="354"/>
      <c r="BY39" s="355" t="str">
        <f>IF('各会計、関係団体の財政状況及び健全化判断比率'!B73="","",'各会計、関係団体の財政状況及び健全化判断比率'!B73)</f>
        <v>兵庫県後期高齢者医療広域連合（一般会計）</v>
      </c>
      <c r="BZ39" s="355"/>
      <c r="CA39" s="355"/>
      <c r="CB39" s="355"/>
      <c r="CC39" s="355"/>
      <c r="CD39" s="355"/>
      <c r="CE39" s="355"/>
      <c r="CF39" s="355"/>
      <c r="CG39" s="355"/>
      <c r="CH39" s="355"/>
      <c r="CI39" s="355"/>
      <c r="CJ39" s="355"/>
      <c r="CK39" s="355"/>
      <c r="CL39" s="355"/>
      <c r="CM39" s="355"/>
      <c r="CN39" s="163"/>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68"/>
    </row>
    <row r="40" spans="1:113" ht="32.25" customHeight="1" x14ac:dyDescent="0.15">
      <c r="A40" s="163"/>
      <c r="B40" s="190"/>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f t="shared" si="2"/>
        <v>16</v>
      </c>
      <c r="BX40" s="354"/>
      <c r="BY40" s="355" t="str">
        <f>IF('各会計、関係団体の財政状況及び健全化判断比率'!B74="","",'各会計、関係団体の財政状況及び健全化判断比率'!B74)</f>
        <v>兵庫県後期高齢者医療広域連合（特別会計）</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68"/>
    </row>
    <row r="41" spans="1:113" ht="32.25" customHeight="1" x14ac:dyDescent="0.15">
      <c r="A41" s="163"/>
      <c r="B41" s="190"/>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68"/>
    </row>
    <row r="42" spans="1:113" ht="32.25" customHeight="1" x14ac:dyDescent="0.15">
      <c r="B42" s="190"/>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68"/>
    </row>
    <row r="43" spans="1:113" ht="32.25" customHeight="1" x14ac:dyDescent="0.15">
      <c r="B43" s="190"/>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68"/>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15">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15">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15">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15">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15">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15">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15">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15"/>
    <row r="55" spans="5:113" x14ac:dyDescent="0.15"/>
    <row r="56" spans="5:113" x14ac:dyDescent="0.15"/>
  </sheetData>
  <sheetProtection algorithmName="SHA-512" hashValue="4M1LBd9nBlgVD/chCwlDrDbcPKlgw7VL1Co/FcNp7Ztcm4GV72Eq6n3KWYG72ddZQIKQ2lmA2Fe2JiFzM1IeUg==" saltValue="eBI6V2R15ha6QNBXB+x14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E3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x14ac:dyDescent="0.15">
      <c r="A34" s="22"/>
      <c r="B34" s="31"/>
      <c r="C34" s="1136" t="s">
        <v>534</v>
      </c>
      <c r="D34" s="1136"/>
      <c r="E34" s="1137"/>
      <c r="F34" s="32">
        <v>11.93</v>
      </c>
      <c r="G34" s="33">
        <v>11.79</v>
      </c>
      <c r="H34" s="33">
        <v>12.39</v>
      </c>
      <c r="I34" s="33">
        <v>12.64</v>
      </c>
      <c r="J34" s="34">
        <v>12.77</v>
      </c>
      <c r="K34" s="22"/>
      <c r="L34" s="22"/>
      <c r="M34" s="22"/>
      <c r="N34" s="22"/>
      <c r="O34" s="22"/>
      <c r="P34" s="22"/>
    </row>
    <row r="35" spans="1:16" ht="39" customHeight="1" x14ac:dyDescent="0.15">
      <c r="A35" s="22"/>
      <c r="B35" s="35"/>
      <c r="C35" s="1132" t="s">
        <v>535</v>
      </c>
      <c r="D35" s="1132"/>
      <c r="E35" s="1133"/>
      <c r="F35" s="36">
        <v>8.86</v>
      </c>
      <c r="G35" s="37">
        <v>9.01</v>
      </c>
      <c r="H35" s="37">
        <v>9.94</v>
      </c>
      <c r="I35" s="37">
        <v>10.53</v>
      </c>
      <c r="J35" s="38">
        <v>10.65</v>
      </c>
      <c r="K35" s="22"/>
      <c r="L35" s="22"/>
      <c r="M35" s="22"/>
      <c r="N35" s="22"/>
      <c r="O35" s="22"/>
      <c r="P35" s="22"/>
    </row>
    <row r="36" spans="1:16" ht="39" customHeight="1" x14ac:dyDescent="0.15">
      <c r="A36" s="22"/>
      <c r="B36" s="35"/>
      <c r="C36" s="1132" t="s">
        <v>536</v>
      </c>
      <c r="D36" s="1132"/>
      <c r="E36" s="1133"/>
      <c r="F36" s="36">
        <v>6.16</v>
      </c>
      <c r="G36" s="37">
        <v>7.43</v>
      </c>
      <c r="H36" s="37">
        <v>3.96</v>
      </c>
      <c r="I36" s="37">
        <v>5.14</v>
      </c>
      <c r="J36" s="38">
        <v>6.16</v>
      </c>
      <c r="K36" s="22"/>
      <c r="L36" s="22"/>
      <c r="M36" s="22"/>
      <c r="N36" s="22"/>
      <c r="O36" s="22"/>
      <c r="P36" s="22"/>
    </row>
    <row r="37" spans="1:16" ht="39" customHeight="1" x14ac:dyDescent="0.15">
      <c r="A37" s="22"/>
      <c r="B37" s="35"/>
      <c r="C37" s="1132" t="s">
        <v>537</v>
      </c>
      <c r="D37" s="1132"/>
      <c r="E37" s="1133"/>
      <c r="F37" s="36">
        <v>0.47</v>
      </c>
      <c r="G37" s="37">
        <v>0.52</v>
      </c>
      <c r="H37" s="37">
        <v>0.59</v>
      </c>
      <c r="I37" s="37">
        <v>0.64</v>
      </c>
      <c r="J37" s="38">
        <v>0.68</v>
      </c>
      <c r="K37" s="22"/>
      <c r="L37" s="22"/>
      <c r="M37" s="22"/>
      <c r="N37" s="22"/>
      <c r="O37" s="22"/>
      <c r="P37" s="22"/>
    </row>
    <row r="38" spans="1:16" ht="39" customHeight="1" x14ac:dyDescent="0.15">
      <c r="A38" s="22"/>
      <c r="B38" s="35"/>
      <c r="C38" s="1132" t="s">
        <v>538</v>
      </c>
      <c r="D38" s="1132"/>
      <c r="E38" s="1133"/>
      <c r="F38" s="36">
        <v>0.93</v>
      </c>
      <c r="G38" s="37">
        <v>0.75</v>
      </c>
      <c r="H38" s="37">
        <v>0.56999999999999995</v>
      </c>
      <c r="I38" s="37">
        <v>0.71</v>
      </c>
      <c r="J38" s="38">
        <v>0.6</v>
      </c>
      <c r="K38" s="22"/>
      <c r="L38" s="22"/>
      <c r="M38" s="22"/>
      <c r="N38" s="22"/>
      <c r="O38" s="22"/>
      <c r="P38" s="22"/>
    </row>
    <row r="39" spans="1:16" ht="39" customHeight="1" x14ac:dyDescent="0.15">
      <c r="A39" s="22"/>
      <c r="B39" s="35"/>
      <c r="C39" s="1132" t="s">
        <v>539</v>
      </c>
      <c r="D39" s="1132"/>
      <c r="E39" s="1133"/>
      <c r="F39" s="36">
        <v>0.25</v>
      </c>
      <c r="G39" s="37">
        <v>0.38</v>
      </c>
      <c r="H39" s="37">
        <v>0.26</v>
      </c>
      <c r="I39" s="37">
        <v>0.49</v>
      </c>
      <c r="J39" s="38">
        <v>0.59</v>
      </c>
      <c r="K39" s="22"/>
      <c r="L39" s="22"/>
      <c r="M39" s="22"/>
      <c r="N39" s="22"/>
      <c r="O39" s="22"/>
      <c r="P39" s="22"/>
    </row>
    <row r="40" spans="1:16" ht="39" customHeight="1" x14ac:dyDescent="0.15">
      <c r="A40" s="22"/>
      <c r="B40" s="35"/>
      <c r="C40" s="1132" t="s">
        <v>540</v>
      </c>
      <c r="D40" s="1132"/>
      <c r="E40" s="1133"/>
      <c r="F40" s="36">
        <v>0.28000000000000003</v>
      </c>
      <c r="G40" s="37">
        <v>0.27</v>
      </c>
      <c r="H40" s="37">
        <v>0.28000000000000003</v>
      </c>
      <c r="I40" s="37">
        <v>0.22</v>
      </c>
      <c r="J40" s="38">
        <v>0.21</v>
      </c>
      <c r="K40" s="22"/>
      <c r="L40" s="22"/>
      <c r="M40" s="22"/>
      <c r="N40" s="22"/>
      <c r="O40" s="22"/>
      <c r="P40" s="22"/>
    </row>
    <row r="41" spans="1:16" ht="39" customHeight="1" x14ac:dyDescent="0.15">
      <c r="A41" s="22"/>
      <c r="B41" s="35"/>
      <c r="C41" s="1132" t="s">
        <v>541</v>
      </c>
      <c r="D41" s="1132"/>
      <c r="E41" s="1133"/>
      <c r="F41" s="36">
        <v>0.1</v>
      </c>
      <c r="G41" s="37">
        <v>0.09</v>
      </c>
      <c r="H41" s="37">
        <v>0.1</v>
      </c>
      <c r="I41" s="37">
        <v>0.08</v>
      </c>
      <c r="J41" s="38">
        <v>0.13</v>
      </c>
      <c r="K41" s="22"/>
      <c r="L41" s="22"/>
      <c r="M41" s="22"/>
      <c r="N41" s="22"/>
      <c r="O41" s="22"/>
      <c r="P41" s="22"/>
    </row>
    <row r="42" spans="1:16" ht="39" customHeight="1" x14ac:dyDescent="0.15">
      <c r="A42" s="22"/>
      <c r="B42" s="39"/>
      <c r="C42" s="1132" t="s">
        <v>542</v>
      </c>
      <c r="D42" s="1132"/>
      <c r="E42" s="1133"/>
      <c r="F42" s="36" t="s">
        <v>489</v>
      </c>
      <c r="G42" s="37" t="s">
        <v>489</v>
      </c>
      <c r="H42" s="37" t="s">
        <v>489</v>
      </c>
      <c r="I42" s="37" t="s">
        <v>489</v>
      </c>
      <c r="J42" s="38" t="s">
        <v>489</v>
      </c>
      <c r="K42" s="22"/>
      <c r="L42" s="22"/>
      <c r="M42" s="22"/>
      <c r="N42" s="22"/>
      <c r="O42" s="22"/>
      <c r="P42" s="22"/>
    </row>
    <row r="43" spans="1:16" ht="39" customHeight="1" thickBot="1" x14ac:dyDescent="0.2">
      <c r="A43" s="22"/>
      <c r="B43" s="40"/>
      <c r="C43" s="1134" t="s">
        <v>543</v>
      </c>
      <c r="D43" s="1134"/>
      <c r="E43" s="1135"/>
      <c r="F43" s="41">
        <v>0</v>
      </c>
      <c r="G43" s="42">
        <v>0</v>
      </c>
      <c r="H43" s="42">
        <v>0</v>
      </c>
      <c r="I43" s="42">
        <v>0</v>
      </c>
      <c r="J43" s="43">
        <v>0</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ZQ2nXArYb2qyD3sPoDd9CrtvgeyuBf3t0uJfUHHFIPNENcORHjitPQWA5dt6L1FreJ6JkWwUjUgCbhG8MPgcw==" saltValue="MKWggyedAovo24VZWx155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E37" zoomScaleSheetLayoutView="55" workbookViewId="0">
      <selection activeCell="O59" sqref="O59"/>
    </sheetView>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528</v>
      </c>
      <c r="L44" s="54" t="s">
        <v>529</v>
      </c>
      <c r="M44" s="54" t="s">
        <v>530</v>
      </c>
      <c r="N44" s="54" t="s">
        <v>531</v>
      </c>
      <c r="O44" s="55" t="s">
        <v>532</v>
      </c>
      <c r="P44" s="46"/>
      <c r="Q44" s="46"/>
      <c r="R44" s="46"/>
      <c r="S44" s="46"/>
      <c r="T44" s="46"/>
      <c r="U44" s="46"/>
    </row>
    <row r="45" spans="1:21" ht="30.75" customHeight="1" x14ac:dyDescent="0.15">
      <c r="A45" s="46"/>
      <c r="B45" s="1161" t="s">
        <v>9</v>
      </c>
      <c r="C45" s="1162"/>
      <c r="D45" s="56"/>
      <c r="E45" s="1167" t="s">
        <v>10</v>
      </c>
      <c r="F45" s="1167"/>
      <c r="G45" s="1167"/>
      <c r="H45" s="1167"/>
      <c r="I45" s="1167"/>
      <c r="J45" s="1168"/>
      <c r="K45" s="57">
        <v>3060</v>
      </c>
      <c r="L45" s="58">
        <v>2961</v>
      </c>
      <c r="M45" s="58">
        <v>2652</v>
      </c>
      <c r="N45" s="58">
        <v>2425</v>
      </c>
      <c r="O45" s="59">
        <v>2207</v>
      </c>
      <c r="P45" s="46"/>
      <c r="Q45" s="46"/>
      <c r="R45" s="46"/>
      <c r="S45" s="46"/>
      <c r="T45" s="46"/>
      <c r="U45" s="46"/>
    </row>
    <row r="46" spans="1:21" ht="30.75" customHeight="1" x14ac:dyDescent="0.15">
      <c r="A46" s="46"/>
      <c r="B46" s="1163"/>
      <c r="C46" s="1164"/>
      <c r="D46" s="60"/>
      <c r="E46" s="1140" t="s">
        <v>11</v>
      </c>
      <c r="F46" s="1140"/>
      <c r="G46" s="1140"/>
      <c r="H46" s="1140"/>
      <c r="I46" s="1140"/>
      <c r="J46" s="1141"/>
      <c r="K46" s="61" t="s">
        <v>489</v>
      </c>
      <c r="L46" s="62" t="s">
        <v>489</v>
      </c>
      <c r="M46" s="62" t="s">
        <v>489</v>
      </c>
      <c r="N46" s="62" t="s">
        <v>489</v>
      </c>
      <c r="O46" s="63" t="s">
        <v>489</v>
      </c>
      <c r="P46" s="46"/>
      <c r="Q46" s="46"/>
      <c r="R46" s="46"/>
      <c r="S46" s="46"/>
      <c r="T46" s="46"/>
      <c r="U46" s="46"/>
    </row>
    <row r="47" spans="1:21" ht="30.75" customHeight="1" x14ac:dyDescent="0.15">
      <c r="A47" s="46"/>
      <c r="B47" s="1163"/>
      <c r="C47" s="1164"/>
      <c r="D47" s="60"/>
      <c r="E47" s="1140" t="s">
        <v>12</v>
      </c>
      <c r="F47" s="1140"/>
      <c r="G47" s="1140"/>
      <c r="H47" s="1140"/>
      <c r="I47" s="1140"/>
      <c r="J47" s="1141"/>
      <c r="K47" s="61">
        <v>17</v>
      </c>
      <c r="L47" s="62" t="s">
        <v>489</v>
      </c>
      <c r="M47" s="62" t="s">
        <v>489</v>
      </c>
      <c r="N47" s="62" t="s">
        <v>489</v>
      </c>
      <c r="O47" s="63" t="s">
        <v>489</v>
      </c>
      <c r="P47" s="46"/>
      <c r="Q47" s="46"/>
      <c r="R47" s="46"/>
      <c r="S47" s="46"/>
      <c r="T47" s="46"/>
      <c r="U47" s="46"/>
    </row>
    <row r="48" spans="1:21" ht="30.75" customHeight="1" x14ac:dyDescent="0.15">
      <c r="A48" s="46"/>
      <c r="B48" s="1163"/>
      <c r="C48" s="1164"/>
      <c r="D48" s="60"/>
      <c r="E48" s="1140" t="s">
        <v>13</v>
      </c>
      <c r="F48" s="1140"/>
      <c r="G48" s="1140"/>
      <c r="H48" s="1140"/>
      <c r="I48" s="1140"/>
      <c r="J48" s="1141"/>
      <c r="K48" s="61">
        <v>647</v>
      </c>
      <c r="L48" s="62">
        <v>632</v>
      </c>
      <c r="M48" s="62">
        <v>614</v>
      </c>
      <c r="N48" s="62">
        <v>566</v>
      </c>
      <c r="O48" s="63">
        <v>487</v>
      </c>
      <c r="P48" s="46"/>
      <c r="Q48" s="46"/>
      <c r="R48" s="46"/>
      <c r="S48" s="46"/>
      <c r="T48" s="46"/>
      <c r="U48" s="46"/>
    </row>
    <row r="49" spans="1:21" ht="30.75" customHeight="1" x14ac:dyDescent="0.15">
      <c r="A49" s="46"/>
      <c r="B49" s="1163"/>
      <c r="C49" s="1164"/>
      <c r="D49" s="60"/>
      <c r="E49" s="1140" t="s">
        <v>14</v>
      </c>
      <c r="F49" s="1140"/>
      <c r="G49" s="1140"/>
      <c r="H49" s="1140"/>
      <c r="I49" s="1140"/>
      <c r="J49" s="1141"/>
      <c r="K49" s="61">
        <v>462</v>
      </c>
      <c r="L49" s="62">
        <v>478</v>
      </c>
      <c r="M49" s="62">
        <v>481</v>
      </c>
      <c r="N49" s="62">
        <v>472</v>
      </c>
      <c r="O49" s="63">
        <v>462</v>
      </c>
      <c r="P49" s="46"/>
      <c r="Q49" s="46"/>
      <c r="R49" s="46"/>
      <c r="S49" s="46"/>
      <c r="T49" s="46"/>
      <c r="U49" s="46"/>
    </row>
    <row r="50" spans="1:21" ht="30.75" customHeight="1" x14ac:dyDescent="0.15">
      <c r="A50" s="46"/>
      <c r="B50" s="1163"/>
      <c r="C50" s="1164"/>
      <c r="D50" s="60"/>
      <c r="E50" s="1140" t="s">
        <v>15</v>
      </c>
      <c r="F50" s="1140"/>
      <c r="G50" s="1140"/>
      <c r="H50" s="1140"/>
      <c r="I50" s="1140"/>
      <c r="J50" s="1141"/>
      <c r="K50" s="61" t="s">
        <v>489</v>
      </c>
      <c r="L50" s="62" t="s">
        <v>489</v>
      </c>
      <c r="M50" s="62" t="s">
        <v>489</v>
      </c>
      <c r="N50" s="62" t="s">
        <v>489</v>
      </c>
      <c r="O50" s="63" t="s">
        <v>489</v>
      </c>
      <c r="P50" s="46"/>
      <c r="Q50" s="46"/>
      <c r="R50" s="46"/>
      <c r="S50" s="46"/>
      <c r="T50" s="46"/>
      <c r="U50" s="46"/>
    </row>
    <row r="51" spans="1:21" ht="30.75" customHeight="1" x14ac:dyDescent="0.15">
      <c r="A51" s="46"/>
      <c r="B51" s="1165"/>
      <c r="C51" s="1166"/>
      <c r="D51" s="64"/>
      <c r="E51" s="1140" t="s">
        <v>16</v>
      </c>
      <c r="F51" s="1140"/>
      <c r="G51" s="1140"/>
      <c r="H51" s="1140"/>
      <c r="I51" s="1140"/>
      <c r="J51" s="1141"/>
      <c r="K51" s="61">
        <v>0</v>
      </c>
      <c r="L51" s="62">
        <v>0</v>
      </c>
      <c r="M51" s="62">
        <v>0</v>
      </c>
      <c r="N51" s="62" t="s">
        <v>489</v>
      </c>
      <c r="O51" s="63">
        <v>0</v>
      </c>
      <c r="P51" s="46"/>
      <c r="Q51" s="46"/>
      <c r="R51" s="46"/>
      <c r="S51" s="46"/>
      <c r="T51" s="46"/>
      <c r="U51" s="46"/>
    </row>
    <row r="52" spans="1:21" ht="30.75" customHeight="1" x14ac:dyDescent="0.15">
      <c r="A52" s="46"/>
      <c r="B52" s="1138" t="s">
        <v>17</v>
      </c>
      <c r="C52" s="1139"/>
      <c r="D52" s="64"/>
      <c r="E52" s="1140" t="s">
        <v>18</v>
      </c>
      <c r="F52" s="1140"/>
      <c r="G52" s="1140"/>
      <c r="H52" s="1140"/>
      <c r="I52" s="1140"/>
      <c r="J52" s="1141"/>
      <c r="K52" s="61">
        <v>3017</v>
      </c>
      <c r="L52" s="62">
        <v>2941</v>
      </c>
      <c r="M52" s="62">
        <v>2692</v>
      </c>
      <c r="N52" s="62">
        <v>2474</v>
      </c>
      <c r="O52" s="63">
        <v>2302</v>
      </c>
      <c r="P52" s="46"/>
      <c r="Q52" s="46"/>
      <c r="R52" s="46"/>
      <c r="S52" s="46"/>
      <c r="T52" s="46"/>
      <c r="U52" s="46"/>
    </row>
    <row r="53" spans="1:21" ht="30.75" customHeight="1" thickBot="1" x14ac:dyDescent="0.2">
      <c r="A53" s="46"/>
      <c r="B53" s="1142" t="s">
        <v>19</v>
      </c>
      <c r="C53" s="1143"/>
      <c r="D53" s="65"/>
      <c r="E53" s="1144" t="s">
        <v>20</v>
      </c>
      <c r="F53" s="1144"/>
      <c r="G53" s="1144"/>
      <c r="H53" s="1144"/>
      <c r="I53" s="1144"/>
      <c r="J53" s="1145"/>
      <c r="K53" s="66">
        <v>1169</v>
      </c>
      <c r="L53" s="67">
        <v>1130</v>
      </c>
      <c r="M53" s="67">
        <v>1055</v>
      </c>
      <c r="N53" s="67">
        <v>989</v>
      </c>
      <c r="O53" s="68">
        <v>854</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544</v>
      </c>
      <c r="L57" s="79" t="s">
        <v>545</v>
      </c>
      <c r="M57" s="79" t="s">
        <v>546</v>
      </c>
      <c r="N57" s="79" t="s">
        <v>547</v>
      </c>
      <c r="O57" s="80" t="s">
        <v>548</v>
      </c>
      <c r="P57" s="46"/>
      <c r="Q57" s="46"/>
      <c r="R57" s="46"/>
      <c r="S57" s="46"/>
      <c r="T57" s="46"/>
      <c r="U57" s="46"/>
    </row>
    <row r="58" spans="1:21" ht="31.5" customHeight="1" x14ac:dyDescent="0.15">
      <c r="B58" s="1146" t="s">
        <v>24</v>
      </c>
      <c r="C58" s="1147"/>
      <c r="D58" s="1152" t="s">
        <v>25</v>
      </c>
      <c r="E58" s="1153"/>
      <c r="F58" s="1153"/>
      <c r="G58" s="1153"/>
      <c r="H58" s="1153"/>
      <c r="I58" s="1153"/>
      <c r="J58" s="1154"/>
      <c r="K58" s="81"/>
      <c r="L58" s="82"/>
      <c r="M58" s="82"/>
      <c r="N58" s="82"/>
      <c r="O58" s="83"/>
    </row>
    <row r="59" spans="1:21" ht="31.5" customHeight="1" x14ac:dyDescent="0.15">
      <c r="B59" s="1148"/>
      <c r="C59" s="1149"/>
      <c r="D59" s="1155" t="s">
        <v>26</v>
      </c>
      <c r="E59" s="1156"/>
      <c r="F59" s="1156"/>
      <c r="G59" s="1156"/>
      <c r="H59" s="1156"/>
      <c r="I59" s="1156"/>
      <c r="J59" s="1157"/>
      <c r="K59" s="84"/>
      <c r="L59" s="85"/>
      <c r="M59" s="85"/>
      <c r="N59" s="85"/>
      <c r="O59" s="86"/>
    </row>
    <row r="60" spans="1:21" ht="31.5" customHeight="1" thickBot="1" x14ac:dyDescent="0.2">
      <c r="B60" s="1150"/>
      <c r="C60" s="1151"/>
      <c r="D60" s="1158" t="s">
        <v>27</v>
      </c>
      <c r="E60" s="1159"/>
      <c r="F60" s="1159"/>
      <c r="G60" s="1159"/>
      <c r="H60" s="1159"/>
      <c r="I60" s="1159"/>
      <c r="J60" s="1160"/>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TvAeyMLpXNhH/CkOrpRW+6pYTCV8RzYxKIuMFvL+7EF/48SLrJkHsJDGz/9Us9/at1WOst5nXN+ub1xBn1h92Q==" saltValue="vLHCX4POpDrRzR1Q1bacQ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E34" zoomScaleSheetLayoutView="100" workbookViewId="0">
      <selection activeCell="M46" sqref="M46"/>
    </sheetView>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528</v>
      </c>
      <c r="J40" s="101" t="s">
        <v>529</v>
      </c>
      <c r="K40" s="101" t="s">
        <v>530</v>
      </c>
      <c r="L40" s="101" t="s">
        <v>531</v>
      </c>
      <c r="M40" s="102" t="s">
        <v>532</v>
      </c>
    </row>
    <row r="41" spans="2:13" ht="27.75" customHeight="1" x14ac:dyDescent="0.15">
      <c r="B41" s="1181" t="s">
        <v>30</v>
      </c>
      <c r="C41" s="1182"/>
      <c r="D41" s="103"/>
      <c r="E41" s="1183" t="s">
        <v>31</v>
      </c>
      <c r="F41" s="1183"/>
      <c r="G41" s="1183"/>
      <c r="H41" s="1184"/>
      <c r="I41" s="330">
        <v>20491</v>
      </c>
      <c r="J41" s="331">
        <v>17927</v>
      </c>
      <c r="K41" s="331">
        <v>15530</v>
      </c>
      <c r="L41" s="331">
        <v>13388</v>
      </c>
      <c r="M41" s="332">
        <v>12169</v>
      </c>
    </row>
    <row r="42" spans="2:13" ht="27.75" customHeight="1" x14ac:dyDescent="0.15">
      <c r="B42" s="1171"/>
      <c r="C42" s="1172"/>
      <c r="D42" s="104"/>
      <c r="E42" s="1175" t="s">
        <v>32</v>
      </c>
      <c r="F42" s="1175"/>
      <c r="G42" s="1175"/>
      <c r="H42" s="1176"/>
      <c r="I42" s="333">
        <v>2</v>
      </c>
      <c r="J42" s="334" t="s">
        <v>489</v>
      </c>
      <c r="K42" s="334" t="s">
        <v>489</v>
      </c>
      <c r="L42" s="334" t="s">
        <v>489</v>
      </c>
      <c r="M42" s="335" t="s">
        <v>489</v>
      </c>
    </row>
    <row r="43" spans="2:13" ht="27.75" customHeight="1" x14ac:dyDescent="0.15">
      <c r="B43" s="1171"/>
      <c r="C43" s="1172"/>
      <c r="D43" s="104"/>
      <c r="E43" s="1175" t="s">
        <v>33</v>
      </c>
      <c r="F43" s="1175"/>
      <c r="G43" s="1175"/>
      <c r="H43" s="1176"/>
      <c r="I43" s="333">
        <v>3956</v>
      </c>
      <c r="J43" s="334">
        <v>3192</v>
      </c>
      <c r="K43" s="334">
        <v>2665</v>
      </c>
      <c r="L43" s="334">
        <v>2196</v>
      </c>
      <c r="M43" s="335">
        <v>1866</v>
      </c>
    </row>
    <row r="44" spans="2:13" ht="27.75" customHeight="1" x14ac:dyDescent="0.15">
      <c r="B44" s="1171"/>
      <c r="C44" s="1172"/>
      <c r="D44" s="104"/>
      <c r="E44" s="1175" t="s">
        <v>34</v>
      </c>
      <c r="F44" s="1175"/>
      <c r="G44" s="1175"/>
      <c r="H44" s="1176"/>
      <c r="I44" s="333">
        <v>3277</v>
      </c>
      <c r="J44" s="334">
        <v>3176</v>
      </c>
      <c r="K44" s="334">
        <v>3125</v>
      </c>
      <c r="L44" s="334">
        <v>3188</v>
      </c>
      <c r="M44" s="335">
        <v>2866</v>
      </c>
    </row>
    <row r="45" spans="2:13" ht="27.75" customHeight="1" x14ac:dyDescent="0.15">
      <c r="B45" s="1171"/>
      <c r="C45" s="1172"/>
      <c r="D45" s="104"/>
      <c r="E45" s="1175" t="s">
        <v>35</v>
      </c>
      <c r="F45" s="1175"/>
      <c r="G45" s="1175"/>
      <c r="H45" s="1176"/>
      <c r="I45" s="333">
        <v>2813</v>
      </c>
      <c r="J45" s="334">
        <v>2757</v>
      </c>
      <c r="K45" s="334">
        <v>2654</v>
      </c>
      <c r="L45" s="334">
        <v>2506</v>
      </c>
      <c r="M45" s="335">
        <v>2560</v>
      </c>
    </row>
    <row r="46" spans="2:13" ht="27.75" customHeight="1" x14ac:dyDescent="0.15">
      <c r="B46" s="1171"/>
      <c r="C46" s="1172"/>
      <c r="D46" s="105"/>
      <c r="E46" s="1175" t="s">
        <v>36</v>
      </c>
      <c r="F46" s="1175"/>
      <c r="G46" s="1175"/>
      <c r="H46" s="1176"/>
      <c r="I46" s="333" t="s">
        <v>489</v>
      </c>
      <c r="J46" s="334" t="s">
        <v>489</v>
      </c>
      <c r="K46" s="334" t="s">
        <v>489</v>
      </c>
      <c r="L46" s="334" t="s">
        <v>489</v>
      </c>
      <c r="M46" s="335" t="s">
        <v>489</v>
      </c>
    </row>
    <row r="47" spans="2:13" ht="27.75" customHeight="1" x14ac:dyDescent="0.15">
      <c r="B47" s="1171"/>
      <c r="C47" s="1172"/>
      <c r="D47" s="106"/>
      <c r="E47" s="1185" t="s">
        <v>37</v>
      </c>
      <c r="F47" s="1186"/>
      <c r="G47" s="1186"/>
      <c r="H47" s="1187"/>
      <c r="I47" s="333" t="s">
        <v>489</v>
      </c>
      <c r="J47" s="334" t="s">
        <v>489</v>
      </c>
      <c r="K47" s="334" t="s">
        <v>489</v>
      </c>
      <c r="L47" s="334" t="s">
        <v>489</v>
      </c>
      <c r="M47" s="335" t="s">
        <v>489</v>
      </c>
    </row>
    <row r="48" spans="2:13" ht="27.75" customHeight="1" x14ac:dyDescent="0.15">
      <c r="B48" s="1171"/>
      <c r="C48" s="1172"/>
      <c r="D48" s="104"/>
      <c r="E48" s="1175" t="s">
        <v>38</v>
      </c>
      <c r="F48" s="1175"/>
      <c r="G48" s="1175"/>
      <c r="H48" s="1176"/>
      <c r="I48" s="333" t="s">
        <v>489</v>
      </c>
      <c r="J48" s="334" t="s">
        <v>489</v>
      </c>
      <c r="K48" s="334" t="s">
        <v>489</v>
      </c>
      <c r="L48" s="334" t="s">
        <v>489</v>
      </c>
      <c r="M48" s="335" t="s">
        <v>489</v>
      </c>
    </row>
    <row r="49" spans="2:13" ht="27.75" customHeight="1" x14ac:dyDescent="0.15">
      <c r="B49" s="1173"/>
      <c r="C49" s="1174"/>
      <c r="D49" s="104"/>
      <c r="E49" s="1175" t="s">
        <v>39</v>
      </c>
      <c r="F49" s="1175"/>
      <c r="G49" s="1175"/>
      <c r="H49" s="1176"/>
      <c r="I49" s="333" t="s">
        <v>489</v>
      </c>
      <c r="J49" s="334" t="s">
        <v>489</v>
      </c>
      <c r="K49" s="334" t="s">
        <v>489</v>
      </c>
      <c r="L49" s="334" t="s">
        <v>489</v>
      </c>
      <c r="M49" s="335">
        <v>43</v>
      </c>
    </row>
    <row r="50" spans="2:13" ht="27.75" customHeight="1" x14ac:dyDescent="0.15">
      <c r="B50" s="1169" t="s">
        <v>40</v>
      </c>
      <c r="C50" s="1170"/>
      <c r="D50" s="107"/>
      <c r="E50" s="1175" t="s">
        <v>41</v>
      </c>
      <c r="F50" s="1175"/>
      <c r="G50" s="1175"/>
      <c r="H50" s="1176"/>
      <c r="I50" s="333">
        <v>8804</v>
      </c>
      <c r="J50" s="334">
        <v>9454</v>
      </c>
      <c r="K50" s="334">
        <v>9936</v>
      </c>
      <c r="L50" s="334">
        <v>10316</v>
      </c>
      <c r="M50" s="335">
        <v>10622</v>
      </c>
    </row>
    <row r="51" spans="2:13" ht="27.75" customHeight="1" x14ac:dyDescent="0.15">
      <c r="B51" s="1171"/>
      <c r="C51" s="1172"/>
      <c r="D51" s="104"/>
      <c r="E51" s="1175" t="s">
        <v>42</v>
      </c>
      <c r="F51" s="1175"/>
      <c r="G51" s="1175"/>
      <c r="H51" s="1176"/>
      <c r="I51" s="333">
        <v>448</v>
      </c>
      <c r="J51" s="334">
        <v>359</v>
      </c>
      <c r="K51" s="334">
        <v>271</v>
      </c>
      <c r="L51" s="334">
        <v>198</v>
      </c>
      <c r="M51" s="335">
        <v>144</v>
      </c>
    </row>
    <row r="52" spans="2:13" ht="27.75" customHeight="1" x14ac:dyDescent="0.15">
      <c r="B52" s="1173"/>
      <c r="C52" s="1174"/>
      <c r="D52" s="104"/>
      <c r="E52" s="1175" t="s">
        <v>43</v>
      </c>
      <c r="F52" s="1175"/>
      <c r="G52" s="1175"/>
      <c r="H52" s="1176"/>
      <c r="I52" s="333">
        <v>23222</v>
      </c>
      <c r="J52" s="334">
        <v>21279</v>
      </c>
      <c r="K52" s="334">
        <v>19297</v>
      </c>
      <c r="L52" s="334">
        <v>17690</v>
      </c>
      <c r="M52" s="335">
        <v>16266</v>
      </c>
    </row>
    <row r="53" spans="2:13" ht="27.75" customHeight="1" thickBot="1" x14ac:dyDescent="0.2">
      <c r="B53" s="1177" t="s">
        <v>19</v>
      </c>
      <c r="C53" s="1178"/>
      <c r="D53" s="108"/>
      <c r="E53" s="1179" t="s">
        <v>44</v>
      </c>
      <c r="F53" s="1179"/>
      <c r="G53" s="1179"/>
      <c r="H53" s="1180"/>
      <c r="I53" s="336">
        <v>-1935</v>
      </c>
      <c r="J53" s="337">
        <v>-4040</v>
      </c>
      <c r="K53" s="337">
        <v>-5530</v>
      </c>
      <c r="L53" s="337">
        <v>-6926</v>
      </c>
      <c r="M53" s="338">
        <v>-7526</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xJaLtxvoyjwnkoS2qfMSfOZmVlvuMGGHXCEU58GxteBWnRPOnlP2Lc3p0PYtNeNGLI411UW/oVSnzwcgGZp2qw==" saltValue="AyIMvdgsGOmYd4A7yw6ZV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A46" zoomScale="70" zoomScaleNormal="70" zoomScaleSheetLayoutView="100" workbookViewId="0">
      <selection activeCell="H59" sqref="H59"/>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530</v>
      </c>
      <c r="G54" s="117" t="s">
        <v>531</v>
      </c>
      <c r="H54" s="118" t="s">
        <v>532</v>
      </c>
    </row>
    <row r="55" spans="2:8" ht="52.5" customHeight="1" x14ac:dyDescent="0.15">
      <c r="B55" s="119"/>
      <c r="C55" s="1196" t="s">
        <v>46</v>
      </c>
      <c r="D55" s="1196"/>
      <c r="E55" s="1197"/>
      <c r="F55" s="339">
        <v>4516</v>
      </c>
      <c r="G55" s="339">
        <v>4769</v>
      </c>
      <c r="H55" s="340">
        <v>4927</v>
      </c>
    </row>
    <row r="56" spans="2:8" ht="52.5" customHeight="1" x14ac:dyDescent="0.15">
      <c r="B56" s="120"/>
      <c r="C56" s="1198" t="s">
        <v>47</v>
      </c>
      <c r="D56" s="1198"/>
      <c r="E56" s="1199"/>
      <c r="F56" s="341">
        <v>10</v>
      </c>
      <c r="G56" s="341">
        <v>10</v>
      </c>
      <c r="H56" s="342">
        <v>10</v>
      </c>
    </row>
    <row r="57" spans="2:8" ht="53.25" customHeight="1" x14ac:dyDescent="0.15">
      <c r="B57" s="120"/>
      <c r="C57" s="1200" t="s">
        <v>48</v>
      </c>
      <c r="D57" s="1200"/>
      <c r="E57" s="1201"/>
      <c r="F57" s="343">
        <v>6426</v>
      </c>
      <c r="G57" s="343">
        <v>6436</v>
      </c>
      <c r="H57" s="344">
        <v>6490</v>
      </c>
    </row>
    <row r="58" spans="2:8" ht="45.75" customHeight="1" x14ac:dyDescent="0.15">
      <c r="B58" s="121"/>
      <c r="C58" s="1188" t="s">
        <v>561</v>
      </c>
      <c r="D58" s="1189"/>
      <c r="E58" s="1190"/>
      <c r="F58" s="345">
        <v>1939</v>
      </c>
      <c r="G58" s="345">
        <v>1879</v>
      </c>
      <c r="H58" s="346">
        <v>1819</v>
      </c>
    </row>
    <row r="59" spans="2:8" ht="45.75" customHeight="1" x14ac:dyDescent="0.15">
      <c r="B59" s="121"/>
      <c r="C59" s="1188" t="s">
        <v>562</v>
      </c>
      <c r="D59" s="1189"/>
      <c r="E59" s="1190"/>
      <c r="F59" s="345">
        <v>1545</v>
      </c>
      <c r="G59" s="345">
        <v>1450</v>
      </c>
      <c r="H59" s="346">
        <v>1335</v>
      </c>
    </row>
    <row r="60" spans="2:8" ht="45.75" customHeight="1" x14ac:dyDescent="0.15">
      <c r="B60" s="121"/>
      <c r="C60" s="1188" t="s">
        <v>563</v>
      </c>
      <c r="D60" s="1189"/>
      <c r="E60" s="1190"/>
      <c r="F60" s="345">
        <v>1047</v>
      </c>
      <c r="G60" s="345">
        <v>1134</v>
      </c>
      <c r="H60" s="346">
        <v>1310</v>
      </c>
    </row>
    <row r="61" spans="2:8" ht="45.75" customHeight="1" x14ac:dyDescent="0.15">
      <c r="B61" s="121"/>
      <c r="C61" s="1188" t="s">
        <v>564</v>
      </c>
      <c r="D61" s="1189"/>
      <c r="E61" s="1190"/>
      <c r="F61" s="345">
        <v>628</v>
      </c>
      <c r="G61" s="345">
        <v>627</v>
      </c>
      <c r="H61" s="346">
        <v>626</v>
      </c>
    </row>
    <row r="62" spans="2:8" ht="45.75" customHeight="1" thickBot="1" x14ac:dyDescent="0.2">
      <c r="B62" s="122"/>
      <c r="C62" s="1191" t="s">
        <v>565</v>
      </c>
      <c r="D62" s="1192"/>
      <c r="E62" s="1193"/>
      <c r="F62" s="347">
        <v>348</v>
      </c>
      <c r="G62" s="347">
        <v>365</v>
      </c>
      <c r="H62" s="348">
        <v>374</v>
      </c>
    </row>
    <row r="63" spans="2:8" ht="52.5" customHeight="1" thickBot="1" x14ac:dyDescent="0.2">
      <c r="B63" s="123"/>
      <c r="C63" s="1194" t="s">
        <v>49</v>
      </c>
      <c r="D63" s="1194"/>
      <c r="E63" s="1195"/>
      <c r="F63" s="349">
        <v>10951</v>
      </c>
      <c r="G63" s="349">
        <v>11214</v>
      </c>
      <c r="H63" s="350">
        <v>11426</v>
      </c>
    </row>
    <row r="64" spans="2:8" x14ac:dyDescent="0.15"/>
  </sheetData>
  <sheetProtection algorithmName="SHA-512" hashValue="6/0OwfUkPpzKqKSpn/eOiocp2xrHpjeV7+0rsA0ViMhH3q2Po5v2AGvEO4QPB0eTuHb1tBIf8j0FSxC6+/xHyA==" saltValue="b0sRg4+bkqf/ZmreeUdki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527</v>
      </c>
      <c r="G2" s="137"/>
      <c r="H2" s="138"/>
    </row>
    <row r="3" spans="1:8" x14ac:dyDescent="0.15">
      <c r="A3" s="134" t="s">
        <v>520</v>
      </c>
      <c r="B3" s="139"/>
      <c r="C3" s="140"/>
      <c r="D3" s="141">
        <v>72201</v>
      </c>
      <c r="E3" s="142"/>
      <c r="F3" s="143">
        <v>76347</v>
      </c>
      <c r="G3" s="144"/>
      <c r="H3" s="145"/>
    </row>
    <row r="4" spans="1:8" x14ac:dyDescent="0.15">
      <c r="A4" s="146"/>
      <c r="B4" s="147"/>
      <c r="C4" s="148"/>
      <c r="D4" s="149">
        <v>37483</v>
      </c>
      <c r="E4" s="150"/>
      <c r="F4" s="151">
        <v>41762</v>
      </c>
      <c r="G4" s="152"/>
      <c r="H4" s="153"/>
    </row>
    <row r="5" spans="1:8" x14ac:dyDescent="0.15">
      <c r="A5" s="134" t="s">
        <v>522</v>
      </c>
      <c r="B5" s="139"/>
      <c r="C5" s="140"/>
      <c r="D5" s="141">
        <v>58124</v>
      </c>
      <c r="E5" s="142"/>
      <c r="F5" s="143">
        <v>69604</v>
      </c>
      <c r="G5" s="144"/>
      <c r="H5" s="145"/>
    </row>
    <row r="6" spans="1:8" x14ac:dyDescent="0.15">
      <c r="A6" s="146"/>
      <c r="B6" s="147"/>
      <c r="C6" s="148"/>
      <c r="D6" s="149">
        <v>26734</v>
      </c>
      <c r="E6" s="150"/>
      <c r="F6" s="151">
        <v>36247</v>
      </c>
      <c r="G6" s="152"/>
      <c r="H6" s="153"/>
    </row>
    <row r="7" spans="1:8" x14ac:dyDescent="0.15">
      <c r="A7" s="134" t="s">
        <v>523</v>
      </c>
      <c r="B7" s="139"/>
      <c r="C7" s="140"/>
      <c r="D7" s="141">
        <v>55753</v>
      </c>
      <c r="E7" s="142"/>
      <c r="F7" s="143">
        <v>68410</v>
      </c>
      <c r="G7" s="144"/>
      <c r="H7" s="145"/>
    </row>
    <row r="8" spans="1:8" x14ac:dyDescent="0.15">
      <c r="A8" s="146"/>
      <c r="B8" s="147"/>
      <c r="C8" s="148"/>
      <c r="D8" s="149">
        <v>30577</v>
      </c>
      <c r="E8" s="150"/>
      <c r="F8" s="151">
        <v>35086</v>
      </c>
      <c r="G8" s="152"/>
      <c r="H8" s="153"/>
    </row>
    <row r="9" spans="1:8" x14ac:dyDescent="0.15">
      <c r="A9" s="134" t="s">
        <v>524</v>
      </c>
      <c r="B9" s="139"/>
      <c r="C9" s="140"/>
      <c r="D9" s="141">
        <v>55925</v>
      </c>
      <c r="E9" s="142"/>
      <c r="F9" s="143">
        <v>73019</v>
      </c>
      <c r="G9" s="144"/>
      <c r="H9" s="145"/>
    </row>
    <row r="10" spans="1:8" x14ac:dyDescent="0.15">
      <c r="A10" s="146"/>
      <c r="B10" s="147"/>
      <c r="C10" s="148"/>
      <c r="D10" s="149">
        <v>39314</v>
      </c>
      <c r="E10" s="150"/>
      <c r="F10" s="151">
        <v>39427</v>
      </c>
      <c r="G10" s="152"/>
      <c r="H10" s="153"/>
    </row>
    <row r="11" spans="1:8" x14ac:dyDescent="0.15">
      <c r="A11" s="134" t="s">
        <v>525</v>
      </c>
      <c r="B11" s="139"/>
      <c r="C11" s="140"/>
      <c r="D11" s="141">
        <v>87693</v>
      </c>
      <c r="E11" s="142"/>
      <c r="F11" s="143">
        <v>76590</v>
      </c>
      <c r="G11" s="144"/>
      <c r="H11" s="145"/>
    </row>
    <row r="12" spans="1:8" x14ac:dyDescent="0.15">
      <c r="A12" s="146"/>
      <c r="B12" s="147"/>
      <c r="C12" s="154"/>
      <c r="D12" s="149">
        <v>61668</v>
      </c>
      <c r="E12" s="150"/>
      <c r="F12" s="151">
        <v>42387</v>
      </c>
      <c r="G12" s="152"/>
      <c r="H12" s="153"/>
    </row>
    <row r="13" spans="1:8" x14ac:dyDescent="0.15">
      <c r="A13" s="134"/>
      <c r="B13" s="139"/>
      <c r="C13" s="140"/>
      <c r="D13" s="141">
        <v>65939</v>
      </c>
      <c r="E13" s="142"/>
      <c r="F13" s="143">
        <v>72794</v>
      </c>
      <c r="G13" s="155"/>
      <c r="H13" s="145"/>
    </row>
    <row r="14" spans="1:8" x14ac:dyDescent="0.15">
      <c r="A14" s="146"/>
      <c r="B14" s="147"/>
      <c r="C14" s="148"/>
      <c r="D14" s="149">
        <v>39155</v>
      </c>
      <c r="E14" s="150"/>
      <c r="F14" s="151">
        <v>38982</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6.17</v>
      </c>
      <c r="C19" s="156">
        <f>ROUND(VALUE(SUBSTITUTE(実質収支比率等に係る経年分析!G$48,"▲","-")),2)</f>
        <v>7.43</v>
      </c>
      <c r="D19" s="156">
        <f>ROUND(VALUE(SUBSTITUTE(実質収支比率等に係る経年分析!H$48,"▲","-")),2)</f>
        <v>3.97</v>
      </c>
      <c r="E19" s="156">
        <f>ROUND(VALUE(SUBSTITUTE(実質収支比率等に係る経年分析!I$48,"▲","-")),2)</f>
        <v>5.15</v>
      </c>
      <c r="F19" s="156">
        <f>ROUND(VALUE(SUBSTITUTE(実質収支比率等に係る経年分析!J$48,"▲","-")),2)</f>
        <v>6.16</v>
      </c>
    </row>
    <row r="20" spans="1:11" x14ac:dyDescent="0.15">
      <c r="A20" s="156" t="s">
        <v>53</v>
      </c>
      <c r="B20" s="156">
        <f>ROUND(VALUE(SUBSTITUTE(実質収支比率等に係る経年分析!F$47,"▲","-")),2)</f>
        <v>27.63</v>
      </c>
      <c r="C20" s="156">
        <f>ROUND(VALUE(SUBSTITUTE(実質収支比率等に係る経年分析!G$47,"▲","-")),2)</f>
        <v>30.4</v>
      </c>
      <c r="D20" s="156">
        <f>ROUND(VALUE(SUBSTITUTE(実質収支比率等に係る経年分析!H$47,"▲","-")),2)</f>
        <v>36.590000000000003</v>
      </c>
      <c r="E20" s="156">
        <f>ROUND(VALUE(SUBSTITUTE(実質収支比率等に係る経年分析!I$47,"▲","-")),2)</f>
        <v>39.200000000000003</v>
      </c>
      <c r="F20" s="156">
        <f>ROUND(VALUE(SUBSTITUTE(実質収支比率等に係る経年分析!J$47,"▲","-")),2)</f>
        <v>40.340000000000003</v>
      </c>
    </row>
    <row r="21" spans="1:11" x14ac:dyDescent="0.15">
      <c r="A21" s="156" t="s">
        <v>54</v>
      </c>
      <c r="B21" s="156">
        <f>IF(ISNUMBER(VALUE(SUBSTITUTE(実質収支比率等に係る経年分析!F$49,"▲","-"))),ROUND(VALUE(SUBSTITUTE(実質収支比率等に係る経年分析!F$49,"▲","-")),2),NA())</f>
        <v>2.37</v>
      </c>
      <c r="C21" s="156">
        <f>IF(ISNUMBER(VALUE(SUBSTITUTE(実質収支比率等に係る経年分析!G$49,"▲","-"))),ROUND(VALUE(SUBSTITUTE(実質収支比率等に係る経年分析!G$49,"▲","-")),2),NA())</f>
        <v>6.76</v>
      </c>
      <c r="D21" s="156">
        <f>IF(ISNUMBER(VALUE(SUBSTITUTE(実質収支比率等に係る経年分析!H$49,"▲","-"))),ROUND(VALUE(SUBSTITUTE(実質収支比率等に係る経年分析!H$49,"▲","-")),2),NA())</f>
        <v>-0.53</v>
      </c>
      <c r="E21" s="156">
        <f>IF(ISNUMBER(VALUE(SUBSTITUTE(実質収支比率等に係る経年分析!I$49,"▲","-"))),ROUND(VALUE(SUBSTITUTE(実質収支比率等に係る経年分析!I$49,"▲","-")),2),NA())</f>
        <v>5.54</v>
      </c>
      <c r="F21" s="156">
        <f>IF(ISNUMBER(VALUE(SUBSTITUTE(実質収支比率等に係る経年分析!J$49,"▲","-"))),ROUND(VALUE(SUBSTITUTE(実質収支比率等に係る経年分析!J$49,"▲","-")),2),NA())</f>
        <v>2.57</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0</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str">
        <f>IF(連結実質赤字比率に係る赤字・黒字の構成分析!C$41="",NA(),連結実質赤字比率に係る赤字・黒字の構成分析!C$41)</f>
        <v>後期高齢者医療</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0.1</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0.09</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0.1</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0.08</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0.13</v>
      </c>
    </row>
    <row r="30" spans="1:11" x14ac:dyDescent="0.15">
      <c r="A30" s="157" t="str">
        <f>IF(連結実質赤字比率に係る赤字・黒字の構成分析!C$40="",NA(),連結実質赤字比率に係る赤字・黒字の構成分析!C$40)</f>
        <v>宅地開発事業</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0.28000000000000003</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0.27</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0.28000000000000003</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0.22</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0.21</v>
      </c>
    </row>
    <row r="31" spans="1:11" x14ac:dyDescent="0.15">
      <c r="A31" s="157" t="str">
        <f>IF(連結実質赤字比率に係る赤字・黒字の構成分析!C$39="",NA(),連結実質赤字比率に係る赤字・黒字の構成分析!C$39)</f>
        <v>国民健康保険（事業勘定）</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0.25</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0.38</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0.26</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0.49</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0.59</v>
      </c>
    </row>
    <row r="32" spans="1:11" x14ac:dyDescent="0.15">
      <c r="A32" s="157" t="str">
        <f>IF(連結実質赤字比率に係る赤字・黒字の構成分析!C$38="",NA(),連結実質赤字比率に係る赤字・黒字の構成分析!C$38)</f>
        <v>介護保険事業（保険事業勘定）</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0.93</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0.75</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0.56999999999999995</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0.71</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0.6</v>
      </c>
    </row>
    <row r="33" spans="1:16" x14ac:dyDescent="0.15">
      <c r="A33" s="157" t="str">
        <f>IF(連結実質赤字比率に係る赤字・黒字の構成分析!C$37="",NA(),連結実質赤字比率に係る赤字・黒字の構成分析!C$37)</f>
        <v>工業用水道事業</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0.47</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0.52</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0.59</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0.64</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0.68</v>
      </c>
    </row>
    <row r="34" spans="1:16" x14ac:dyDescent="0.15">
      <c r="A34" s="157" t="str">
        <f>IF(連結実質赤字比率に係る赤字・黒字の構成分析!C$36="",NA(),連結実質赤字比率に係る赤字・黒字の構成分析!C$36)</f>
        <v>一般会計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6.16</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7.43</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3.96</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5.14</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6.16</v>
      </c>
    </row>
    <row r="35" spans="1:16" x14ac:dyDescent="0.15">
      <c r="A35" s="157" t="str">
        <f>IF(連結実質赤字比率に係る赤字・黒字の構成分析!C$35="",NA(),連結実質赤字比率に係る赤字・黒字の構成分析!C$35)</f>
        <v>下水道事業</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8.86</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9.01</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9.94</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10.53</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10.65</v>
      </c>
    </row>
    <row r="36" spans="1:16" x14ac:dyDescent="0.15">
      <c r="A36" s="157" t="str">
        <f>IF(連結実質赤字比率に係る赤字・黒字の構成分析!C$34="",NA(),連結実質赤字比率に係る赤字・黒字の構成分析!C$34)</f>
        <v>水道事業</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11.93</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11.79</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12.39</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12.64</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12.77</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3017</v>
      </c>
      <c r="E42" s="158"/>
      <c r="F42" s="158"/>
      <c r="G42" s="158">
        <f>'実質公債費比率（分子）の構造'!L$52</f>
        <v>2941</v>
      </c>
      <c r="H42" s="158"/>
      <c r="I42" s="158"/>
      <c r="J42" s="158">
        <f>'実質公債費比率（分子）の構造'!M$52</f>
        <v>2692</v>
      </c>
      <c r="K42" s="158"/>
      <c r="L42" s="158"/>
      <c r="M42" s="158">
        <f>'実質公債費比率（分子）の構造'!N$52</f>
        <v>2474</v>
      </c>
      <c r="N42" s="158"/>
      <c r="O42" s="158"/>
      <c r="P42" s="158">
        <f>'実質公債費比率（分子）の構造'!O$52</f>
        <v>2302</v>
      </c>
    </row>
    <row r="43" spans="1:16" x14ac:dyDescent="0.15">
      <c r="A43" s="158" t="s">
        <v>16</v>
      </c>
      <c r="B43" s="158">
        <f>'実質公債費比率（分子）の構造'!K$51</f>
        <v>0</v>
      </c>
      <c r="C43" s="158"/>
      <c r="D43" s="158"/>
      <c r="E43" s="158">
        <f>'実質公債費比率（分子）の構造'!L$51</f>
        <v>0</v>
      </c>
      <c r="F43" s="158"/>
      <c r="G43" s="158"/>
      <c r="H43" s="158">
        <f>'実質公債費比率（分子）の構造'!M$51</f>
        <v>0</v>
      </c>
      <c r="I43" s="158"/>
      <c r="J43" s="158"/>
      <c r="K43" s="158" t="str">
        <f>'実質公債費比率（分子）の構造'!N$51</f>
        <v>-</v>
      </c>
      <c r="L43" s="158"/>
      <c r="M43" s="158"/>
      <c r="N43" s="158">
        <f>'実質公債費比率（分子）の構造'!O$51</f>
        <v>0</v>
      </c>
      <c r="O43" s="158"/>
      <c r="P43" s="158"/>
    </row>
    <row r="44" spans="1:16" x14ac:dyDescent="0.15">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15">
      <c r="A45" s="158" t="s">
        <v>63</v>
      </c>
      <c r="B45" s="158">
        <f>'実質公債費比率（分子）の構造'!K$49</f>
        <v>462</v>
      </c>
      <c r="C45" s="158"/>
      <c r="D45" s="158"/>
      <c r="E45" s="158">
        <f>'実質公債費比率（分子）の構造'!L$49</f>
        <v>478</v>
      </c>
      <c r="F45" s="158"/>
      <c r="G45" s="158"/>
      <c r="H45" s="158">
        <f>'実質公債費比率（分子）の構造'!M$49</f>
        <v>481</v>
      </c>
      <c r="I45" s="158"/>
      <c r="J45" s="158"/>
      <c r="K45" s="158">
        <f>'実質公債費比率（分子）の構造'!N$49</f>
        <v>472</v>
      </c>
      <c r="L45" s="158"/>
      <c r="M45" s="158"/>
      <c r="N45" s="158">
        <f>'実質公債費比率（分子）の構造'!O$49</f>
        <v>462</v>
      </c>
      <c r="O45" s="158"/>
      <c r="P45" s="158"/>
    </row>
    <row r="46" spans="1:16" x14ac:dyDescent="0.15">
      <c r="A46" s="158" t="s">
        <v>64</v>
      </c>
      <c r="B46" s="158">
        <f>'実質公債費比率（分子）の構造'!K$48</f>
        <v>647</v>
      </c>
      <c r="C46" s="158"/>
      <c r="D46" s="158"/>
      <c r="E46" s="158">
        <f>'実質公債費比率（分子）の構造'!L$48</f>
        <v>632</v>
      </c>
      <c r="F46" s="158"/>
      <c r="G46" s="158"/>
      <c r="H46" s="158">
        <f>'実質公債費比率（分子）の構造'!M$48</f>
        <v>614</v>
      </c>
      <c r="I46" s="158"/>
      <c r="J46" s="158"/>
      <c r="K46" s="158">
        <f>'実質公債費比率（分子）の構造'!N$48</f>
        <v>566</v>
      </c>
      <c r="L46" s="158"/>
      <c r="M46" s="158"/>
      <c r="N46" s="158">
        <f>'実質公債費比率（分子）の構造'!O$48</f>
        <v>487</v>
      </c>
      <c r="O46" s="158"/>
      <c r="P46" s="158"/>
    </row>
    <row r="47" spans="1:16" x14ac:dyDescent="0.15">
      <c r="A47" s="158" t="s">
        <v>12</v>
      </c>
      <c r="B47" s="158">
        <f>'実質公債費比率（分子）の構造'!K$47</f>
        <v>17</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3060</v>
      </c>
      <c r="C49" s="158"/>
      <c r="D49" s="158"/>
      <c r="E49" s="158">
        <f>'実質公債費比率（分子）の構造'!L$45</f>
        <v>2961</v>
      </c>
      <c r="F49" s="158"/>
      <c r="G49" s="158"/>
      <c r="H49" s="158">
        <f>'実質公債費比率（分子）の構造'!M$45</f>
        <v>2652</v>
      </c>
      <c r="I49" s="158"/>
      <c r="J49" s="158"/>
      <c r="K49" s="158">
        <f>'実質公債費比率（分子）の構造'!N$45</f>
        <v>2425</v>
      </c>
      <c r="L49" s="158"/>
      <c r="M49" s="158"/>
      <c r="N49" s="158">
        <f>'実質公債費比率（分子）の構造'!O$45</f>
        <v>2207</v>
      </c>
      <c r="O49" s="158"/>
      <c r="P49" s="158"/>
    </row>
    <row r="50" spans="1:16" x14ac:dyDescent="0.15">
      <c r="A50" s="158" t="s">
        <v>67</v>
      </c>
      <c r="B50" s="158" t="e">
        <f>NA()</f>
        <v>#N/A</v>
      </c>
      <c r="C50" s="158">
        <f>IF(ISNUMBER('実質公債費比率（分子）の構造'!K$53),'実質公債費比率（分子）の構造'!K$53,NA())</f>
        <v>1169</v>
      </c>
      <c r="D50" s="158" t="e">
        <f>NA()</f>
        <v>#N/A</v>
      </c>
      <c r="E50" s="158" t="e">
        <f>NA()</f>
        <v>#N/A</v>
      </c>
      <c r="F50" s="158">
        <f>IF(ISNUMBER('実質公債費比率（分子）の構造'!L$53),'実質公債費比率（分子）の構造'!L$53,NA())</f>
        <v>1130</v>
      </c>
      <c r="G50" s="158" t="e">
        <f>NA()</f>
        <v>#N/A</v>
      </c>
      <c r="H50" s="158" t="e">
        <f>NA()</f>
        <v>#N/A</v>
      </c>
      <c r="I50" s="158">
        <f>IF(ISNUMBER('実質公債費比率（分子）の構造'!M$53),'実質公債費比率（分子）の構造'!M$53,NA())</f>
        <v>1055</v>
      </c>
      <c r="J50" s="158" t="e">
        <f>NA()</f>
        <v>#N/A</v>
      </c>
      <c r="K50" s="158" t="e">
        <f>NA()</f>
        <v>#N/A</v>
      </c>
      <c r="L50" s="158">
        <f>IF(ISNUMBER('実質公債費比率（分子）の構造'!N$53),'実質公債費比率（分子）の構造'!N$53,NA())</f>
        <v>989</v>
      </c>
      <c r="M50" s="158" t="e">
        <f>NA()</f>
        <v>#N/A</v>
      </c>
      <c r="N50" s="158" t="e">
        <f>NA()</f>
        <v>#N/A</v>
      </c>
      <c r="O50" s="158">
        <f>IF(ISNUMBER('実質公債費比率（分子）の構造'!O$53),'実質公債費比率（分子）の構造'!O$53,NA())</f>
        <v>854</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23222</v>
      </c>
      <c r="E56" s="157"/>
      <c r="F56" s="157"/>
      <c r="G56" s="157">
        <f>'将来負担比率（分子）の構造'!J$52</f>
        <v>21279</v>
      </c>
      <c r="H56" s="157"/>
      <c r="I56" s="157"/>
      <c r="J56" s="157">
        <f>'将来負担比率（分子）の構造'!K$52</f>
        <v>19297</v>
      </c>
      <c r="K56" s="157"/>
      <c r="L56" s="157"/>
      <c r="M56" s="157">
        <f>'将来負担比率（分子）の構造'!L$52</f>
        <v>17690</v>
      </c>
      <c r="N56" s="157"/>
      <c r="O56" s="157"/>
      <c r="P56" s="157">
        <f>'将来負担比率（分子）の構造'!M$52</f>
        <v>16266</v>
      </c>
    </row>
    <row r="57" spans="1:16" x14ac:dyDescent="0.15">
      <c r="A57" s="157" t="s">
        <v>42</v>
      </c>
      <c r="B57" s="157"/>
      <c r="C57" s="157"/>
      <c r="D57" s="157">
        <f>'将来負担比率（分子）の構造'!I$51</f>
        <v>448</v>
      </c>
      <c r="E57" s="157"/>
      <c r="F57" s="157"/>
      <c r="G57" s="157">
        <f>'将来負担比率（分子）の構造'!J$51</f>
        <v>359</v>
      </c>
      <c r="H57" s="157"/>
      <c r="I57" s="157"/>
      <c r="J57" s="157">
        <f>'将来負担比率（分子）の構造'!K$51</f>
        <v>271</v>
      </c>
      <c r="K57" s="157"/>
      <c r="L57" s="157"/>
      <c r="M57" s="157">
        <f>'将来負担比率（分子）の構造'!L$51</f>
        <v>198</v>
      </c>
      <c r="N57" s="157"/>
      <c r="O57" s="157"/>
      <c r="P57" s="157">
        <f>'将来負担比率（分子）の構造'!M$51</f>
        <v>144</v>
      </c>
    </row>
    <row r="58" spans="1:16" x14ac:dyDescent="0.15">
      <c r="A58" s="157" t="s">
        <v>41</v>
      </c>
      <c r="B58" s="157"/>
      <c r="C58" s="157"/>
      <c r="D58" s="157">
        <f>'将来負担比率（分子）の構造'!I$50</f>
        <v>8804</v>
      </c>
      <c r="E58" s="157"/>
      <c r="F58" s="157"/>
      <c r="G58" s="157">
        <f>'将来負担比率（分子）の構造'!J$50</f>
        <v>9454</v>
      </c>
      <c r="H58" s="157"/>
      <c r="I58" s="157"/>
      <c r="J58" s="157">
        <f>'将来負担比率（分子）の構造'!K$50</f>
        <v>9936</v>
      </c>
      <c r="K58" s="157"/>
      <c r="L58" s="157"/>
      <c r="M58" s="157">
        <f>'将来負担比率（分子）の構造'!L$50</f>
        <v>10316</v>
      </c>
      <c r="N58" s="157"/>
      <c r="O58" s="157"/>
      <c r="P58" s="157">
        <f>'将来負担比率（分子）の構造'!M$50</f>
        <v>10622</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f>'将来負担比率（分子）の構造'!M$49</f>
        <v>43</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15">
      <c r="A62" s="157" t="s">
        <v>35</v>
      </c>
      <c r="B62" s="157">
        <f>'将来負担比率（分子）の構造'!I$45</f>
        <v>2813</v>
      </c>
      <c r="C62" s="157"/>
      <c r="D62" s="157"/>
      <c r="E62" s="157">
        <f>'将来負担比率（分子）の構造'!J$45</f>
        <v>2757</v>
      </c>
      <c r="F62" s="157"/>
      <c r="G62" s="157"/>
      <c r="H62" s="157">
        <f>'将来負担比率（分子）の構造'!K$45</f>
        <v>2654</v>
      </c>
      <c r="I62" s="157"/>
      <c r="J62" s="157"/>
      <c r="K62" s="157">
        <f>'将来負担比率（分子）の構造'!L$45</f>
        <v>2506</v>
      </c>
      <c r="L62" s="157"/>
      <c r="M62" s="157"/>
      <c r="N62" s="157">
        <f>'将来負担比率（分子）の構造'!M$45</f>
        <v>2560</v>
      </c>
      <c r="O62" s="157"/>
      <c r="P62" s="157"/>
    </row>
    <row r="63" spans="1:16" x14ac:dyDescent="0.15">
      <c r="A63" s="157" t="s">
        <v>34</v>
      </c>
      <c r="B63" s="157">
        <f>'将来負担比率（分子）の構造'!I$44</f>
        <v>3277</v>
      </c>
      <c r="C63" s="157"/>
      <c r="D63" s="157"/>
      <c r="E63" s="157">
        <f>'将来負担比率（分子）の構造'!J$44</f>
        <v>3176</v>
      </c>
      <c r="F63" s="157"/>
      <c r="G63" s="157"/>
      <c r="H63" s="157">
        <f>'将来負担比率（分子）の構造'!K$44</f>
        <v>3125</v>
      </c>
      <c r="I63" s="157"/>
      <c r="J63" s="157"/>
      <c r="K63" s="157">
        <f>'将来負担比率（分子）の構造'!L$44</f>
        <v>3188</v>
      </c>
      <c r="L63" s="157"/>
      <c r="M63" s="157"/>
      <c r="N63" s="157">
        <f>'将来負担比率（分子）の構造'!M$44</f>
        <v>2866</v>
      </c>
      <c r="O63" s="157"/>
      <c r="P63" s="157"/>
    </row>
    <row r="64" spans="1:16" x14ac:dyDescent="0.15">
      <c r="A64" s="157" t="s">
        <v>33</v>
      </c>
      <c r="B64" s="157">
        <f>'将来負担比率（分子）の構造'!I$43</f>
        <v>3956</v>
      </c>
      <c r="C64" s="157"/>
      <c r="D64" s="157"/>
      <c r="E64" s="157">
        <f>'将来負担比率（分子）の構造'!J$43</f>
        <v>3192</v>
      </c>
      <c r="F64" s="157"/>
      <c r="G64" s="157"/>
      <c r="H64" s="157">
        <f>'将来負担比率（分子）の構造'!K$43</f>
        <v>2665</v>
      </c>
      <c r="I64" s="157"/>
      <c r="J64" s="157"/>
      <c r="K64" s="157">
        <f>'将来負担比率（分子）の構造'!L$43</f>
        <v>2196</v>
      </c>
      <c r="L64" s="157"/>
      <c r="M64" s="157"/>
      <c r="N64" s="157">
        <f>'将来負担比率（分子）の構造'!M$43</f>
        <v>1866</v>
      </c>
      <c r="O64" s="157"/>
      <c r="P64" s="157"/>
    </row>
    <row r="65" spans="1:16" x14ac:dyDescent="0.15">
      <c r="A65" s="157" t="s">
        <v>32</v>
      </c>
      <c r="B65" s="157">
        <f>'将来負担比率（分子）の構造'!I$42</f>
        <v>2</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15">
      <c r="A66" s="157" t="s">
        <v>31</v>
      </c>
      <c r="B66" s="157">
        <f>'将来負担比率（分子）の構造'!I$41</f>
        <v>20491</v>
      </c>
      <c r="C66" s="157"/>
      <c r="D66" s="157"/>
      <c r="E66" s="157">
        <f>'将来負担比率（分子）の構造'!J$41</f>
        <v>17927</v>
      </c>
      <c r="F66" s="157"/>
      <c r="G66" s="157"/>
      <c r="H66" s="157">
        <f>'将来負担比率（分子）の構造'!K$41</f>
        <v>15530</v>
      </c>
      <c r="I66" s="157"/>
      <c r="J66" s="157"/>
      <c r="K66" s="157">
        <f>'将来負担比率（分子）の構造'!L$41</f>
        <v>13388</v>
      </c>
      <c r="L66" s="157"/>
      <c r="M66" s="157"/>
      <c r="N66" s="157">
        <f>'将来負担比率（分子）の構造'!M$41</f>
        <v>12169</v>
      </c>
      <c r="O66" s="157"/>
      <c r="P66" s="157"/>
    </row>
    <row r="67" spans="1:16" x14ac:dyDescent="0.15">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4516</v>
      </c>
      <c r="C72" s="161">
        <f>基金残高に係る経年分析!G55</f>
        <v>4769</v>
      </c>
      <c r="D72" s="161">
        <f>基金残高に係る経年分析!H55</f>
        <v>4927</v>
      </c>
    </row>
    <row r="73" spans="1:16" x14ac:dyDescent="0.15">
      <c r="A73" s="160" t="s">
        <v>74</v>
      </c>
      <c r="B73" s="161">
        <f>基金残高に係る経年分析!F56</f>
        <v>10</v>
      </c>
      <c r="C73" s="161">
        <f>基金残高に係る経年分析!G56</f>
        <v>10</v>
      </c>
      <c r="D73" s="161">
        <f>基金残高に係る経年分析!H56</f>
        <v>10</v>
      </c>
    </row>
    <row r="74" spans="1:16" x14ac:dyDescent="0.15">
      <c r="A74" s="160" t="s">
        <v>75</v>
      </c>
      <c r="B74" s="161">
        <f>基金残高に係る経年分析!F57</f>
        <v>6426</v>
      </c>
      <c r="C74" s="161">
        <f>基金残高に係る経年分析!G57</f>
        <v>6436</v>
      </c>
      <c r="D74" s="161">
        <f>基金残高に係る経年分析!H57</f>
        <v>6490</v>
      </c>
    </row>
  </sheetData>
  <sheetProtection algorithmName="SHA-512" hashValue="tT3mKZByKnk3aodGaVM1DVLZ3LetKaF0xY9ZqS4groXFGpy86Jk7sR0ZLd5TmV09auDdB3bnBsabVuitpy6ZwQ==" saltValue="6R+0OC6u6QJKYouz3SV1iQ=="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15">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15">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15">
      <c r="B5" s="666" t="s">
        <v>215</v>
      </c>
      <c r="C5" s="667"/>
      <c r="D5" s="667"/>
      <c r="E5" s="667"/>
      <c r="F5" s="667"/>
      <c r="G5" s="667"/>
      <c r="H5" s="667"/>
      <c r="I5" s="667"/>
      <c r="J5" s="667"/>
      <c r="K5" s="667"/>
      <c r="L5" s="667"/>
      <c r="M5" s="667"/>
      <c r="N5" s="667"/>
      <c r="O5" s="667"/>
      <c r="P5" s="667"/>
      <c r="Q5" s="668"/>
      <c r="R5" s="663">
        <v>4217424</v>
      </c>
      <c r="S5" s="664"/>
      <c r="T5" s="664"/>
      <c r="U5" s="664"/>
      <c r="V5" s="664"/>
      <c r="W5" s="664"/>
      <c r="X5" s="664"/>
      <c r="Y5" s="689"/>
      <c r="Z5" s="702">
        <v>19</v>
      </c>
      <c r="AA5" s="702"/>
      <c r="AB5" s="702"/>
      <c r="AC5" s="702"/>
      <c r="AD5" s="703">
        <v>4217424</v>
      </c>
      <c r="AE5" s="703"/>
      <c r="AF5" s="703"/>
      <c r="AG5" s="703"/>
      <c r="AH5" s="703"/>
      <c r="AI5" s="703"/>
      <c r="AJ5" s="703"/>
      <c r="AK5" s="703"/>
      <c r="AL5" s="690">
        <v>34</v>
      </c>
      <c r="AM5" s="672"/>
      <c r="AN5" s="672"/>
      <c r="AO5" s="691"/>
      <c r="AP5" s="666" t="s">
        <v>216</v>
      </c>
      <c r="AQ5" s="667"/>
      <c r="AR5" s="667"/>
      <c r="AS5" s="667"/>
      <c r="AT5" s="667"/>
      <c r="AU5" s="667"/>
      <c r="AV5" s="667"/>
      <c r="AW5" s="667"/>
      <c r="AX5" s="667"/>
      <c r="AY5" s="667"/>
      <c r="AZ5" s="667"/>
      <c r="BA5" s="667"/>
      <c r="BB5" s="667"/>
      <c r="BC5" s="667"/>
      <c r="BD5" s="667"/>
      <c r="BE5" s="667"/>
      <c r="BF5" s="668"/>
      <c r="BG5" s="608">
        <v>4211903</v>
      </c>
      <c r="BH5" s="609"/>
      <c r="BI5" s="609"/>
      <c r="BJ5" s="609"/>
      <c r="BK5" s="609"/>
      <c r="BL5" s="609"/>
      <c r="BM5" s="609"/>
      <c r="BN5" s="610"/>
      <c r="BO5" s="646">
        <v>99.9</v>
      </c>
      <c r="BP5" s="646"/>
      <c r="BQ5" s="646"/>
      <c r="BR5" s="646"/>
      <c r="BS5" s="647">
        <v>43691</v>
      </c>
      <c r="BT5" s="647"/>
      <c r="BU5" s="647"/>
      <c r="BV5" s="647"/>
      <c r="BW5" s="647"/>
      <c r="BX5" s="647"/>
      <c r="BY5" s="647"/>
      <c r="BZ5" s="647"/>
      <c r="CA5" s="647"/>
      <c r="CB5" s="685"/>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15">
      <c r="B6" s="605" t="s">
        <v>220</v>
      </c>
      <c r="C6" s="606"/>
      <c r="D6" s="606"/>
      <c r="E6" s="606"/>
      <c r="F6" s="606"/>
      <c r="G6" s="606"/>
      <c r="H6" s="606"/>
      <c r="I6" s="606"/>
      <c r="J6" s="606"/>
      <c r="K6" s="606"/>
      <c r="L6" s="606"/>
      <c r="M6" s="606"/>
      <c r="N6" s="606"/>
      <c r="O6" s="606"/>
      <c r="P6" s="606"/>
      <c r="Q6" s="607"/>
      <c r="R6" s="608">
        <v>283743</v>
      </c>
      <c r="S6" s="609"/>
      <c r="T6" s="609"/>
      <c r="U6" s="609"/>
      <c r="V6" s="609"/>
      <c r="W6" s="609"/>
      <c r="X6" s="609"/>
      <c r="Y6" s="610"/>
      <c r="Z6" s="646">
        <v>1.3</v>
      </c>
      <c r="AA6" s="646"/>
      <c r="AB6" s="646"/>
      <c r="AC6" s="646"/>
      <c r="AD6" s="647">
        <v>283743</v>
      </c>
      <c r="AE6" s="647"/>
      <c r="AF6" s="647"/>
      <c r="AG6" s="647"/>
      <c r="AH6" s="647"/>
      <c r="AI6" s="647"/>
      <c r="AJ6" s="647"/>
      <c r="AK6" s="647"/>
      <c r="AL6" s="611">
        <v>2.2999999999999998</v>
      </c>
      <c r="AM6" s="612"/>
      <c r="AN6" s="612"/>
      <c r="AO6" s="648"/>
      <c r="AP6" s="605" t="s">
        <v>221</v>
      </c>
      <c r="AQ6" s="606"/>
      <c r="AR6" s="606"/>
      <c r="AS6" s="606"/>
      <c r="AT6" s="606"/>
      <c r="AU6" s="606"/>
      <c r="AV6" s="606"/>
      <c r="AW6" s="606"/>
      <c r="AX6" s="606"/>
      <c r="AY6" s="606"/>
      <c r="AZ6" s="606"/>
      <c r="BA6" s="606"/>
      <c r="BB6" s="606"/>
      <c r="BC6" s="606"/>
      <c r="BD6" s="606"/>
      <c r="BE6" s="606"/>
      <c r="BF6" s="607"/>
      <c r="BG6" s="608">
        <v>4211903</v>
      </c>
      <c r="BH6" s="609"/>
      <c r="BI6" s="609"/>
      <c r="BJ6" s="609"/>
      <c r="BK6" s="609"/>
      <c r="BL6" s="609"/>
      <c r="BM6" s="609"/>
      <c r="BN6" s="610"/>
      <c r="BO6" s="646">
        <v>99.9</v>
      </c>
      <c r="BP6" s="646"/>
      <c r="BQ6" s="646"/>
      <c r="BR6" s="646"/>
      <c r="BS6" s="647">
        <v>43691</v>
      </c>
      <c r="BT6" s="647"/>
      <c r="BU6" s="647"/>
      <c r="BV6" s="647"/>
      <c r="BW6" s="647"/>
      <c r="BX6" s="647"/>
      <c r="BY6" s="647"/>
      <c r="BZ6" s="647"/>
      <c r="CA6" s="647"/>
      <c r="CB6" s="685"/>
      <c r="CD6" s="666" t="s">
        <v>222</v>
      </c>
      <c r="CE6" s="667"/>
      <c r="CF6" s="667"/>
      <c r="CG6" s="667"/>
      <c r="CH6" s="667"/>
      <c r="CI6" s="667"/>
      <c r="CJ6" s="667"/>
      <c r="CK6" s="667"/>
      <c r="CL6" s="667"/>
      <c r="CM6" s="667"/>
      <c r="CN6" s="667"/>
      <c r="CO6" s="667"/>
      <c r="CP6" s="667"/>
      <c r="CQ6" s="668"/>
      <c r="CR6" s="608">
        <v>179839</v>
      </c>
      <c r="CS6" s="609"/>
      <c r="CT6" s="609"/>
      <c r="CU6" s="609"/>
      <c r="CV6" s="609"/>
      <c r="CW6" s="609"/>
      <c r="CX6" s="609"/>
      <c r="CY6" s="610"/>
      <c r="CZ6" s="690">
        <v>0.8</v>
      </c>
      <c r="DA6" s="672"/>
      <c r="DB6" s="672"/>
      <c r="DC6" s="692"/>
      <c r="DD6" s="614" t="s">
        <v>122</v>
      </c>
      <c r="DE6" s="609"/>
      <c r="DF6" s="609"/>
      <c r="DG6" s="609"/>
      <c r="DH6" s="609"/>
      <c r="DI6" s="609"/>
      <c r="DJ6" s="609"/>
      <c r="DK6" s="609"/>
      <c r="DL6" s="609"/>
      <c r="DM6" s="609"/>
      <c r="DN6" s="609"/>
      <c r="DO6" s="609"/>
      <c r="DP6" s="610"/>
      <c r="DQ6" s="614">
        <v>179794</v>
      </c>
      <c r="DR6" s="609"/>
      <c r="DS6" s="609"/>
      <c r="DT6" s="609"/>
      <c r="DU6" s="609"/>
      <c r="DV6" s="609"/>
      <c r="DW6" s="609"/>
      <c r="DX6" s="609"/>
      <c r="DY6" s="609"/>
      <c r="DZ6" s="609"/>
      <c r="EA6" s="609"/>
      <c r="EB6" s="609"/>
      <c r="EC6" s="645"/>
    </row>
    <row r="7" spans="2:143" ht="11.25" customHeight="1" x14ac:dyDescent="0.15">
      <c r="B7" s="605" t="s">
        <v>223</v>
      </c>
      <c r="C7" s="606"/>
      <c r="D7" s="606"/>
      <c r="E7" s="606"/>
      <c r="F7" s="606"/>
      <c r="G7" s="606"/>
      <c r="H7" s="606"/>
      <c r="I7" s="606"/>
      <c r="J7" s="606"/>
      <c r="K7" s="606"/>
      <c r="L7" s="606"/>
      <c r="M7" s="606"/>
      <c r="N7" s="606"/>
      <c r="O7" s="606"/>
      <c r="P7" s="606"/>
      <c r="Q7" s="607"/>
      <c r="R7" s="608">
        <v>2372</v>
      </c>
      <c r="S7" s="609"/>
      <c r="T7" s="609"/>
      <c r="U7" s="609"/>
      <c r="V7" s="609"/>
      <c r="W7" s="609"/>
      <c r="X7" s="609"/>
      <c r="Y7" s="610"/>
      <c r="Z7" s="646">
        <v>0</v>
      </c>
      <c r="AA7" s="646"/>
      <c r="AB7" s="646"/>
      <c r="AC7" s="646"/>
      <c r="AD7" s="647">
        <v>2372</v>
      </c>
      <c r="AE7" s="647"/>
      <c r="AF7" s="647"/>
      <c r="AG7" s="647"/>
      <c r="AH7" s="647"/>
      <c r="AI7" s="647"/>
      <c r="AJ7" s="647"/>
      <c r="AK7" s="647"/>
      <c r="AL7" s="611">
        <v>0</v>
      </c>
      <c r="AM7" s="612"/>
      <c r="AN7" s="612"/>
      <c r="AO7" s="648"/>
      <c r="AP7" s="605" t="s">
        <v>224</v>
      </c>
      <c r="AQ7" s="606"/>
      <c r="AR7" s="606"/>
      <c r="AS7" s="606"/>
      <c r="AT7" s="606"/>
      <c r="AU7" s="606"/>
      <c r="AV7" s="606"/>
      <c r="AW7" s="606"/>
      <c r="AX7" s="606"/>
      <c r="AY7" s="606"/>
      <c r="AZ7" s="606"/>
      <c r="BA7" s="606"/>
      <c r="BB7" s="606"/>
      <c r="BC7" s="606"/>
      <c r="BD7" s="606"/>
      <c r="BE7" s="606"/>
      <c r="BF7" s="607"/>
      <c r="BG7" s="608">
        <v>1421470</v>
      </c>
      <c r="BH7" s="609"/>
      <c r="BI7" s="609"/>
      <c r="BJ7" s="609"/>
      <c r="BK7" s="609"/>
      <c r="BL7" s="609"/>
      <c r="BM7" s="609"/>
      <c r="BN7" s="610"/>
      <c r="BO7" s="646">
        <v>33.700000000000003</v>
      </c>
      <c r="BP7" s="646"/>
      <c r="BQ7" s="646"/>
      <c r="BR7" s="646"/>
      <c r="BS7" s="647">
        <v>43691</v>
      </c>
      <c r="BT7" s="647"/>
      <c r="BU7" s="647"/>
      <c r="BV7" s="647"/>
      <c r="BW7" s="647"/>
      <c r="BX7" s="647"/>
      <c r="BY7" s="647"/>
      <c r="BZ7" s="647"/>
      <c r="CA7" s="647"/>
      <c r="CB7" s="685"/>
      <c r="CD7" s="605" t="s">
        <v>225</v>
      </c>
      <c r="CE7" s="606"/>
      <c r="CF7" s="606"/>
      <c r="CG7" s="606"/>
      <c r="CH7" s="606"/>
      <c r="CI7" s="606"/>
      <c r="CJ7" s="606"/>
      <c r="CK7" s="606"/>
      <c r="CL7" s="606"/>
      <c r="CM7" s="606"/>
      <c r="CN7" s="606"/>
      <c r="CO7" s="606"/>
      <c r="CP7" s="606"/>
      <c r="CQ7" s="607"/>
      <c r="CR7" s="608">
        <v>3698994</v>
      </c>
      <c r="CS7" s="609"/>
      <c r="CT7" s="609"/>
      <c r="CU7" s="609"/>
      <c r="CV7" s="609"/>
      <c r="CW7" s="609"/>
      <c r="CX7" s="609"/>
      <c r="CY7" s="610"/>
      <c r="CZ7" s="646">
        <v>17.3</v>
      </c>
      <c r="DA7" s="646"/>
      <c r="DB7" s="646"/>
      <c r="DC7" s="646"/>
      <c r="DD7" s="614">
        <v>406978</v>
      </c>
      <c r="DE7" s="609"/>
      <c r="DF7" s="609"/>
      <c r="DG7" s="609"/>
      <c r="DH7" s="609"/>
      <c r="DI7" s="609"/>
      <c r="DJ7" s="609"/>
      <c r="DK7" s="609"/>
      <c r="DL7" s="609"/>
      <c r="DM7" s="609"/>
      <c r="DN7" s="609"/>
      <c r="DO7" s="609"/>
      <c r="DP7" s="610"/>
      <c r="DQ7" s="614">
        <v>1929366</v>
      </c>
      <c r="DR7" s="609"/>
      <c r="DS7" s="609"/>
      <c r="DT7" s="609"/>
      <c r="DU7" s="609"/>
      <c r="DV7" s="609"/>
      <c r="DW7" s="609"/>
      <c r="DX7" s="609"/>
      <c r="DY7" s="609"/>
      <c r="DZ7" s="609"/>
      <c r="EA7" s="609"/>
      <c r="EB7" s="609"/>
      <c r="EC7" s="645"/>
    </row>
    <row r="8" spans="2:143" ht="11.25" customHeight="1" x14ac:dyDescent="0.15">
      <c r="B8" s="605" t="s">
        <v>226</v>
      </c>
      <c r="C8" s="606"/>
      <c r="D8" s="606"/>
      <c r="E8" s="606"/>
      <c r="F8" s="606"/>
      <c r="G8" s="606"/>
      <c r="H8" s="606"/>
      <c r="I8" s="606"/>
      <c r="J8" s="606"/>
      <c r="K8" s="606"/>
      <c r="L8" s="606"/>
      <c r="M8" s="606"/>
      <c r="N8" s="606"/>
      <c r="O8" s="606"/>
      <c r="P8" s="606"/>
      <c r="Q8" s="607"/>
      <c r="R8" s="608">
        <v>42299</v>
      </c>
      <c r="S8" s="609"/>
      <c r="T8" s="609"/>
      <c r="U8" s="609"/>
      <c r="V8" s="609"/>
      <c r="W8" s="609"/>
      <c r="X8" s="609"/>
      <c r="Y8" s="610"/>
      <c r="Z8" s="646">
        <v>0.2</v>
      </c>
      <c r="AA8" s="646"/>
      <c r="AB8" s="646"/>
      <c r="AC8" s="646"/>
      <c r="AD8" s="647">
        <v>42299</v>
      </c>
      <c r="AE8" s="647"/>
      <c r="AF8" s="647"/>
      <c r="AG8" s="647"/>
      <c r="AH8" s="647"/>
      <c r="AI8" s="647"/>
      <c r="AJ8" s="647"/>
      <c r="AK8" s="647"/>
      <c r="AL8" s="611">
        <v>0.3</v>
      </c>
      <c r="AM8" s="612"/>
      <c r="AN8" s="612"/>
      <c r="AO8" s="648"/>
      <c r="AP8" s="605" t="s">
        <v>227</v>
      </c>
      <c r="AQ8" s="606"/>
      <c r="AR8" s="606"/>
      <c r="AS8" s="606"/>
      <c r="AT8" s="606"/>
      <c r="AU8" s="606"/>
      <c r="AV8" s="606"/>
      <c r="AW8" s="606"/>
      <c r="AX8" s="606"/>
      <c r="AY8" s="606"/>
      <c r="AZ8" s="606"/>
      <c r="BA8" s="606"/>
      <c r="BB8" s="606"/>
      <c r="BC8" s="606"/>
      <c r="BD8" s="606"/>
      <c r="BE8" s="606"/>
      <c r="BF8" s="607"/>
      <c r="BG8" s="608">
        <v>44361</v>
      </c>
      <c r="BH8" s="609"/>
      <c r="BI8" s="609"/>
      <c r="BJ8" s="609"/>
      <c r="BK8" s="609"/>
      <c r="BL8" s="609"/>
      <c r="BM8" s="609"/>
      <c r="BN8" s="610"/>
      <c r="BO8" s="646">
        <v>1.1000000000000001</v>
      </c>
      <c r="BP8" s="646"/>
      <c r="BQ8" s="646"/>
      <c r="BR8" s="646"/>
      <c r="BS8" s="647" t="s">
        <v>122</v>
      </c>
      <c r="BT8" s="647"/>
      <c r="BU8" s="647"/>
      <c r="BV8" s="647"/>
      <c r="BW8" s="647"/>
      <c r="BX8" s="647"/>
      <c r="BY8" s="647"/>
      <c r="BZ8" s="647"/>
      <c r="CA8" s="647"/>
      <c r="CB8" s="685"/>
      <c r="CD8" s="605" t="s">
        <v>228</v>
      </c>
      <c r="CE8" s="606"/>
      <c r="CF8" s="606"/>
      <c r="CG8" s="606"/>
      <c r="CH8" s="606"/>
      <c r="CI8" s="606"/>
      <c r="CJ8" s="606"/>
      <c r="CK8" s="606"/>
      <c r="CL8" s="606"/>
      <c r="CM8" s="606"/>
      <c r="CN8" s="606"/>
      <c r="CO8" s="606"/>
      <c r="CP8" s="606"/>
      <c r="CQ8" s="607"/>
      <c r="CR8" s="608">
        <v>6048547</v>
      </c>
      <c r="CS8" s="609"/>
      <c r="CT8" s="609"/>
      <c r="CU8" s="609"/>
      <c r="CV8" s="609"/>
      <c r="CW8" s="609"/>
      <c r="CX8" s="609"/>
      <c r="CY8" s="610"/>
      <c r="CZ8" s="646">
        <v>28.3</v>
      </c>
      <c r="DA8" s="646"/>
      <c r="DB8" s="646"/>
      <c r="DC8" s="646"/>
      <c r="DD8" s="614">
        <v>133698</v>
      </c>
      <c r="DE8" s="609"/>
      <c r="DF8" s="609"/>
      <c r="DG8" s="609"/>
      <c r="DH8" s="609"/>
      <c r="DI8" s="609"/>
      <c r="DJ8" s="609"/>
      <c r="DK8" s="609"/>
      <c r="DL8" s="609"/>
      <c r="DM8" s="609"/>
      <c r="DN8" s="609"/>
      <c r="DO8" s="609"/>
      <c r="DP8" s="610"/>
      <c r="DQ8" s="614">
        <v>3665311</v>
      </c>
      <c r="DR8" s="609"/>
      <c r="DS8" s="609"/>
      <c r="DT8" s="609"/>
      <c r="DU8" s="609"/>
      <c r="DV8" s="609"/>
      <c r="DW8" s="609"/>
      <c r="DX8" s="609"/>
      <c r="DY8" s="609"/>
      <c r="DZ8" s="609"/>
      <c r="EA8" s="609"/>
      <c r="EB8" s="609"/>
      <c r="EC8" s="645"/>
    </row>
    <row r="9" spans="2:143" ht="11.25" customHeight="1" x14ac:dyDescent="0.15">
      <c r="B9" s="605" t="s">
        <v>229</v>
      </c>
      <c r="C9" s="606"/>
      <c r="D9" s="606"/>
      <c r="E9" s="606"/>
      <c r="F9" s="606"/>
      <c r="G9" s="606"/>
      <c r="H9" s="606"/>
      <c r="I9" s="606"/>
      <c r="J9" s="606"/>
      <c r="K9" s="606"/>
      <c r="L9" s="606"/>
      <c r="M9" s="606"/>
      <c r="N9" s="606"/>
      <c r="O9" s="606"/>
      <c r="P9" s="606"/>
      <c r="Q9" s="607"/>
      <c r="R9" s="608">
        <v>55745</v>
      </c>
      <c r="S9" s="609"/>
      <c r="T9" s="609"/>
      <c r="U9" s="609"/>
      <c r="V9" s="609"/>
      <c r="W9" s="609"/>
      <c r="X9" s="609"/>
      <c r="Y9" s="610"/>
      <c r="Z9" s="646">
        <v>0.3</v>
      </c>
      <c r="AA9" s="646"/>
      <c r="AB9" s="646"/>
      <c r="AC9" s="646"/>
      <c r="AD9" s="647">
        <v>55745</v>
      </c>
      <c r="AE9" s="647"/>
      <c r="AF9" s="647"/>
      <c r="AG9" s="647"/>
      <c r="AH9" s="647"/>
      <c r="AI9" s="647"/>
      <c r="AJ9" s="647"/>
      <c r="AK9" s="647"/>
      <c r="AL9" s="611">
        <v>0.4</v>
      </c>
      <c r="AM9" s="612"/>
      <c r="AN9" s="612"/>
      <c r="AO9" s="648"/>
      <c r="AP9" s="605" t="s">
        <v>230</v>
      </c>
      <c r="AQ9" s="606"/>
      <c r="AR9" s="606"/>
      <c r="AS9" s="606"/>
      <c r="AT9" s="606"/>
      <c r="AU9" s="606"/>
      <c r="AV9" s="606"/>
      <c r="AW9" s="606"/>
      <c r="AX9" s="606"/>
      <c r="AY9" s="606"/>
      <c r="AZ9" s="606"/>
      <c r="BA9" s="606"/>
      <c r="BB9" s="606"/>
      <c r="BC9" s="606"/>
      <c r="BD9" s="606"/>
      <c r="BE9" s="606"/>
      <c r="BF9" s="607"/>
      <c r="BG9" s="608">
        <v>1085584</v>
      </c>
      <c r="BH9" s="609"/>
      <c r="BI9" s="609"/>
      <c r="BJ9" s="609"/>
      <c r="BK9" s="609"/>
      <c r="BL9" s="609"/>
      <c r="BM9" s="609"/>
      <c r="BN9" s="610"/>
      <c r="BO9" s="646">
        <v>25.7</v>
      </c>
      <c r="BP9" s="646"/>
      <c r="BQ9" s="646"/>
      <c r="BR9" s="646"/>
      <c r="BS9" s="647" t="s">
        <v>122</v>
      </c>
      <c r="BT9" s="647"/>
      <c r="BU9" s="647"/>
      <c r="BV9" s="647"/>
      <c r="BW9" s="647"/>
      <c r="BX9" s="647"/>
      <c r="BY9" s="647"/>
      <c r="BZ9" s="647"/>
      <c r="CA9" s="647"/>
      <c r="CB9" s="685"/>
      <c r="CD9" s="605" t="s">
        <v>231</v>
      </c>
      <c r="CE9" s="606"/>
      <c r="CF9" s="606"/>
      <c r="CG9" s="606"/>
      <c r="CH9" s="606"/>
      <c r="CI9" s="606"/>
      <c r="CJ9" s="606"/>
      <c r="CK9" s="606"/>
      <c r="CL9" s="606"/>
      <c r="CM9" s="606"/>
      <c r="CN9" s="606"/>
      <c r="CO9" s="606"/>
      <c r="CP9" s="606"/>
      <c r="CQ9" s="607"/>
      <c r="CR9" s="608">
        <v>2224528</v>
      </c>
      <c r="CS9" s="609"/>
      <c r="CT9" s="609"/>
      <c r="CU9" s="609"/>
      <c r="CV9" s="609"/>
      <c r="CW9" s="609"/>
      <c r="CX9" s="609"/>
      <c r="CY9" s="610"/>
      <c r="CZ9" s="646">
        <v>10.4</v>
      </c>
      <c r="DA9" s="646"/>
      <c r="DB9" s="646"/>
      <c r="DC9" s="646"/>
      <c r="DD9" s="614">
        <v>139723</v>
      </c>
      <c r="DE9" s="609"/>
      <c r="DF9" s="609"/>
      <c r="DG9" s="609"/>
      <c r="DH9" s="609"/>
      <c r="DI9" s="609"/>
      <c r="DJ9" s="609"/>
      <c r="DK9" s="609"/>
      <c r="DL9" s="609"/>
      <c r="DM9" s="609"/>
      <c r="DN9" s="609"/>
      <c r="DO9" s="609"/>
      <c r="DP9" s="610"/>
      <c r="DQ9" s="614">
        <v>1862835</v>
      </c>
      <c r="DR9" s="609"/>
      <c r="DS9" s="609"/>
      <c r="DT9" s="609"/>
      <c r="DU9" s="609"/>
      <c r="DV9" s="609"/>
      <c r="DW9" s="609"/>
      <c r="DX9" s="609"/>
      <c r="DY9" s="609"/>
      <c r="DZ9" s="609"/>
      <c r="EA9" s="609"/>
      <c r="EB9" s="609"/>
      <c r="EC9" s="645"/>
    </row>
    <row r="10" spans="2:143" ht="11.25" customHeight="1" x14ac:dyDescent="0.15">
      <c r="B10" s="605" t="s">
        <v>232</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v>96473</v>
      </c>
      <c r="BH10" s="609"/>
      <c r="BI10" s="609"/>
      <c r="BJ10" s="609"/>
      <c r="BK10" s="609"/>
      <c r="BL10" s="609"/>
      <c r="BM10" s="609"/>
      <c r="BN10" s="610"/>
      <c r="BO10" s="646">
        <v>2.2999999999999998</v>
      </c>
      <c r="BP10" s="646"/>
      <c r="BQ10" s="646"/>
      <c r="BR10" s="646"/>
      <c r="BS10" s="647" t="s">
        <v>122</v>
      </c>
      <c r="BT10" s="647"/>
      <c r="BU10" s="647"/>
      <c r="BV10" s="647"/>
      <c r="BW10" s="647"/>
      <c r="BX10" s="647"/>
      <c r="BY10" s="647"/>
      <c r="BZ10" s="647"/>
      <c r="CA10" s="647"/>
      <c r="CB10" s="685"/>
      <c r="CD10" s="605" t="s">
        <v>234</v>
      </c>
      <c r="CE10" s="606"/>
      <c r="CF10" s="606"/>
      <c r="CG10" s="606"/>
      <c r="CH10" s="606"/>
      <c r="CI10" s="606"/>
      <c r="CJ10" s="606"/>
      <c r="CK10" s="606"/>
      <c r="CL10" s="606"/>
      <c r="CM10" s="606"/>
      <c r="CN10" s="606"/>
      <c r="CO10" s="606"/>
      <c r="CP10" s="606"/>
      <c r="CQ10" s="607"/>
      <c r="CR10" s="608">
        <v>18788</v>
      </c>
      <c r="CS10" s="609"/>
      <c r="CT10" s="609"/>
      <c r="CU10" s="609"/>
      <c r="CV10" s="609"/>
      <c r="CW10" s="609"/>
      <c r="CX10" s="609"/>
      <c r="CY10" s="610"/>
      <c r="CZ10" s="646">
        <v>0.1</v>
      </c>
      <c r="DA10" s="646"/>
      <c r="DB10" s="646"/>
      <c r="DC10" s="646"/>
      <c r="DD10" s="614" t="s">
        <v>122</v>
      </c>
      <c r="DE10" s="609"/>
      <c r="DF10" s="609"/>
      <c r="DG10" s="609"/>
      <c r="DH10" s="609"/>
      <c r="DI10" s="609"/>
      <c r="DJ10" s="609"/>
      <c r="DK10" s="609"/>
      <c r="DL10" s="609"/>
      <c r="DM10" s="609"/>
      <c r="DN10" s="609"/>
      <c r="DO10" s="609"/>
      <c r="DP10" s="610"/>
      <c r="DQ10" s="614">
        <v>12928</v>
      </c>
      <c r="DR10" s="609"/>
      <c r="DS10" s="609"/>
      <c r="DT10" s="609"/>
      <c r="DU10" s="609"/>
      <c r="DV10" s="609"/>
      <c r="DW10" s="609"/>
      <c r="DX10" s="609"/>
      <c r="DY10" s="609"/>
      <c r="DZ10" s="609"/>
      <c r="EA10" s="609"/>
      <c r="EB10" s="609"/>
      <c r="EC10" s="645"/>
    </row>
    <row r="11" spans="2:143" ht="11.25" customHeight="1" x14ac:dyDescent="0.15">
      <c r="B11" s="605" t="s">
        <v>235</v>
      </c>
      <c r="C11" s="606"/>
      <c r="D11" s="606"/>
      <c r="E11" s="606"/>
      <c r="F11" s="606"/>
      <c r="G11" s="606"/>
      <c r="H11" s="606"/>
      <c r="I11" s="606"/>
      <c r="J11" s="606"/>
      <c r="K11" s="606"/>
      <c r="L11" s="606"/>
      <c r="M11" s="606"/>
      <c r="N11" s="606"/>
      <c r="O11" s="606"/>
      <c r="P11" s="606"/>
      <c r="Q11" s="607"/>
      <c r="R11" s="608">
        <v>737787</v>
      </c>
      <c r="S11" s="609"/>
      <c r="T11" s="609"/>
      <c r="U11" s="609"/>
      <c r="V11" s="609"/>
      <c r="W11" s="609"/>
      <c r="X11" s="609"/>
      <c r="Y11" s="610"/>
      <c r="Z11" s="611">
        <v>3.3</v>
      </c>
      <c r="AA11" s="612"/>
      <c r="AB11" s="612"/>
      <c r="AC11" s="613"/>
      <c r="AD11" s="614">
        <v>737787</v>
      </c>
      <c r="AE11" s="609"/>
      <c r="AF11" s="609"/>
      <c r="AG11" s="609"/>
      <c r="AH11" s="609"/>
      <c r="AI11" s="609"/>
      <c r="AJ11" s="609"/>
      <c r="AK11" s="610"/>
      <c r="AL11" s="611">
        <v>5.9</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v>195052</v>
      </c>
      <c r="BH11" s="609"/>
      <c r="BI11" s="609"/>
      <c r="BJ11" s="609"/>
      <c r="BK11" s="609"/>
      <c r="BL11" s="609"/>
      <c r="BM11" s="609"/>
      <c r="BN11" s="610"/>
      <c r="BO11" s="646">
        <v>4.5999999999999996</v>
      </c>
      <c r="BP11" s="646"/>
      <c r="BQ11" s="646"/>
      <c r="BR11" s="646"/>
      <c r="BS11" s="647">
        <v>43691</v>
      </c>
      <c r="BT11" s="647"/>
      <c r="BU11" s="647"/>
      <c r="BV11" s="647"/>
      <c r="BW11" s="647"/>
      <c r="BX11" s="647"/>
      <c r="BY11" s="647"/>
      <c r="BZ11" s="647"/>
      <c r="CA11" s="647"/>
      <c r="CB11" s="685"/>
      <c r="CD11" s="605" t="s">
        <v>237</v>
      </c>
      <c r="CE11" s="606"/>
      <c r="CF11" s="606"/>
      <c r="CG11" s="606"/>
      <c r="CH11" s="606"/>
      <c r="CI11" s="606"/>
      <c r="CJ11" s="606"/>
      <c r="CK11" s="606"/>
      <c r="CL11" s="606"/>
      <c r="CM11" s="606"/>
      <c r="CN11" s="606"/>
      <c r="CO11" s="606"/>
      <c r="CP11" s="606"/>
      <c r="CQ11" s="607"/>
      <c r="CR11" s="608">
        <v>1203963</v>
      </c>
      <c r="CS11" s="609"/>
      <c r="CT11" s="609"/>
      <c r="CU11" s="609"/>
      <c r="CV11" s="609"/>
      <c r="CW11" s="609"/>
      <c r="CX11" s="609"/>
      <c r="CY11" s="610"/>
      <c r="CZ11" s="646">
        <v>5.6</v>
      </c>
      <c r="DA11" s="646"/>
      <c r="DB11" s="646"/>
      <c r="DC11" s="646"/>
      <c r="DD11" s="614">
        <v>205610</v>
      </c>
      <c r="DE11" s="609"/>
      <c r="DF11" s="609"/>
      <c r="DG11" s="609"/>
      <c r="DH11" s="609"/>
      <c r="DI11" s="609"/>
      <c r="DJ11" s="609"/>
      <c r="DK11" s="609"/>
      <c r="DL11" s="609"/>
      <c r="DM11" s="609"/>
      <c r="DN11" s="609"/>
      <c r="DO11" s="609"/>
      <c r="DP11" s="610"/>
      <c r="DQ11" s="614">
        <v>580546</v>
      </c>
      <c r="DR11" s="609"/>
      <c r="DS11" s="609"/>
      <c r="DT11" s="609"/>
      <c r="DU11" s="609"/>
      <c r="DV11" s="609"/>
      <c r="DW11" s="609"/>
      <c r="DX11" s="609"/>
      <c r="DY11" s="609"/>
      <c r="DZ11" s="609"/>
      <c r="EA11" s="609"/>
      <c r="EB11" s="609"/>
      <c r="EC11" s="645"/>
    </row>
    <row r="12" spans="2:143" ht="11.25" customHeight="1" x14ac:dyDescent="0.15">
      <c r="B12" s="605" t="s">
        <v>238</v>
      </c>
      <c r="C12" s="606"/>
      <c r="D12" s="606"/>
      <c r="E12" s="606"/>
      <c r="F12" s="606"/>
      <c r="G12" s="606"/>
      <c r="H12" s="606"/>
      <c r="I12" s="606"/>
      <c r="J12" s="606"/>
      <c r="K12" s="606"/>
      <c r="L12" s="606"/>
      <c r="M12" s="606"/>
      <c r="N12" s="606"/>
      <c r="O12" s="606"/>
      <c r="P12" s="606"/>
      <c r="Q12" s="607"/>
      <c r="R12" s="608">
        <v>14242</v>
      </c>
      <c r="S12" s="609"/>
      <c r="T12" s="609"/>
      <c r="U12" s="609"/>
      <c r="V12" s="609"/>
      <c r="W12" s="609"/>
      <c r="X12" s="609"/>
      <c r="Y12" s="610"/>
      <c r="Z12" s="646">
        <v>0.1</v>
      </c>
      <c r="AA12" s="646"/>
      <c r="AB12" s="646"/>
      <c r="AC12" s="646"/>
      <c r="AD12" s="647">
        <v>14242</v>
      </c>
      <c r="AE12" s="647"/>
      <c r="AF12" s="647"/>
      <c r="AG12" s="647"/>
      <c r="AH12" s="647"/>
      <c r="AI12" s="647"/>
      <c r="AJ12" s="647"/>
      <c r="AK12" s="647"/>
      <c r="AL12" s="611">
        <v>0.1</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v>2453252</v>
      </c>
      <c r="BH12" s="609"/>
      <c r="BI12" s="609"/>
      <c r="BJ12" s="609"/>
      <c r="BK12" s="609"/>
      <c r="BL12" s="609"/>
      <c r="BM12" s="609"/>
      <c r="BN12" s="610"/>
      <c r="BO12" s="646">
        <v>58.2</v>
      </c>
      <c r="BP12" s="646"/>
      <c r="BQ12" s="646"/>
      <c r="BR12" s="646"/>
      <c r="BS12" s="647" t="s">
        <v>122</v>
      </c>
      <c r="BT12" s="647"/>
      <c r="BU12" s="647"/>
      <c r="BV12" s="647"/>
      <c r="BW12" s="647"/>
      <c r="BX12" s="647"/>
      <c r="BY12" s="647"/>
      <c r="BZ12" s="647"/>
      <c r="CA12" s="647"/>
      <c r="CB12" s="685"/>
      <c r="CD12" s="605" t="s">
        <v>240</v>
      </c>
      <c r="CE12" s="606"/>
      <c r="CF12" s="606"/>
      <c r="CG12" s="606"/>
      <c r="CH12" s="606"/>
      <c r="CI12" s="606"/>
      <c r="CJ12" s="606"/>
      <c r="CK12" s="606"/>
      <c r="CL12" s="606"/>
      <c r="CM12" s="606"/>
      <c r="CN12" s="606"/>
      <c r="CO12" s="606"/>
      <c r="CP12" s="606"/>
      <c r="CQ12" s="607"/>
      <c r="CR12" s="608">
        <v>701824</v>
      </c>
      <c r="CS12" s="609"/>
      <c r="CT12" s="609"/>
      <c r="CU12" s="609"/>
      <c r="CV12" s="609"/>
      <c r="CW12" s="609"/>
      <c r="CX12" s="609"/>
      <c r="CY12" s="610"/>
      <c r="CZ12" s="646">
        <v>3.3</v>
      </c>
      <c r="DA12" s="646"/>
      <c r="DB12" s="646"/>
      <c r="DC12" s="646"/>
      <c r="DD12" s="614">
        <v>157120</v>
      </c>
      <c r="DE12" s="609"/>
      <c r="DF12" s="609"/>
      <c r="DG12" s="609"/>
      <c r="DH12" s="609"/>
      <c r="DI12" s="609"/>
      <c r="DJ12" s="609"/>
      <c r="DK12" s="609"/>
      <c r="DL12" s="609"/>
      <c r="DM12" s="609"/>
      <c r="DN12" s="609"/>
      <c r="DO12" s="609"/>
      <c r="DP12" s="610"/>
      <c r="DQ12" s="614">
        <v>372919</v>
      </c>
      <c r="DR12" s="609"/>
      <c r="DS12" s="609"/>
      <c r="DT12" s="609"/>
      <c r="DU12" s="609"/>
      <c r="DV12" s="609"/>
      <c r="DW12" s="609"/>
      <c r="DX12" s="609"/>
      <c r="DY12" s="609"/>
      <c r="DZ12" s="609"/>
      <c r="EA12" s="609"/>
      <c r="EB12" s="609"/>
      <c r="EC12" s="645"/>
    </row>
    <row r="13" spans="2:143" ht="11.25" customHeight="1" x14ac:dyDescent="0.15">
      <c r="B13" s="605" t="s">
        <v>241</v>
      </c>
      <c r="C13" s="606"/>
      <c r="D13" s="606"/>
      <c r="E13" s="606"/>
      <c r="F13" s="606"/>
      <c r="G13" s="606"/>
      <c r="H13" s="606"/>
      <c r="I13" s="606"/>
      <c r="J13" s="606"/>
      <c r="K13" s="606"/>
      <c r="L13" s="606"/>
      <c r="M13" s="606"/>
      <c r="N13" s="606"/>
      <c r="O13" s="606"/>
      <c r="P13" s="606"/>
      <c r="Q13" s="607"/>
      <c r="R13" s="608" t="s">
        <v>122</v>
      </c>
      <c r="S13" s="609"/>
      <c r="T13" s="609"/>
      <c r="U13" s="609"/>
      <c r="V13" s="609"/>
      <c r="W13" s="609"/>
      <c r="X13" s="609"/>
      <c r="Y13" s="610"/>
      <c r="Z13" s="646" t="s">
        <v>122</v>
      </c>
      <c r="AA13" s="646"/>
      <c r="AB13" s="646"/>
      <c r="AC13" s="646"/>
      <c r="AD13" s="647" t="s">
        <v>122</v>
      </c>
      <c r="AE13" s="647"/>
      <c r="AF13" s="647"/>
      <c r="AG13" s="647"/>
      <c r="AH13" s="647"/>
      <c r="AI13" s="647"/>
      <c r="AJ13" s="647"/>
      <c r="AK13" s="647"/>
      <c r="AL13" s="611" t="s">
        <v>122</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v>2424204</v>
      </c>
      <c r="BH13" s="609"/>
      <c r="BI13" s="609"/>
      <c r="BJ13" s="609"/>
      <c r="BK13" s="609"/>
      <c r="BL13" s="609"/>
      <c r="BM13" s="609"/>
      <c r="BN13" s="610"/>
      <c r="BO13" s="646">
        <v>57.5</v>
      </c>
      <c r="BP13" s="646"/>
      <c r="BQ13" s="646"/>
      <c r="BR13" s="646"/>
      <c r="BS13" s="647" t="s">
        <v>122</v>
      </c>
      <c r="BT13" s="647"/>
      <c r="BU13" s="647"/>
      <c r="BV13" s="647"/>
      <c r="BW13" s="647"/>
      <c r="BX13" s="647"/>
      <c r="BY13" s="647"/>
      <c r="BZ13" s="647"/>
      <c r="CA13" s="647"/>
      <c r="CB13" s="685"/>
      <c r="CD13" s="605" t="s">
        <v>243</v>
      </c>
      <c r="CE13" s="606"/>
      <c r="CF13" s="606"/>
      <c r="CG13" s="606"/>
      <c r="CH13" s="606"/>
      <c r="CI13" s="606"/>
      <c r="CJ13" s="606"/>
      <c r="CK13" s="606"/>
      <c r="CL13" s="606"/>
      <c r="CM13" s="606"/>
      <c r="CN13" s="606"/>
      <c r="CO13" s="606"/>
      <c r="CP13" s="606"/>
      <c r="CQ13" s="607"/>
      <c r="CR13" s="608">
        <v>1632450</v>
      </c>
      <c r="CS13" s="609"/>
      <c r="CT13" s="609"/>
      <c r="CU13" s="609"/>
      <c r="CV13" s="609"/>
      <c r="CW13" s="609"/>
      <c r="CX13" s="609"/>
      <c r="CY13" s="610"/>
      <c r="CZ13" s="646">
        <v>7.6</v>
      </c>
      <c r="DA13" s="646"/>
      <c r="DB13" s="646"/>
      <c r="DC13" s="646"/>
      <c r="DD13" s="614">
        <v>595133</v>
      </c>
      <c r="DE13" s="609"/>
      <c r="DF13" s="609"/>
      <c r="DG13" s="609"/>
      <c r="DH13" s="609"/>
      <c r="DI13" s="609"/>
      <c r="DJ13" s="609"/>
      <c r="DK13" s="609"/>
      <c r="DL13" s="609"/>
      <c r="DM13" s="609"/>
      <c r="DN13" s="609"/>
      <c r="DO13" s="609"/>
      <c r="DP13" s="610"/>
      <c r="DQ13" s="614">
        <v>1026387</v>
      </c>
      <c r="DR13" s="609"/>
      <c r="DS13" s="609"/>
      <c r="DT13" s="609"/>
      <c r="DU13" s="609"/>
      <c r="DV13" s="609"/>
      <c r="DW13" s="609"/>
      <c r="DX13" s="609"/>
      <c r="DY13" s="609"/>
      <c r="DZ13" s="609"/>
      <c r="EA13" s="609"/>
      <c r="EB13" s="609"/>
      <c r="EC13" s="645"/>
    </row>
    <row r="14" spans="2:143" ht="11.25" customHeight="1" x14ac:dyDescent="0.15">
      <c r="B14" s="605" t="s">
        <v>244</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134626</v>
      </c>
      <c r="BH14" s="609"/>
      <c r="BI14" s="609"/>
      <c r="BJ14" s="609"/>
      <c r="BK14" s="609"/>
      <c r="BL14" s="609"/>
      <c r="BM14" s="609"/>
      <c r="BN14" s="610"/>
      <c r="BO14" s="646">
        <v>3.2</v>
      </c>
      <c r="BP14" s="646"/>
      <c r="BQ14" s="646"/>
      <c r="BR14" s="646"/>
      <c r="BS14" s="647" t="s">
        <v>122</v>
      </c>
      <c r="BT14" s="647"/>
      <c r="BU14" s="647"/>
      <c r="BV14" s="647"/>
      <c r="BW14" s="647"/>
      <c r="BX14" s="647"/>
      <c r="BY14" s="647"/>
      <c r="BZ14" s="647"/>
      <c r="CA14" s="647"/>
      <c r="CB14" s="685"/>
      <c r="CD14" s="605" t="s">
        <v>246</v>
      </c>
      <c r="CE14" s="606"/>
      <c r="CF14" s="606"/>
      <c r="CG14" s="606"/>
      <c r="CH14" s="606"/>
      <c r="CI14" s="606"/>
      <c r="CJ14" s="606"/>
      <c r="CK14" s="606"/>
      <c r="CL14" s="606"/>
      <c r="CM14" s="606"/>
      <c r="CN14" s="606"/>
      <c r="CO14" s="606"/>
      <c r="CP14" s="606"/>
      <c r="CQ14" s="607"/>
      <c r="CR14" s="608">
        <v>800566</v>
      </c>
      <c r="CS14" s="609"/>
      <c r="CT14" s="609"/>
      <c r="CU14" s="609"/>
      <c r="CV14" s="609"/>
      <c r="CW14" s="609"/>
      <c r="CX14" s="609"/>
      <c r="CY14" s="610"/>
      <c r="CZ14" s="646">
        <v>3.7</v>
      </c>
      <c r="DA14" s="646"/>
      <c r="DB14" s="646"/>
      <c r="DC14" s="646"/>
      <c r="DD14" s="614">
        <v>63525</v>
      </c>
      <c r="DE14" s="609"/>
      <c r="DF14" s="609"/>
      <c r="DG14" s="609"/>
      <c r="DH14" s="609"/>
      <c r="DI14" s="609"/>
      <c r="DJ14" s="609"/>
      <c r="DK14" s="609"/>
      <c r="DL14" s="609"/>
      <c r="DM14" s="609"/>
      <c r="DN14" s="609"/>
      <c r="DO14" s="609"/>
      <c r="DP14" s="610"/>
      <c r="DQ14" s="614">
        <v>720399</v>
      </c>
      <c r="DR14" s="609"/>
      <c r="DS14" s="609"/>
      <c r="DT14" s="609"/>
      <c r="DU14" s="609"/>
      <c r="DV14" s="609"/>
      <c r="DW14" s="609"/>
      <c r="DX14" s="609"/>
      <c r="DY14" s="609"/>
      <c r="DZ14" s="609"/>
      <c r="EA14" s="609"/>
      <c r="EB14" s="609"/>
      <c r="EC14" s="645"/>
    </row>
    <row r="15" spans="2:143" ht="11.25" customHeight="1" x14ac:dyDescent="0.15">
      <c r="B15" s="605" t="s">
        <v>247</v>
      </c>
      <c r="C15" s="606"/>
      <c r="D15" s="606"/>
      <c r="E15" s="606"/>
      <c r="F15" s="606"/>
      <c r="G15" s="606"/>
      <c r="H15" s="606"/>
      <c r="I15" s="606"/>
      <c r="J15" s="606"/>
      <c r="K15" s="606"/>
      <c r="L15" s="606"/>
      <c r="M15" s="606"/>
      <c r="N15" s="606"/>
      <c r="O15" s="606"/>
      <c r="P15" s="606"/>
      <c r="Q15" s="607"/>
      <c r="R15" s="608">
        <v>38148</v>
      </c>
      <c r="S15" s="609"/>
      <c r="T15" s="609"/>
      <c r="U15" s="609"/>
      <c r="V15" s="609"/>
      <c r="W15" s="609"/>
      <c r="X15" s="609"/>
      <c r="Y15" s="610"/>
      <c r="Z15" s="646">
        <v>0.2</v>
      </c>
      <c r="AA15" s="646"/>
      <c r="AB15" s="646"/>
      <c r="AC15" s="646"/>
      <c r="AD15" s="647">
        <v>38148</v>
      </c>
      <c r="AE15" s="647"/>
      <c r="AF15" s="647"/>
      <c r="AG15" s="647"/>
      <c r="AH15" s="647"/>
      <c r="AI15" s="647"/>
      <c r="AJ15" s="647"/>
      <c r="AK15" s="647"/>
      <c r="AL15" s="611">
        <v>0.3</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202555</v>
      </c>
      <c r="BH15" s="609"/>
      <c r="BI15" s="609"/>
      <c r="BJ15" s="609"/>
      <c r="BK15" s="609"/>
      <c r="BL15" s="609"/>
      <c r="BM15" s="609"/>
      <c r="BN15" s="610"/>
      <c r="BO15" s="646">
        <v>4.8</v>
      </c>
      <c r="BP15" s="646"/>
      <c r="BQ15" s="646"/>
      <c r="BR15" s="646"/>
      <c r="BS15" s="647" t="s">
        <v>122</v>
      </c>
      <c r="BT15" s="647"/>
      <c r="BU15" s="647"/>
      <c r="BV15" s="647"/>
      <c r="BW15" s="647"/>
      <c r="BX15" s="647"/>
      <c r="BY15" s="647"/>
      <c r="BZ15" s="647"/>
      <c r="CA15" s="647"/>
      <c r="CB15" s="685"/>
      <c r="CD15" s="605" t="s">
        <v>249</v>
      </c>
      <c r="CE15" s="606"/>
      <c r="CF15" s="606"/>
      <c r="CG15" s="606"/>
      <c r="CH15" s="606"/>
      <c r="CI15" s="606"/>
      <c r="CJ15" s="606"/>
      <c r="CK15" s="606"/>
      <c r="CL15" s="606"/>
      <c r="CM15" s="606"/>
      <c r="CN15" s="606"/>
      <c r="CO15" s="606"/>
      <c r="CP15" s="606"/>
      <c r="CQ15" s="607"/>
      <c r="CR15" s="608">
        <v>2280921</v>
      </c>
      <c r="CS15" s="609"/>
      <c r="CT15" s="609"/>
      <c r="CU15" s="609"/>
      <c r="CV15" s="609"/>
      <c r="CW15" s="609"/>
      <c r="CX15" s="609"/>
      <c r="CY15" s="610"/>
      <c r="CZ15" s="646">
        <v>10.7</v>
      </c>
      <c r="DA15" s="646"/>
      <c r="DB15" s="646"/>
      <c r="DC15" s="646"/>
      <c r="DD15" s="614">
        <v>732049</v>
      </c>
      <c r="DE15" s="609"/>
      <c r="DF15" s="609"/>
      <c r="DG15" s="609"/>
      <c r="DH15" s="609"/>
      <c r="DI15" s="609"/>
      <c r="DJ15" s="609"/>
      <c r="DK15" s="609"/>
      <c r="DL15" s="609"/>
      <c r="DM15" s="609"/>
      <c r="DN15" s="609"/>
      <c r="DO15" s="609"/>
      <c r="DP15" s="610"/>
      <c r="DQ15" s="614">
        <v>1336148</v>
      </c>
      <c r="DR15" s="609"/>
      <c r="DS15" s="609"/>
      <c r="DT15" s="609"/>
      <c r="DU15" s="609"/>
      <c r="DV15" s="609"/>
      <c r="DW15" s="609"/>
      <c r="DX15" s="609"/>
      <c r="DY15" s="609"/>
      <c r="DZ15" s="609"/>
      <c r="EA15" s="609"/>
      <c r="EB15" s="609"/>
      <c r="EC15" s="645"/>
    </row>
    <row r="16" spans="2:143" ht="11.25" customHeight="1" x14ac:dyDescent="0.15">
      <c r="B16" s="605" t="s">
        <v>250</v>
      </c>
      <c r="C16" s="606"/>
      <c r="D16" s="606"/>
      <c r="E16" s="606"/>
      <c r="F16" s="606"/>
      <c r="G16" s="606"/>
      <c r="H16" s="606"/>
      <c r="I16" s="606"/>
      <c r="J16" s="606"/>
      <c r="K16" s="606"/>
      <c r="L16" s="606"/>
      <c r="M16" s="606"/>
      <c r="N16" s="606"/>
      <c r="O16" s="606"/>
      <c r="P16" s="606"/>
      <c r="Q16" s="607"/>
      <c r="R16" s="608">
        <v>74419</v>
      </c>
      <c r="S16" s="609"/>
      <c r="T16" s="609"/>
      <c r="U16" s="609"/>
      <c r="V16" s="609"/>
      <c r="W16" s="609"/>
      <c r="X16" s="609"/>
      <c r="Y16" s="610"/>
      <c r="Z16" s="646">
        <v>0.3</v>
      </c>
      <c r="AA16" s="646"/>
      <c r="AB16" s="646"/>
      <c r="AC16" s="646"/>
      <c r="AD16" s="647">
        <v>74419</v>
      </c>
      <c r="AE16" s="647"/>
      <c r="AF16" s="647"/>
      <c r="AG16" s="647"/>
      <c r="AH16" s="647"/>
      <c r="AI16" s="647"/>
      <c r="AJ16" s="647"/>
      <c r="AK16" s="647"/>
      <c r="AL16" s="611">
        <v>0.6</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5"/>
      <c r="CD16" s="605" t="s">
        <v>252</v>
      </c>
      <c r="CE16" s="606"/>
      <c r="CF16" s="606"/>
      <c r="CG16" s="606"/>
      <c r="CH16" s="606"/>
      <c r="CI16" s="606"/>
      <c r="CJ16" s="606"/>
      <c r="CK16" s="606"/>
      <c r="CL16" s="606"/>
      <c r="CM16" s="606"/>
      <c r="CN16" s="606"/>
      <c r="CO16" s="606"/>
      <c r="CP16" s="606"/>
      <c r="CQ16" s="607"/>
      <c r="CR16" s="608">
        <v>8446</v>
      </c>
      <c r="CS16" s="609"/>
      <c r="CT16" s="609"/>
      <c r="CU16" s="609"/>
      <c r="CV16" s="609"/>
      <c r="CW16" s="609"/>
      <c r="CX16" s="609"/>
      <c r="CY16" s="610"/>
      <c r="CZ16" s="646">
        <v>0</v>
      </c>
      <c r="DA16" s="646"/>
      <c r="DB16" s="646"/>
      <c r="DC16" s="646"/>
      <c r="DD16" s="614" t="s">
        <v>122</v>
      </c>
      <c r="DE16" s="609"/>
      <c r="DF16" s="609"/>
      <c r="DG16" s="609"/>
      <c r="DH16" s="609"/>
      <c r="DI16" s="609"/>
      <c r="DJ16" s="609"/>
      <c r="DK16" s="609"/>
      <c r="DL16" s="609"/>
      <c r="DM16" s="609"/>
      <c r="DN16" s="609"/>
      <c r="DO16" s="609"/>
      <c r="DP16" s="610"/>
      <c r="DQ16" s="614">
        <v>278</v>
      </c>
      <c r="DR16" s="609"/>
      <c r="DS16" s="609"/>
      <c r="DT16" s="609"/>
      <c r="DU16" s="609"/>
      <c r="DV16" s="609"/>
      <c r="DW16" s="609"/>
      <c r="DX16" s="609"/>
      <c r="DY16" s="609"/>
      <c r="DZ16" s="609"/>
      <c r="EA16" s="609"/>
      <c r="EB16" s="609"/>
      <c r="EC16" s="645"/>
    </row>
    <row r="17" spans="2:133" ht="11.25" customHeight="1" x14ac:dyDescent="0.15">
      <c r="B17" s="605" t="s">
        <v>253</v>
      </c>
      <c r="C17" s="606"/>
      <c r="D17" s="606"/>
      <c r="E17" s="606"/>
      <c r="F17" s="606"/>
      <c r="G17" s="606"/>
      <c r="H17" s="606"/>
      <c r="I17" s="606"/>
      <c r="J17" s="606"/>
      <c r="K17" s="606"/>
      <c r="L17" s="606"/>
      <c r="M17" s="606"/>
      <c r="N17" s="606"/>
      <c r="O17" s="606"/>
      <c r="P17" s="606"/>
      <c r="Q17" s="607"/>
      <c r="R17" s="608">
        <v>146342</v>
      </c>
      <c r="S17" s="609"/>
      <c r="T17" s="609"/>
      <c r="U17" s="609"/>
      <c r="V17" s="609"/>
      <c r="W17" s="609"/>
      <c r="X17" s="609"/>
      <c r="Y17" s="610"/>
      <c r="Z17" s="646">
        <v>0.7</v>
      </c>
      <c r="AA17" s="646"/>
      <c r="AB17" s="646"/>
      <c r="AC17" s="646"/>
      <c r="AD17" s="647">
        <v>146342</v>
      </c>
      <c r="AE17" s="647"/>
      <c r="AF17" s="647"/>
      <c r="AG17" s="647"/>
      <c r="AH17" s="647"/>
      <c r="AI17" s="647"/>
      <c r="AJ17" s="647"/>
      <c r="AK17" s="647"/>
      <c r="AL17" s="611">
        <v>1.2</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5"/>
      <c r="CD17" s="605" t="s">
        <v>255</v>
      </c>
      <c r="CE17" s="606"/>
      <c r="CF17" s="606"/>
      <c r="CG17" s="606"/>
      <c r="CH17" s="606"/>
      <c r="CI17" s="606"/>
      <c r="CJ17" s="606"/>
      <c r="CK17" s="606"/>
      <c r="CL17" s="606"/>
      <c r="CM17" s="606"/>
      <c r="CN17" s="606"/>
      <c r="CO17" s="606"/>
      <c r="CP17" s="606"/>
      <c r="CQ17" s="607"/>
      <c r="CR17" s="608">
        <v>2557959</v>
      </c>
      <c r="CS17" s="609"/>
      <c r="CT17" s="609"/>
      <c r="CU17" s="609"/>
      <c r="CV17" s="609"/>
      <c r="CW17" s="609"/>
      <c r="CX17" s="609"/>
      <c r="CY17" s="610"/>
      <c r="CZ17" s="646">
        <v>12</v>
      </c>
      <c r="DA17" s="646"/>
      <c r="DB17" s="646"/>
      <c r="DC17" s="646"/>
      <c r="DD17" s="614" t="s">
        <v>122</v>
      </c>
      <c r="DE17" s="609"/>
      <c r="DF17" s="609"/>
      <c r="DG17" s="609"/>
      <c r="DH17" s="609"/>
      <c r="DI17" s="609"/>
      <c r="DJ17" s="609"/>
      <c r="DK17" s="609"/>
      <c r="DL17" s="609"/>
      <c r="DM17" s="609"/>
      <c r="DN17" s="609"/>
      <c r="DO17" s="609"/>
      <c r="DP17" s="610"/>
      <c r="DQ17" s="614">
        <v>2503706</v>
      </c>
      <c r="DR17" s="609"/>
      <c r="DS17" s="609"/>
      <c r="DT17" s="609"/>
      <c r="DU17" s="609"/>
      <c r="DV17" s="609"/>
      <c r="DW17" s="609"/>
      <c r="DX17" s="609"/>
      <c r="DY17" s="609"/>
      <c r="DZ17" s="609"/>
      <c r="EA17" s="609"/>
      <c r="EB17" s="609"/>
      <c r="EC17" s="645"/>
    </row>
    <row r="18" spans="2:133" ht="11.25" customHeight="1" x14ac:dyDescent="0.15">
      <c r="B18" s="605" t="s">
        <v>256</v>
      </c>
      <c r="C18" s="606"/>
      <c r="D18" s="606"/>
      <c r="E18" s="606"/>
      <c r="F18" s="606"/>
      <c r="G18" s="606"/>
      <c r="H18" s="606"/>
      <c r="I18" s="606"/>
      <c r="J18" s="606"/>
      <c r="K18" s="606"/>
      <c r="L18" s="606"/>
      <c r="M18" s="606"/>
      <c r="N18" s="606"/>
      <c r="O18" s="606"/>
      <c r="P18" s="606"/>
      <c r="Q18" s="607"/>
      <c r="R18" s="608">
        <v>23204</v>
      </c>
      <c r="S18" s="609"/>
      <c r="T18" s="609"/>
      <c r="U18" s="609"/>
      <c r="V18" s="609"/>
      <c r="W18" s="609"/>
      <c r="X18" s="609"/>
      <c r="Y18" s="610"/>
      <c r="Z18" s="646">
        <v>0.1</v>
      </c>
      <c r="AA18" s="646"/>
      <c r="AB18" s="646"/>
      <c r="AC18" s="646"/>
      <c r="AD18" s="647">
        <v>23204</v>
      </c>
      <c r="AE18" s="647"/>
      <c r="AF18" s="647"/>
      <c r="AG18" s="647"/>
      <c r="AH18" s="647"/>
      <c r="AI18" s="647"/>
      <c r="AJ18" s="647"/>
      <c r="AK18" s="647"/>
      <c r="AL18" s="611">
        <v>0.2</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5"/>
      <c r="CD18" s="605" t="s">
        <v>258</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15">
      <c r="B19" s="605" t="s">
        <v>259</v>
      </c>
      <c r="C19" s="606"/>
      <c r="D19" s="606"/>
      <c r="E19" s="606"/>
      <c r="F19" s="606"/>
      <c r="G19" s="606"/>
      <c r="H19" s="606"/>
      <c r="I19" s="606"/>
      <c r="J19" s="606"/>
      <c r="K19" s="606"/>
      <c r="L19" s="606"/>
      <c r="M19" s="606"/>
      <c r="N19" s="606"/>
      <c r="O19" s="606"/>
      <c r="P19" s="606"/>
      <c r="Q19" s="607"/>
      <c r="R19" s="608">
        <v>118672</v>
      </c>
      <c r="S19" s="609"/>
      <c r="T19" s="609"/>
      <c r="U19" s="609"/>
      <c r="V19" s="609"/>
      <c r="W19" s="609"/>
      <c r="X19" s="609"/>
      <c r="Y19" s="610"/>
      <c r="Z19" s="646">
        <v>0.5</v>
      </c>
      <c r="AA19" s="646"/>
      <c r="AB19" s="646"/>
      <c r="AC19" s="646"/>
      <c r="AD19" s="647">
        <v>118672</v>
      </c>
      <c r="AE19" s="647"/>
      <c r="AF19" s="647"/>
      <c r="AG19" s="647"/>
      <c r="AH19" s="647"/>
      <c r="AI19" s="647"/>
      <c r="AJ19" s="647"/>
      <c r="AK19" s="647"/>
      <c r="AL19" s="611">
        <v>1</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v>5521</v>
      </c>
      <c r="BH19" s="609"/>
      <c r="BI19" s="609"/>
      <c r="BJ19" s="609"/>
      <c r="BK19" s="609"/>
      <c r="BL19" s="609"/>
      <c r="BM19" s="609"/>
      <c r="BN19" s="610"/>
      <c r="BO19" s="646">
        <v>0.1</v>
      </c>
      <c r="BP19" s="646"/>
      <c r="BQ19" s="646"/>
      <c r="BR19" s="646"/>
      <c r="BS19" s="647" t="s">
        <v>122</v>
      </c>
      <c r="BT19" s="647"/>
      <c r="BU19" s="647"/>
      <c r="BV19" s="647"/>
      <c r="BW19" s="647"/>
      <c r="BX19" s="647"/>
      <c r="BY19" s="647"/>
      <c r="BZ19" s="647"/>
      <c r="CA19" s="647"/>
      <c r="CB19" s="685"/>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15">
      <c r="B20" s="675" t="s">
        <v>262</v>
      </c>
      <c r="C20" s="676"/>
      <c r="D20" s="676"/>
      <c r="E20" s="676"/>
      <c r="F20" s="676"/>
      <c r="G20" s="676"/>
      <c r="H20" s="676"/>
      <c r="I20" s="676"/>
      <c r="J20" s="676"/>
      <c r="K20" s="676"/>
      <c r="L20" s="676"/>
      <c r="M20" s="676"/>
      <c r="N20" s="676"/>
      <c r="O20" s="676"/>
      <c r="P20" s="676"/>
      <c r="Q20" s="677"/>
      <c r="R20" s="608">
        <v>4466</v>
      </c>
      <c r="S20" s="609"/>
      <c r="T20" s="609"/>
      <c r="U20" s="609"/>
      <c r="V20" s="609"/>
      <c r="W20" s="609"/>
      <c r="X20" s="609"/>
      <c r="Y20" s="610"/>
      <c r="Z20" s="646">
        <v>0</v>
      </c>
      <c r="AA20" s="646"/>
      <c r="AB20" s="646"/>
      <c r="AC20" s="646"/>
      <c r="AD20" s="647">
        <v>4466</v>
      </c>
      <c r="AE20" s="647"/>
      <c r="AF20" s="647"/>
      <c r="AG20" s="647"/>
      <c r="AH20" s="647"/>
      <c r="AI20" s="647"/>
      <c r="AJ20" s="647"/>
      <c r="AK20" s="647"/>
      <c r="AL20" s="611">
        <v>0</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v>5521</v>
      </c>
      <c r="BH20" s="609"/>
      <c r="BI20" s="609"/>
      <c r="BJ20" s="609"/>
      <c r="BK20" s="609"/>
      <c r="BL20" s="609"/>
      <c r="BM20" s="609"/>
      <c r="BN20" s="610"/>
      <c r="BO20" s="646">
        <v>0.1</v>
      </c>
      <c r="BP20" s="646"/>
      <c r="BQ20" s="646"/>
      <c r="BR20" s="646"/>
      <c r="BS20" s="647" t="s">
        <v>122</v>
      </c>
      <c r="BT20" s="647"/>
      <c r="BU20" s="647"/>
      <c r="BV20" s="647"/>
      <c r="BW20" s="647"/>
      <c r="BX20" s="647"/>
      <c r="BY20" s="647"/>
      <c r="BZ20" s="647"/>
      <c r="CA20" s="647"/>
      <c r="CB20" s="685"/>
      <c r="CD20" s="605" t="s">
        <v>264</v>
      </c>
      <c r="CE20" s="606"/>
      <c r="CF20" s="606"/>
      <c r="CG20" s="606"/>
      <c r="CH20" s="606"/>
      <c r="CI20" s="606"/>
      <c r="CJ20" s="606"/>
      <c r="CK20" s="606"/>
      <c r="CL20" s="606"/>
      <c r="CM20" s="606"/>
      <c r="CN20" s="606"/>
      <c r="CO20" s="606"/>
      <c r="CP20" s="606"/>
      <c r="CQ20" s="607"/>
      <c r="CR20" s="608">
        <v>21356825</v>
      </c>
      <c r="CS20" s="609"/>
      <c r="CT20" s="609"/>
      <c r="CU20" s="609"/>
      <c r="CV20" s="609"/>
      <c r="CW20" s="609"/>
      <c r="CX20" s="609"/>
      <c r="CY20" s="610"/>
      <c r="CZ20" s="646">
        <v>100</v>
      </c>
      <c r="DA20" s="646"/>
      <c r="DB20" s="646"/>
      <c r="DC20" s="646"/>
      <c r="DD20" s="614">
        <v>2433836</v>
      </c>
      <c r="DE20" s="609"/>
      <c r="DF20" s="609"/>
      <c r="DG20" s="609"/>
      <c r="DH20" s="609"/>
      <c r="DI20" s="609"/>
      <c r="DJ20" s="609"/>
      <c r="DK20" s="609"/>
      <c r="DL20" s="609"/>
      <c r="DM20" s="609"/>
      <c r="DN20" s="609"/>
      <c r="DO20" s="609"/>
      <c r="DP20" s="610"/>
      <c r="DQ20" s="614">
        <v>14190617</v>
      </c>
      <c r="DR20" s="609"/>
      <c r="DS20" s="609"/>
      <c r="DT20" s="609"/>
      <c r="DU20" s="609"/>
      <c r="DV20" s="609"/>
      <c r="DW20" s="609"/>
      <c r="DX20" s="609"/>
      <c r="DY20" s="609"/>
      <c r="DZ20" s="609"/>
      <c r="EA20" s="609"/>
      <c r="EB20" s="609"/>
      <c r="EC20" s="645"/>
    </row>
    <row r="21" spans="2:133" ht="11.25" customHeight="1" x14ac:dyDescent="0.15">
      <c r="B21" s="605" t="s">
        <v>265</v>
      </c>
      <c r="C21" s="606"/>
      <c r="D21" s="606"/>
      <c r="E21" s="606"/>
      <c r="F21" s="606"/>
      <c r="G21" s="606"/>
      <c r="H21" s="606"/>
      <c r="I21" s="606"/>
      <c r="J21" s="606"/>
      <c r="K21" s="606"/>
      <c r="L21" s="606"/>
      <c r="M21" s="606"/>
      <c r="N21" s="606"/>
      <c r="O21" s="606"/>
      <c r="P21" s="606"/>
      <c r="Q21" s="607"/>
      <c r="R21" s="608">
        <v>8242575</v>
      </c>
      <c r="S21" s="609"/>
      <c r="T21" s="609"/>
      <c r="U21" s="609"/>
      <c r="V21" s="609"/>
      <c r="W21" s="609"/>
      <c r="X21" s="609"/>
      <c r="Y21" s="610"/>
      <c r="Z21" s="646">
        <v>37.200000000000003</v>
      </c>
      <c r="AA21" s="646"/>
      <c r="AB21" s="646"/>
      <c r="AC21" s="646"/>
      <c r="AD21" s="647">
        <v>6766782</v>
      </c>
      <c r="AE21" s="647"/>
      <c r="AF21" s="647"/>
      <c r="AG21" s="647"/>
      <c r="AH21" s="647"/>
      <c r="AI21" s="647"/>
      <c r="AJ21" s="647"/>
      <c r="AK21" s="647"/>
      <c r="AL21" s="611">
        <v>54.5</v>
      </c>
      <c r="AM21" s="612"/>
      <c r="AN21" s="612"/>
      <c r="AO21" s="648"/>
      <c r="AP21" s="605" t="s">
        <v>266</v>
      </c>
      <c r="AQ21" s="686"/>
      <c r="AR21" s="686"/>
      <c r="AS21" s="686"/>
      <c r="AT21" s="686"/>
      <c r="AU21" s="686"/>
      <c r="AV21" s="686"/>
      <c r="AW21" s="686"/>
      <c r="AX21" s="686"/>
      <c r="AY21" s="686"/>
      <c r="AZ21" s="686"/>
      <c r="BA21" s="686"/>
      <c r="BB21" s="686"/>
      <c r="BC21" s="686"/>
      <c r="BD21" s="686"/>
      <c r="BE21" s="686"/>
      <c r="BF21" s="687"/>
      <c r="BG21" s="608">
        <v>5521</v>
      </c>
      <c r="BH21" s="609"/>
      <c r="BI21" s="609"/>
      <c r="BJ21" s="609"/>
      <c r="BK21" s="609"/>
      <c r="BL21" s="609"/>
      <c r="BM21" s="609"/>
      <c r="BN21" s="610"/>
      <c r="BO21" s="646">
        <v>0.1</v>
      </c>
      <c r="BP21" s="646"/>
      <c r="BQ21" s="646"/>
      <c r="BR21" s="646"/>
      <c r="BS21" s="647" t="s">
        <v>122</v>
      </c>
      <c r="BT21" s="647"/>
      <c r="BU21" s="647"/>
      <c r="BV21" s="647"/>
      <c r="BW21" s="647"/>
      <c r="BX21" s="647"/>
      <c r="BY21" s="647"/>
      <c r="BZ21" s="647"/>
      <c r="CA21" s="647"/>
      <c r="CB21" s="685"/>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15">
      <c r="B22" s="605" t="s">
        <v>267</v>
      </c>
      <c r="C22" s="606"/>
      <c r="D22" s="606"/>
      <c r="E22" s="606"/>
      <c r="F22" s="606"/>
      <c r="G22" s="606"/>
      <c r="H22" s="606"/>
      <c r="I22" s="606"/>
      <c r="J22" s="606"/>
      <c r="K22" s="606"/>
      <c r="L22" s="606"/>
      <c r="M22" s="606"/>
      <c r="N22" s="606"/>
      <c r="O22" s="606"/>
      <c r="P22" s="606"/>
      <c r="Q22" s="607"/>
      <c r="R22" s="608">
        <v>6766782</v>
      </c>
      <c r="S22" s="609"/>
      <c r="T22" s="609"/>
      <c r="U22" s="609"/>
      <c r="V22" s="609"/>
      <c r="W22" s="609"/>
      <c r="X22" s="609"/>
      <c r="Y22" s="610"/>
      <c r="Z22" s="646">
        <v>30.5</v>
      </c>
      <c r="AA22" s="646"/>
      <c r="AB22" s="646"/>
      <c r="AC22" s="646"/>
      <c r="AD22" s="647">
        <v>6766782</v>
      </c>
      <c r="AE22" s="647"/>
      <c r="AF22" s="647"/>
      <c r="AG22" s="647"/>
      <c r="AH22" s="647"/>
      <c r="AI22" s="647"/>
      <c r="AJ22" s="647"/>
      <c r="AK22" s="647"/>
      <c r="AL22" s="611">
        <v>54.5</v>
      </c>
      <c r="AM22" s="612"/>
      <c r="AN22" s="612"/>
      <c r="AO22" s="648"/>
      <c r="AP22" s="605" t="s">
        <v>268</v>
      </c>
      <c r="AQ22" s="686"/>
      <c r="AR22" s="686"/>
      <c r="AS22" s="686"/>
      <c r="AT22" s="686"/>
      <c r="AU22" s="686"/>
      <c r="AV22" s="686"/>
      <c r="AW22" s="686"/>
      <c r="AX22" s="686"/>
      <c r="AY22" s="686"/>
      <c r="AZ22" s="686"/>
      <c r="BA22" s="686"/>
      <c r="BB22" s="686"/>
      <c r="BC22" s="686"/>
      <c r="BD22" s="686"/>
      <c r="BE22" s="686"/>
      <c r="BF22" s="687"/>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5"/>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15">
      <c r="B23" s="605" t="s">
        <v>270</v>
      </c>
      <c r="C23" s="606"/>
      <c r="D23" s="606"/>
      <c r="E23" s="606"/>
      <c r="F23" s="606"/>
      <c r="G23" s="606"/>
      <c r="H23" s="606"/>
      <c r="I23" s="606"/>
      <c r="J23" s="606"/>
      <c r="K23" s="606"/>
      <c r="L23" s="606"/>
      <c r="M23" s="606"/>
      <c r="N23" s="606"/>
      <c r="O23" s="606"/>
      <c r="P23" s="606"/>
      <c r="Q23" s="607"/>
      <c r="R23" s="608">
        <v>1475793</v>
      </c>
      <c r="S23" s="609"/>
      <c r="T23" s="609"/>
      <c r="U23" s="609"/>
      <c r="V23" s="609"/>
      <c r="W23" s="609"/>
      <c r="X23" s="609"/>
      <c r="Y23" s="610"/>
      <c r="Z23" s="646">
        <v>6.7</v>
      </c>
      <c r="AA23" s="646"/>
      <c r="AB23" s="646"/>
      <c r="AC23" s="646"/>
      <c r="AD23" s="647" t="s">
        <v>122</v>
      </c>
      <c r="AE23" s="647"/>
      <c r="AF23" s="647"/>
      <c r="AG23" s="647"/>
      <c r="AH23" s="647"/>
      <c r="AI23" s="647"/>
      <c r="AJ23" s="647"/>
      <c r="AK23" s="647"/>
      <c r="AL23" s="611" t="s">
        <v>122</v>
      </c>
      <c r="AM23" s="612"/>
      <c r="AN23" s="612"/>
      <c r="AO23" s="648"/>
      <c r="AP23" s="605" t="s">
        <v>271</v>
      </c>
      <c r="AQ23" s="686"/>
      <c r="AR23" s="686"/>
      <c r="AS23" s="686"/>
      <c r="AT23" s="686"/>
      <c r="AU23" s="686"/>
      <c r="AV23" s="686"/>
      <c r="AW23" s="686"/>
      <c r="AX23" s="686"/>
      <c r="AY23" s="686"/>
      <c r="AZ23" s="686"/>
      <c r="BA23" s="686"/>
      <c r="BB23" s="686"/>
      <c r="BC23" s="686"/>
      <c r="BD23" s="686"/>
      <c r="BE23" s="686"/>
      <c r="BF23" s="687"/>
      <c r="BG23" s="608" t="s">
        <v>122</v>
      </c>
      <c r="BH23" s="609"/>
      <c r="BI23" s="609"/>
      <c r="BJ23" s="609"/>
      <c r="BK23" s="609"/>
      <c r="BL23" s="609"/>
      <c r="BM23" s="609"/>
      <c r="BN23" s="610"/>
      <c r="BO23" s="646" t="s">
        <v>122</v>
      </c>
      <c r="BP23" s="646"/>
      <c r="BQ23" s="646"/>
      <c r="BR23" s="646"/>
      <c r="BS23" s="647" t="s">
        <v>122</v>
      </c>
      <c r="BT23" s="647"/>
      <c r="BU23" s="647"/>
      <c r="BV23" s="647"/>
      <c r="BW23" s="647"/>
      <c r="BX23" s="647"/>
      <c r="BY23" s="647"/>
      <c r="BZ23" s="647"/>
      <c r="CA23" s="647"/>
      <c r="CB23" s="685"/>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15">
      <c r="B24" s="605" t="s">
        <v>277</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278</v>
      </c>
      <c r="AQ24" s="686"/>
      <c r="AR24" s="686"/>
      <c r="AS24" s="686"/>
      <c r="AT24" s="686"/>
      <c r="AU24" s="686"/>
      <c r="AV24" s="686"/>
      <c r="AW24" s="686"/>
      <c r="AX24" s="686"/>
      <c r="AY24" s="686"/>
      <c r="AZ24" s="686"/>
      <c r="BA24" s="686"/>
      <c r="BB24" s="686"/>
      <c r="BC24" s="686"/>
      <c r="BD24" s="686"/>
      <c r="BE24" s="686"/>
      <c r="BF24" s="687"/>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5"/>
      <c r="CD24" s="666" t="s">
        <v>279</v>
      </c>
      <c r="CE24" s="667"/>
      <c r="CF24" s="667"/>
      <c r="CG24" s="667"/>
      <c r="CH24" s="667"/>
      <c r="CI24" s="667"/>
      <c r="CJ24" s="667"/>
      <c r="CK24" s="667"/>
      <c r="CL24" s="667"/>
      <c r="CM24" s="667"/>
      <c r="CN24" s="667"/>
      <c r="CO24" s="667"/>
      <c r="CP24" s="667"/>
      <c r="CQ24" s="668"/>
      <c r="CR24" s="663">
        <v>9496977</v>
      </c>
      <c r="CS24" s="664"/>
      <c r="CT24" s="664"/>
      <c r="CU24" s="664"/>
      <c r="CV24" s="664"/>
      <c r="CW24" s="664"/>
      <c r="CX24" s="664"/>
      <c r="CY24" s="689"/>
      <c r="CZ24" s="690">
        <v>44.5</v>
      </c>
      <c r="DA24" s="672"/>
      <c r="DB24" s="672"/>
      <c r="DC24" s="692"/>
      <c r="DD24" s="688">
        <v>7042415</v>
      </c>
      <c r="DE24" s="664"/>
      <c r="DF24" s="664"/>
      <c r="DG24" s="664"/>
      <c r="DH24" s="664"/>
      <c r="DI24" s="664"/>
      <c r="DJ24" s="664"/>
      <c r="DK24" s="689"/>
      <c r="DL24" s="688">
        <v>6010839</v>
      </c>
      <c r="DM24" s="664"/>
      <c r="DN24" s="664"/>
      <c r="DO24" s="664"/>
      <c r="DP24" s="664"/>
      <c r="DQ24" s="664"/>
      <c r="DR24" s="664"/>
      <c r="DS24" s="664"/>
      <c r="DT24" s="664"/>
      <c r="DU24" s="664"/>
      <c r="DV24" s="689"/>
      <c r="DW24" s="690">
        <v>48.3</v>
      </c>
      <c r="DX24" s="672"/>
      <c r="DY24" s="672"/>
      <c r="DZ24" s="672"/>
      <c r="EA24" s="672"/>
      <c r="EB24" s="672"/>
      <c r="EC24" s="691"/>
    </row>
    <row r="25" spans="2:133" ht="11.25" customHeight="1" x14ac:dyDescent="0.15">
      <c r="B25" s="605" t="s">
        <v>280</v>
      </c>
      <c r="C25" s="606"/>
      <c r="D25" s="606"/>
      <c r="E25" s="606"/>
      <c r="F25" s="606"/>
      <c r="G25" s="606"/>
      <c r="H25" s="606"/>
      <c r="I25" s="606"/>
      <c r="J25" s="606"/>
      <c r="K25" s="606"/>
      <c r="L25" s="606"/>
      <c r="M25" s="606"/>
      <c r="N25" s="606"/>
      <c r="O25" s="606"/>
      <c r="P25" s="606"/>
      <c r="Q25" s="607"/>
      <c r="R25" s="608">
        <v>13855096</v>
      </c>
      <c r="S25" s="609"/>
      <c r="T25" s="609"/>
      <c r="U25" s="609"/>
      <c r="V25" s="609"/>
      <c r="W25" s="609"/>
      <c r="X25" s="609"/>
      <c r="Y25" s="610"/>
      <c r="Z25" s="646">
        <v>62.5</v>
      </c>
      <c r="AA25" s="646"/>
      <c r="AB25" s="646"/>
      <c r="AC25" s="646"/>
      <c r="AD25" s="647">
        <v>12379303</v>
      </c>
      <c r="AE25" s="647"/>
      <c r="AF25" s="647"/>
      <c r="AG25" s="647"/>
      <c r="AH25" s="647"/>
      <c r="AI25" s="647"/>
      <c r="AJ25" s="647"/>
      <c r="AK25" s="647"/>
      <c r="AL25" s="611">
        <v>99.8</v>
      </c>
      <c r="AM25" s="612"/>
      <c r="AN25" s="612"/>
      <c r="AO25" s="648"/>
      <c r="AP25" s="605" t="s">
        <v>281</v>
      </c>
      <c r="AQ25" s="686"/>
      <c r="AR25" s="686"/>
      <c r="AS25" s="686"/>
      <c r="AT25" s="686"/>
      <c r="AU25" s="686"/>
      <c r="AV25" s="686"/>
      <c r="AW25" s="686"/>
      <c r="AX25" s="686"/>
      <c r="AY25" s="686"/>
      <c r="AZ25" s="686"/>
      <c r="BA25" s="686"/>
      <c r="BB25" s="686"/>
      <c r="BC25" s="686"/>
      <c r="BD25" s="686"/>
      <c r="BE25" s="686"/>
      <c r="BF25" s="687"/>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5"/>
      <c r="CD25" s="605" t="s">
        <v>282</v>
      </c>
      <c r="CE25" s="606"/>
      <c r="CF25" s="606"/>
      <c r="CG25" s="606"/>
      <c r="CH25" s="606"/>
      <c r="CI25" s="606"/>
      <c r="CJ25" s="606"/>
      <c r="CK25" s="606"/>
      <c r="CL25" s="606"/>
      <c r="CM25" s="606"/>
      <c r="CN25" s="606"/>
      <c r="CO25" s="606"/>
      <c r="CP25" s="606"/>
      <c r="CQ25" s="607"/>
      <c r="CR25" s="608">
        <v>3851210</v>
      </c>
      <c r="CS25" s="621"/>
      <c r="CT25" s="621"/>
      <c r="CU25" s="621"/>
      <c r="CV25" s="621"/>
      <c r="CW25" s="621"/>
      <c r="CX25" s="621"/>
      <c r="CY25" s="622"/>
      <c r="CZ25" s="611">
        <v>18</v>
      </c>
      <c r="DA25" s="623"/>
      <c r="DB25" s="623"/>
      <c r="DC25" s="624"/>
      <c r="DD25" s="614">
        <v>3251488</v>
      </c>
      <c r="DE25" s="621"/>
      <c r="DF25" s="621"/>
      <c r="DG25" s="621"/>
      <c r="DH25" s="621"/>
      <c r="DI25" s="621"/>
      <c r="DJ25" s="621"/>
      <c r="DK25" s="622"/>
      <c r="DL25" s="614">
        <v>2962472</v>
      </c>
      <c r="DM25" s="621"/>
      <c r="DN25" s="621"/>
      <c r="DO25" s="621"/>
      <c r="DP25" s="621"/>
      <c r="DQ25" s="621"/>
      <c r="DR25" s="621"/>
      <c r="DS25" s="621"/>
      <c r="DT25" s="621"/>
      <c r="DU25" s="621"/>
      <c r="DV25" s="622"/>
      <c r="DW25" s="611">
        <v>23.8</v>
      </c>
      <c r="DX25" s="623"/>
      <c r="DY25" s="623"/>
      <c r="DZ25" s="623"/>
      <c r="EA25" s="623"/>
      <c r="EB25" s="623"/>
      <c r="EC25" s="635"/>
    </row>
    <row r="26" spans="2:133" ht="11.25" customHeight="1" x14ac:dyDescent="0.15">
      <c r="B26" s="605" t="s">
        <v>283</v>
      </c>
      <c r="C26" s="606"/>
      <c r="D26" s="606"/>
      <c r="E26" s="606"/>
      <c r="F26" s="606"/>
      <c r="G26" s="606"/>
      <c r="H26" s="606"/>
      <c r="I26" s="606"/>
      <c r="J26" s="606"/>
      <c r="K26" s="606"/>
      <c r="L26" s="606"/>
      <c r="M26" s="606"/>
      <c r="N26" s="606"/>
      <c r="O26" s="606"/>
      <c r="P26" s="606"/>
      <c r="Q26" s="607"/>
      <c r="R26" s="608">
        <v>4222</v>
      </c>
      <c r="S26" s="609"/>
      <c r="T26" s="609"/>
      <c r="U26" s="609"/>
      <c r="V26" s="609"/>
      <c r="W26" s="609"/>
      <c r="X26" s="609"/>
      <c r="Y26" s="610"/>
      <c r="Z26" s="646">
        <v>0</v>
      </c>
      <c r="AA26" s="646"/>
      <c r="AB26" s="646"/>
      <c r="AC26" s="646"/>
      <c r="AD26" s="647">
        <v>4222</v>
      </c>
      <c r="AE26" s="647"/>
      <c r="AF26" s="647"/>
      <c r="AG26" s="647"/>
      <c r="AH26" s="647"/>
      <c r="AI26" s="647"/>
      <c r="AJ26" s="647"/>
      <c r="AK26" s="647"/>
      <c r="AL26" s="611">
        <v>0</v>
      </c>
      <c r="AM26" s="612"/>
      <c r="AN26" s="612"/>
      <c r="AO26" s="648"/>
      <c r="AP26" s="605" t="s">
        <v>284</v>
      </c>
      <c r="AQ26" s="686"/>
      <c r="AR26" s="686"/>
      <c r="AS26" s="686"/>
      <c r="AT26" s="686"/>
      <c r="AU26" s="686"/>
      <c r="AV26" s="686"/>
      <c r="AW26" s="686"/>
      <c r="AX26" s="686"/>
      <c r="AY26" s="686"/>
      <c r="AZ26" s="686"/>
      <c r="BA26" s="686"/>
      <c r="BB26" s="686"/>
      <c r="BC26" s="686"/>
      <c r="BD26" s="686"/>
      <c r="BE26" s="686"/>
      <c r="BF26" s="687"/>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5"/>
      <c r="CD26" s="605" t="s">
        <v>285</v>
      </c>
      <c r="CE26" s="606"/>
      <c r="CF26" s="606"/>
      <c r="CG26" s="606"/>
      <c r="CH26" s="606"/>
      <c r="CI26" s="606"/>
      <c r="CJ26" s="606"/>
      <c r="CK26" s="606"/>
      <c r="CL26" s="606"/>
      <c r="CM26" s="606"/>
      <c r="CN26" s="606"/>
      <c r="CO26" s="606"/>
      <c r="CP26" s="606"/>
      <c r="CQ26" s="607"/>
      <c r="CR26" s="608">
        <v>1976578</v>
      </c>
      <c r="CS26" s="609"/>
      <c r="CT26" s="609"/>
      <c r="CU26" s="609"/>
      <c r="CV26" s="609"/>
      <c r="CW26" s="609"/>
      <c r="CX26" s="609"/>
      <c r="CY26" s="610"/>
      <c r="CZ26" s="611">
        <v>9.3000000000000007</v>
      </c>
      <c r="DA26" s="623"/>
      <c r="DB26" s="623"/>
      <c r="DC26" s="624"/>
      <c r="DD26" s="614">
        <v>1673729</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15">
      <c r="B27" s="605" t="s">
        <v>286</v>
      </c>
      <c r="C27" s="606"/>
      <c r="D27" s="606"/>
      <c r="E27" s="606"/>
      <c r="F27" s="606"/>
      <c r="G27" s="606"/>
      <c r="H27" s="606"/>
      <c r="I27" s="606"/>
      <c r="J27" s="606"/>
      <c r="K27" s="606"/>
      <c r="L27" s="606"/>
      <c r="M27" s="606"/>
      <c r="N27" s="606"/>
      <c r="O27" s="606"/>
      <c r="P27" s="606"/>
      <c r="Q27" s="607"/>
      <c r="R27" s="608">
        <v>24524</v>
      </c>
      <c r="S27" s="609"/>
      <c r="T27" s="609"/>
      <c r="U27" s="609"/>
      <c r="V27" s="609"/>
      <c r="W27" s="609"/>
      <c r="X27" s="609"/>
      <c r="Y27" s="610"/>
      <c r="Z27" s="646">
        <v>0.1</v>
      </c>
      <c r="AA27" s="646"/>
      <c r="AB27" s="646"/>
      <c r="AC27" s="646"/>
      <c r="AD27" s="647" t="s">
        <v>122</v>
      </c>
      <c r="AE27" s="647"/>
      <c r="AF27" s="647"/>
      <c r="AG27" s="647"/>
      <c r="AH27" s="647"/>
      <c r="AI27" s="647"/>
      <c r="AJ27" s="647"/>
      <c r="AK27" s="647"/>
      <c r="AL27" s="611" t="s">
        <v>122</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4217424</v>
      </c>
      <c r="BH27" s="609"/>
      <c r="BI27" s="609"/>
      <c r="BJ27" s="609"/>
      <c r="BK27" s="609"/>
      <c r="BL27" s="609"/>
      <c r="BM27" s="609"/>
      <c r="BN27" s="610"/>
      <c r="BO27" s="646">
        <v>100</v>
      </c>
      <c r="BP27" s="646"/>
      <c r="BQ27" s="646"/>
      <c r="BR27" s="646"/>
      <c r="BS27" s="647">
        <v>43691</v>
      </c>
      <c r="BT27" s="647"/>
      <c r="BU27" s="647"/>
      <c r="BV27" s="647"/>
      <c r="BW27" s="647"/>
      <c r="BX27" s="647"/>
      <c r="BY27" s="647"/>
      <c r="BZ27" s="647"/>
      <c r="CA27" s="647"/>
      <c r="CB27" s="685"/>
      <c r="CD27" s="605" t="s">
        <v>288</v>
      </c>
      <c r="CE27" s="606"/>
      <c r="CF27" s="606"/>
      <c r="CG27" s="606"/>
      <c r="CH27" s="606"/>
      <c r="CI27" s="606"/>
      <c r="CJ27" s="606"/>
      <c r="CK27" s="606"/>
      <c r="CL27" s="606"/>
      <c r="CM27" s="606"/>
      <c r="CN27" s="606"/>
      <c r="CO27" s="606"/>
      <c r="CP27" s="606"/>
      <c r="CQ27" s="607"/>
      <c r="CR27" s="608">
        <v>3087808</v>
      </c>
      <c r="CS27" s="621"/>
      <c r="CT27" s="621"/>
      <c r="CU27" s="621"/>
      <c r="CV27" s="621"/>
      <c r="CW27" s="621"/>
      <c r="CX27" s="621"/>
      <c r="CY27" s="622"/>
      <c r="CZ27" s="611">
        <v>14.5</v>
      </c>
      <c r="DA27" s="623"/>
      <c r="DB27" s="623"/>
      <c r="DC27" s="624"/>
      <c r="DD27" s="614">
        <v>1287221</v>
      </c>
      <c r="DE27" s="621"/>
      <c r="DF27" s="621"/>
      <c r="DG27" s="621"/>
      <c r="DH27" s="621"/>
      <c r="DI27" s="621"/>
      <c r="DJ27" s="621"/>
      <c r="DK27" s="622"/>
      <c r="DL27" s="614">
        <v>895343</v>
      </c>
      <c r="DM27" s="621"/>
      <c r="DN27" s="621"/>
      <c r="DO27" s="621"/>
      <c r="DP27" s="621"/>
      <c r="DQ27" s="621"/>
      <c r="DR27" s="621"/>
      <c r="DS27" s="621"/>
      <c r="DT27" s="621"/>
      <c r="DU27" s="621"/>
      <c r="DV27" s="622"/>
      <c r="DW27" s="611">
        <v>7.2</v>
      </c>
      <c r="DX27" s="623"/>
      <c r="DY27" s="623"/>
      <c r="DZ27" s="623"/>
      <c r="EA27" s="623"/>
      <c r="EB27" s="623"/>
      <c r="EC27" s="635"/>
    </row>
    <row r="28" spans="2:133" ht="11.25" customHeight="1" x14ac:dyDescent="0.15">
      <c r="B28" s="605" t="s">
        <v>289</v>
      </c>
      <c r="C28" s="606"/>
      <c r="D28" s="606"/>
      <c r="E28" s="606"/>
      <c r="F28" s="606"/>
      <c r="G28" s="606"/>
      <c r="H28" s="606"/>
      <c r="I28" s="606"/>
      <c r="J28" s="606"/>
      <c r="K28" s="606"/>
      <c r="L28" s="606"/>
      <c r="M28" s="606"/>
      <c r="N28" s="606"/>
      <c r="O28" s="606"/>
      <c r="P28" s="606"/>
      <c r="Q28" s="607"/>
      <c r="R28" s="608">
        <v>498623</v>
      </c>
      <c r="S28" s="609"/>
      <c r="T28" s="609"/>
      <c r="U28" s="609"/>
      <c r="V28" s="609"/>
      <c r="W28" s="609"/>
      <c r="X28" s="609"/>
      <c r="Y28" s="610"/>
      <c r="Z28" s="646">
        <v>2.2000000000000002</v>
      </c>
      <c r="AA28" s="646"/>
      <c r="AB28" s="646"/>
      <c r="AC28" s="646"/>
      <c r="AD28" s="647">
        <v>17563</v>
      </c>
      <c r="AE28" s="647"/>
      <c r="AF28" s="647"/>
      <c r="AG28" s="647"/>
      <c r="AH28" s="647"/>
      <c r="AI28" s="647"/>
      <c r="AJ28" s="647"/>
      <c r="AK28" s="647"/>
      <c r="AL28" s="611">
        <v>0.1</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2557959</v>
      </c>
      <c r="CS28" s="609"/>
      <c r="CT28" s="609"/>
      <c r="CU28" s="609"/>
      <c r="CV28" s="609"/>
      <c r="CW28" s="609"/>
      <c r="CX28" s="609"/>
      <c r="CY28" s="610"/>
      <c r="CZ28" s="611">
        <v>12</v>
      </c>
      <c r="DA28" s="623"/>
      <c r="DB28" s="623"/>
      <c r="DC28" s="624"/>
      <c r="DD28" s="614">
        <v>2503706</v>
      </c>
      <c r="DE28" s="609"/>
      <c r="DF28" s="609"/>
      <c r="DG28" s="609"/>
      <c r="DH28" s="609"/>
      <c r="DI28" s="609"/>
      <c r="DJ28" s="609"/>
      <c r="DK28" s="610"/>
      <c r="DL28" s="614">
        <v>2153024</v>
      </c>
      <c r="DM28" s="609"/>
      <c r="DN28" s="609"/>
      <c r="DO28" s="609"/>
      <c r="DP28" s="609"/>
      <c r="DQ28" s="609"/>
      <c r="DR28" s="609"/>
      <c r="DS28" s="609"/>
      <c r="DT28" s="609"/>
      <c r="DU28" s="609"/>
      <c r="DV28" s="610"/>
      <c r="DW28" s="611">
        <v>17.3</v>
      </c>
      <c r="DX28" s="623"/>
      <c r="DY28" s="623"/>
      <c r="DZ28" s="623"/>
      <c r="EA28" s="623"/>
      <c r="EB28" s="623"/>
      <c r="EC28" s="635"/>
    </row>
    <row r="29" spans="2:133" ht="11.25" customHeight="1" x14ac:dyDescent="0.15">
      <c r="B29" s="605" t="s">
        <v>291</v>
      </c>
      <c r="C29" s="606"/>
      <c r="D29" s="606"/>
      <c r="E29" s="606"/>
      <c r="F29" s="606"/>
      <c r="G29" s="606"/>
      <c r="H29" s="606"/>
      <c r="I29" s="606"/>
      <c r="J29" s="606"/>
      <c r="K29" s="606"/>
      <c r="L29" s="606"/>
      <c r="M29" s="606"/>
      <c r="N29" s="606"/>
      <c r="O29" s="606"/>
      <c r="P29" s="606"/>
      <c r="Q29" s="607"/>
      <c r="R29" s="608">
        <v>81322</v>
      </c>
      <c r="S29" s="609"/>
      <c r="T29" s="609"/>
      <c r="U29" s="609"/>
      <c r="V29" s="609"/>
      <c r="W29" s="609"/>
      <c r="X29" s="609"/>
      <c r="Y29" s="610"/>
      <c r="Z29" s="646">
        <v>0.4</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5"/>
      <c r="CD29" s="627" t="s">
        <v>292</v>
      </c>
      <c r="CE29" s="628"/>
      <c r="CF29" s="605" t="s">
        <v>66</v>
      </c>
      <c r="CG29" s="606"/>
      <c r="CH29" s="606"/>
      <c r="CI29" s="606"/>
      <c r="CJ29" s="606"/>
      <c r="CK29" s="606"/>
      <c r="CL29" s="606"/>
      <c r="CM29" s="606"/>
      <c r="CN29" s="606"/>
      <c r="CO29" s="606"/>
      <c r="CP29" s="606"/>
      <c r="CQ29" s="607"/>
      <c r="CR29" s="608">
        <v>2557820</v>
      </c>
      <c r="CS29" s="621"/>
      <c r="CT29" s="621"/>
      <c r="CU29" s="621"/>
      <c r="CV29" s="621"/>
      <c r="CW29" s="621"/>
      <c r="CX29" s="621"/>
      <c r="CY29" s="622"/>
      <c r="CZ29" s="611">
        <v>12</v>
      </c>
      <c r="DA29" s="623"/>
      <c r="DB29" s="623"/>
      <c r="DC29" s="624"/>
      <c r="DD29" s="614">
        <v>2503567</v>
      </c>
      <c r="DE29" s="621"/>
      <c r="DF29" s="621"/>
      <c r="DG29" s="621"/>
      <c r="DH29" s="621"/>
      <c r="DI29" s="621"/>
      <c r="DJ29" s="621"/>
      <c r="DK29" s="622"/>
      <c r="DL29" s="614">
        <v>2152885</v>
      </c>
      <c r="DM29" s="621"/>
      <c r="DN29" s="621"/>
      <c r="DO29" s="621"/>
      <c r="DP29" s="621"/>
      <c r="DQ29" s="621"/>
      <c r="DR29" s="621"/>
      <c r="DS29" s="621"/>
      <c r="DT29" s="621"/>
      <c r="DU29" s="621"/>
      <c r="DV29" s="622"/>
      <c r="DW29" s="611">
        <v>17.3</v>
      </c>
      <c r="DX29" s="623"/>
      <c r="DY29" s="623"/>
      <c r="DZ29" s="623"/>
      <c r="EA29" s="623"/>
      <c r="EB29" s="623"/>
      <c r="EC29" s="635"/>
    </row>
    <row r="30" spans="2:133" ht="11.25" customHeight="1" x14ac:dyDescent="0.15">
      <c r="B30" s="605" t="s">
        <v>293</v>
      </c>
      <c r="C30" s="606"/>
      <c r="D30" s="606"/>
      <c r="E30" s="606"/>
      <c r="F30" s="606"/>
      <c r="G30" s="606"/>
      <c r="H30" s="606"/>
      <c r="I30" s="606"/>
      <c r="J30" s="606"/>
      <c r="K30" s="606"/>
      <c r="L30" s="606"/>
      <c r="M30" s="606"/>
      <c r="N30" s="606"/>
      <c r="O30" s="606"/>
      <c r="P30" s="606"/>
      <c r="Q30" s="607"/>
      <c r="R30" s="608">
        <v>2444378</v>
      </c>
      <c r="S30" s="609"/>
      <c r="T30" s="609"/>
      <c r="U30" s="609"/>
      <c r="V30" s="609"/>
      <c r="W30" s="609"/>
      <c r="X30" s="609"/>
      <c r="Y30" s="610"/>
      <c r="Z30" s="646">
        <v>11</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83"/>
      <c r="BI30" s="683"/>
      <c r="BJ30" s="683"/>
      <c r="BK30" s="683"/>
      <c r="BL30" s="683"/>
      <c r="BM30" s="683"/>
      <c r="BN30" s="683"/>
      <c r="BO30" s="683"/>
      <c r="BP30" s="683"/>
      <c r="BQ30" s="684"/>
      <c r="BR30" s="660" t="s">
        <v>295</v>
      </c>
      <c r="BS30" s="683"/>
      <c r="BT30" s="683"/>
      <c r="BU30" s="683"/>
      <c r="BV30" s="683"/>
      <c r="BW30" s="683"/>
      <c r="BX30" s="683"/>
      <c r="BY30" s="683"/>
      <c r="BZ30" s="683"/>
      <c r="CA30" s="683"/>
      <c r="CB30" s="684"/>
      <c r="CD30" s="629"/>
      <c r="CE30" s="630"/>
      <c r="CF30" s="605" t="s">
        <v>296</v>
      </c>
      <c r="CG30" s="606"/>
      <c r="CH30" s="606"/>
      <c r="CI30" s="606"/>
      <c r="CJ30" s="606"/>
      <c r="CK30" s="606"/>
      <c r="CL30" s="606"/>
      <c r="CM30" s="606"/>
      <c r="CN30" s="606"/>
      <c r="CO30" s="606"/>
      <c r="CP30" s="606"/>
      <c r="CQ30" s="607"/>
      <c r="CR30" s="608">
        <v>2504854</v>
      </c>
      <c r="CS30" s="609"/>
      <c r="CT30" s="609"/>
      <c r="CU30" s="609"/>
      <c r="CV30" s="609"/>
      <c r="CW30" s="609"/>
      <c r="CX30" s="609"/>
      <c r="CY30" s="610"/>
      <c r="CZ30" s="611">
        <v>11.7</v>
      </c>
      <c r="DA30" s="623"/>
      <c r="DB30" s="623"/>
      <c r="DC30" s="624"/>
      <c r="DD30" s="614">
        <v>2451533</v>
      </c>
      <c r="DE30" s="609"/>
      <c r="DF30" s="609"/>
      <c r="DG30" s="609"/>
      <c r="DH30" s="609"/>
      <c r="DI30" s="609"/>
      <c r="DJ30" s="609"/>
      <c r="DK30" s="610"/>
      <c r="DL30" s="614">
        <v>2100851</v>
      </c>
      <c r="DM30" s="609"/>
      <c r="DN30" s="609"/>
      <c r="DO30" s="609"/>
      <c r="DP30" s="609"/>
      <c r="DQ30" s="609"/>
      <c r="DR30" s="609"/>
      <c r="DS30" s="609"/>
      <c r="DT30" s="609"/>
      <c r="DU30" s="609"/>
      <c r="DV30" s="610"/>
      <c r="DW30" s="611">
        <v>16.899999999999999</v>
      </c>
      <c r="DX30" s="623"/>
      <c r="DY30" s="623"/>
      <c r="DZ30" s="623"/>
      <c r="EA30" s="623"/>
      <c r="EB30" s="623"/>
      <c r="EC30" s="635"/>
    </row>
    <row r="31" spans="2:133" ht="11.25" customHeight="1" x14ac:dyDescent="0.15">
      <c r="B31" s="675" t="s">
        <v>297</v>
      </c>
      <c r="C31" s="676"/>
      <c r="D31" s="676"/>
      <c r="E31" s="676"/>
      <c r="F31" s="676"/>
      <c r="G31" s="676"/>
      <c r="H31" s="676"/>
      <c r="I31" s="676"/>
      <c r="J31" s="676"/>
      <c r="K31" s="676"/>
      <c r="L31" s="676"/>
      <c r="M31" s="676"/>
      <c r="N31" s="676"/>
      <c r="O31" s="676"/>
      <c r="P31" s="676"/>
      <c r="Q31" s="677"/>
      <c r="R31" s="608" t="s">
        <v>122</v>
      </c>
      <c r="S31" s="609"/>
      <c r="T31" s="609"/>
      <c r="U31" s="609"/>
      <c r="V31" s="609"/>
      <c r="W31" s="609"/>
      <c r="X31" s="609"/>
      <c r="Y31" s="610"/>
      <c r="Z31" s="646" t="s">
        <v>122</v>
      </c>
      <c r="AA31" s="646"/>
      <c r="AB31" s="646"/>
      <c r="AC31" s="646"/>
      <c r="AD31" s="647" t="s">
        <v>122</v>
      </c>
      <c r="AE31" s="647"/>
      <c r="AF31" s="647"/>
      <c r="AG31" s="647"/>
      <c r="AH31" s="647"/>
      <c r="AI31" s="647"/>
      <c r="AJ31" s="647"/>
      <c r="AK31" s="647"/>
      <c r="AL31" s="611" t="s">
        <v>122</v>
      </c>
      <c r="AM31" s="612"/>
      <c r="AN31" s="612"/>
      <c r="AO31" s="648"/>
      <c r="AP31" s="678" t="s">
        <v>298</v>
      </c>
      <c r="AQ31" s="679"/>
      <c r="AR31" s="679"/>
      <c r="AS31" s="679"/>
      <c r="AT31" s="680" t="s">
        <v>299</v>
      </c>
      <c r="AU31" s="200"/>
      <c r="AV31" s="200"/>
      <c r="AW31" s="200"/>
      <c r="AX31" s="666" t="s">
        <v>177</v>
      </c>
      <c r="AY31" s="667"/>
      <c r="AZ31" s="667"/>
      <c r="BA31" s="667"/>
      <c r="BB31" s="667"/>
      <c r="BC31" s="667"/>
      <c r="BD31" s="667"/>
      <c r="BE31" s="667"/>
      <c r="BF31" s="668"/>
      <c r="BG31" s="670">
        <v>99.2</v>
      </c>
      <c r="BH31" s="671"/>
      <c r="BI31" s="671"/>
      <c r="BJ31" s="671"/>
      <c r="BK31" s="671"/>
      <c r="BL31" s="671"/>
      <c r="BM31" s="672">
        <v>95.1</v>
      </c>
      <c r="BN31" s="671"/>
      <c r="BO31" s="671"/>
      <c r="BP31" s="671"/>
      <c r="BQ31" s="673"/>
      <c r="BR31" s="670">
        <v>99.1</v>
      </c>
      <c r="BS31" s="671"/>
      <c r="BT31" s="671"/>
      <c r="BU31" s="671"/>
      <c r="BV31" s="671"/>
      <c r="BW31" s="671"/>
      <c r="BX31" s="672">
        <v>95</v>
      </c>
      <c r="BY31" s="671"/>
      <c r="BZ31" s="671"/>
      <c r="CA31" s="671"/>
      <c r="CB31" s="673"/>
      <c r="CD31" s="629"/>
      <c r="CE31" s="630"/>
      <c r="CF31" s="605" t="s">
        <v>300</v>
      </c>
      <c r="CG31" s="606"/>
      <c r="CH31" s="606"/>
      <c r="CI31" s="606"/>
      <c r="CJ31" s="606"/>
      <c r="CK31" s="606"/>
      <c r="CL31" s="606"/>
      <c r="CM31" s="606"/>
      <c r="CN31" s="606"/>
      <c r="CO31" s="606"/>
      <c r="CP31" s="606"/>
      <c r="CQ31" s="607"/>
      <c r="CR31" s="608">
        <v>52966</v>
      </c>
      <c r="CS31" s="621"/>
      <c r="CT31" s="621"/>
      <c r="CU31" s="621"/>
      <c r="CV31" s="621"/>
      <c r="CW31" s="621"/>
      <c r="CX31" s="621"/>
      <c r="CY31" s="622"/>
      <c r="CZ31" s="611">
        <v>0.2</v>
      </c>
      <c r="DA31" s="623"/>
      <c r="DB31" s="623"/>
      <c r="DC31" s="624"/>
      <c r="DD31" s="614">
        <v>52034</v>
      </c>
      <c r="DE31" s="621"/>
      <c r="DF31" s="621"/>
      <c r="DG31" s="621"/>
      <c r="DH31" s="621"/>
      <c r="DI31" s="621"/>
      <c r="DJ31" s="621"/>
      <c r="DK31" s="622"/>
      <c r="DL31" s="614">
        <v>52034</v>
      </c>
      <c r="DM31" s="621"/>
      <c r="DN31" s="621"/>
      <c r="DO31" s="621"/>
      <c r="DP31" s="621"/>
      <c r="DQ31" s="621"/>
      <c r="DR31" s="621"/>
      <c r="DS31" s="621"/>
      <c r="DT31" s="621"/>
      <c r="DU31" s="621"/>
      <c r="DV31" s="622"/>
      <c r="DW31" s="611">
        <v>0.4</v>
      </c>
      <c r="DX31" s="623"/>
      <c r="DY31" s="623"/>
      <c r="DZ31" s="623"/>
      <c r="EA31" s="623"/>
      <c r="EB31" s="623"/>
      <c r="EC31" s="635"/>
    </row>
    <row r="32" spans="2:133" ht="11.25" customHeight="1" x14ac:dyDescent="0.15">
      <c r="B32" s="605" t="s">
        <v>301</v>
      </c>
      <c r="C32" s="606"/>
      <c r="D32" s="606"/>
      <c r="E32" s="606"/>
      <c r="F32" s="606"/>
      <c r="G32" s="606"/>
      <c r="H32" s="606"/>
      <c r="I32" s="606"/>
      <c r="J32" s="606"/>
      <c r="K32" s="606"/>
      <c r="L32" s="606"/>
      <c r="M32" s="606"/>
      <c r="N32" s="606"/>
      <c r="O32" s="606"/>
      <c r="P32" s="606"/>
      <c r="Q32" s="607"/>
      <c r="R32" s="608">
        <v>1559150</v>
      </c>
      <c r="S32" s="609"/>
      <c r="T32" s="609"/>
      <c r="U32" s="609"/>
      <c r="V32" s="609"/>
      <c r="W32" s="609"/>
      <c r="X32" s="609"/>
      <c r="Y32" s="610"/>
      <c r="Z32" s="646">
        <v>7</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81"/>
      <c r="AU32" s="196" t="s">
        <v>302</v>
      </c>
      <c r="AX32" s="605" t="s">
        <v>303</v>
      </c>
      <c r="AY32" s="606"/>
      <c r="AZ32" s="606"/>
      <c r="BA32" s="606"/>
      <c r="BB32" s="606"/>
      <c r="BC32" s="606"/>
      <c r="BD32" s="606"/>
      <c r="BE32" s="606"/>
      <c r="BF32" s="607"/>
      <c r="BG32" s="674">
        <v>99.5</v>
      </c>
      <c r="BH32" s="621"/>
      <c r="BI32" s="621"/>
      <c r="BJ32" s="621"/>
      <c r="BK32" s="621"/>
      <c r="BL32" s="621"/>
      <c r="BM32" s="612">
        <v>96.6</v>
      </c>
      <c r="BN32" s="621"/>
      <c r="BO32" s="621"/>
      <c r="BP32" s="621"/>
      <c r="BQ32" s="644"/>
      <c r="BR32" s="674">
        <v>99.1</v>
      </c>
      <c r="BS32" s="621"/>
      <c r="BT32" s="621"/>
      <c r="BU32" s="621"/>
      <c r="BV32" s="621"/>
      <c r="BW32" s="621"/>
      <c r="BX32" s="612">
        <v>96</v>
      </c>
      <c r="BY32" s="621"/>
      <c r="BZ32" s="621"/>
      <c r="CA32" s="621"/>
      <c r="CB32" s="644"/>
      <c r="CD32" s="631"/>
      <c r="CE32" s="632"/>
      <c r="CF32" s="605" t="s">
        <v>304</v>
      </c>
      <c r="CG32" s="606"/>
      <c r="CH32" s="606"/>
      <c r="CI32" s="606"/>
      <c r="CJ32" s="606"/>
      <c r="CK32" s="606"/>
      <c r="CL32" s="606"/>
      <c r="CM32" s="606"/>
      <c r="CN32" s="606"/>
      <c r="CO32" s="606"/>
      <c r="CP32" s="606"/>
      <c r="CQ32" s="607"/>
      <c r="CR32" s="608">
        <v>139</v>
      </c>
      <c r="CS32" s="609"/>
      <c r="CT32" s="609"/>
      <c r="CU32" s="609"/>
      <c r="CV32" s="609"/>
      <c r="CW32" s="609"/>
      <c r="CX32" s="609"/>
      <c r="CY32" s="610"/>
      <c r="CZ32" s="611">
        <v>0</v>
      </c>
      <c r="DA32" s="623"/>
      <c r="DB32" s="623"/>
      <c r="DC32" s="624"/>
      <c r="DD32" s="614">
        <v>139</v>
      </c>
      <c r="DE32" s="609"/>
      <c r="DF32" s="609"/>
      <c r="DG32" s="609"/>
      <c r="DH32" s="609"/>
      <c r="DI32" s="609"/>
      <c r="DJ32" s="609"/>
      <c r="DK32" s="610"/>
      <c r="DL32" s="614">
        <v>139</v>
      </c>
      <c r="DM32" s="609"/>
      <c r="DN32" s="609"/>
      <c r="DO32" s="609"/>
      <c r="DP32" s="609"/>
      <c r="DQ32" s="609"/>
      <c r="DR32" s="609"/>
      <c r="DS32" s="609"/>
      <c r="DT32" s="609"/>
      <c r="DU32" s="609"/>
      <c r="DV32" s="610"/>
      <c r="DW32" s="611">
        <v>0</v>
      </c>
      <c r="DX32" s="623"/>
      <c r="DY32" s="623"/>
      <c r="DZ32" s="623"/>
      <c r="EA32" s="623"/>
      <c r="EB32" s="623"/>
      <c r="EC32" s="635"/>
    </row>
    <row r="33" spans="2:133" ht="11.25" customHeight="1" x14ac:dyDescent="0.15">
      <c r="B33" s="605" t="s">
        <v>305</v>
      </c>
      <c r="C33" s="606"/>
      <c r="D33" s="606"/>
      <c r="E33" s="606"/>
      <c r="F33" s="606"/>
      <c r="G33" s="606"/>
      <c r="H33" s="606"/>
      <c r="I33" s="606"/>
      <c r="J33" s="606"/>
      <c r="K33" s="606"/>
      <c r="L33" s="606"/>
      <c r="M33" s="606"/>
      <c r="N33" s="606"/>
      <c r="O33" s="606"/>
      <c r="P33" s="606"/>
      <c r="Q33" s="607"/>
      <c r="R33" s="608">
        <v>94408</v>
      </c>
      <c r="S33" s="609"/>
      <c r="T33" s="609"/>
      <c r="U33" s="609"/>
      <c r="V33" s="609"/>
      <c r="W33" s="609"/>
      <c r="X33" s="609"/>
      <c r="Y33" s="610"/>
      <c r="Z33" s="646">
        <v>0.4</v>
      </c>
      <c r="AA33" s="646"/>
      <c r="AB33" s="646"/>
      <c r="AC33" s="646"/>
      <c r="AD33" s="647">
        <v>3176</v>
      </c>
      <c r="AE33" s="647"/>
      <c r="AF33" s="647"/>
      <c r="AG33" s="647"/>
      <c r="AH33" s="647"/>
      <c r="AI33" s="647"/>
      <c r="AJ33" s="647"/>
      <c r="AK33" s="647"/>
      <c r="AL33" s="611">
        <v>0</v>
      </c>
      <c r="AM33" s="612"/>
      <c r="AN33" s="612"/>
      <c r="AO33" s="648"/>
      <c r="AP33" s="651"/>
      <c r="AQ33" s="652"/>
      <c r="AR33" s="652"/>
      <c r="AS33" s="652"/>
      <c r="AT33" s="682"/>
      <c r="AU33" s="201"/>
      <c r="AV33" s="201"/>
      <c r="AW33" s="201"/>
      <c r="AX33" s="589" t="s">
        <v>306</v>
      </c>
      <c r="AY33" s="590"/>
      <c r="AZ33" s="590"/>
      <c r="BA33" s="590"/>
      <c r="BB33" s="590"/>
      <c r="BC33" s="590"/>
      <c r="BD33" s="590"/>
      <c r="BE33" s="590"/>
      <c r="BF33" s="591"/>
      <c r="BG33" s="669">
        <v>98.9</v>
      </c>
      <c r="BH33" s="593"/>
      <c r="BI33" s="593"/>
      <c r="BJ33" s="593"/>
      <c r="BK33" s="593"/>
      <c r="BL33" s="593"/>
      <c r="BM33" s="639">
        <v>93.8</v>
      </c>
      <c r="BN33" s="593"/>
      <c r="BO33" s="593"/>
      <c r="BP33" s="593"/>
      <c r="BQ33" s="656"/>
      <c r="BR33" s="669">
        <v>99</v>
      </c>
      <c r="BS33" s="593"/>
      <c r="BT33" s="593"/>
      <c r="BU33" s="593"/>
      <c r="BV33" s="593"/>
      <c r="BW33" s="593"/>
      <c r="BX33" s="639">
        <v>94.1</v>
      </c>
      <c r="BY33" s="593"/>
      <c r="BZ33" s="593"/>
      <c r="CA33" s="593"/>
      <c r="CB33" s="656"/>
      <c r="CD33" s="605" t="s">
        <v>307</v>
      </c>
      <c r="CE33" s="606"/>
      <c r="CF33" s="606"/>
      <c r="CG33" s="606"/>
      <c r="CH33" s="606"/>
      <c r="CI33" s="606"/>
      <c r="CJ33" s="606"/>
      <c r="CK33" s="606"/>
      <c r="CL33" s="606"/>
      <c r="CM33" s="606"/>
      <c r="CN33" s="606"/>
      <c r="CO33" s="606"/>
      <c r="CP33" s="606"/>
      <c r="CQ33" s="607"/>
      <c r="CR33" s="608">
        <v>9417566</v>
      </c>
      <c r="CS33" s="621"/>
      <c r="CT33" s="621"/>
      <c r="CU33" s="621"/>
      <c r="CV33" s="621"/>
      <c r="CW33" s="621"/>
      <c r="CX33" s="621"/>
      <c r="CY33" s="622"/>
      <c r="CZ33" s="611">
        <v>44.1</v>
      </c>
      <c r="DA33" s="623"/>
      <c r="DB33" s="623"/>
      <c r="DC33" s="624"/>
      <c r="DD33" s="614">
        <v>6522890</v>
      </c>
      <c r="DE33" s="621"/>
      <c r="DF33" s="621"/>
      <c r="DG33" s="621"/>
      <c r="DH33" s="621"/>
      <c r="DI33" s="621"/>
      <c r="DJ33" s="621"/>
      <c r="DK33" s="622"/>
      <c r="DL33" s="614">
        <v>5146634</v>
      </c>
      <c r="DM33" s="621"/>
      <c r="DN33" s="621"/>
      <c r="DO33" s="621"/>
      <c r="DP33" s="621"/>
      <c r="DQ33" s="621"/>
      <c r="DR33" s="621"/>
      <c r="DS33" s="621"/>
      <c r="DT33" s="621"/>
      <c r="DU33" s="621"/>
      <c r="DV33" s="622"/>
      <c r="DW33" s="611">
        <v>41.4</v>
      </c>
      <c r="DX33" s="623"/>
      <c r="DY33" s="623"/>
      <c r="DZ33" s="623"/>
      <c r="EA33" s="623"/>
      <c r="EB33" s="623"/>
      <c r="EC33" s="635"/>
    </row>
    <row r="34" spans="2:133" ht="11.25" customHeight="1" x14ac:dyDescent="0.15">
      <c r="B34" s="605" t="s">
        <v>308</v>
      </c>
      <c r="C34" s="606"/>
      <c r="D34" s="606"/>
      <c r="E34" s="606"/>
      <c r="F34" s="606"/>
      <c r="G34" s="606"/>
      <c r="H34" s="606"/>
      <c r="I34" s="606"/>
      <c r="J34" s="606"/>
      <c r="K34" s="606"/>
      <c r="L34" s="606"/>
      <c r="M34" s="606"/>
      <c r="N34" s="606"/>
      <c r="O34" s="606"/>
      <c r="P34" s="606"/>
      <c r="Q34" s="607"/>
      <c r="R34" s="608">
        <v>712835</v>
      </c>
      <c r="S34" s="609"/>
      <c r="T34" s="609"/>
      <c r="U34" s="609"/>
      <c r="V34" s="609"/>
      <c r="W34" s="609"/>
      <c r="X34" s="609"/>
      <c r="Y34" s="610"/>
      <c r="Z34" s="646">
        <v>3.2</v>
      </c>
      <c r="AA34" s="646"/>
      <c r="AB34" s="646"/>
      <c r="AC34" s="646"/>
      <c r="AD34" s="647" t="s">
        <v>122</v>
      </c>
      <c r="AE34" s="647"/>
      <c r="AF34" s="647"/>
      <c r="AG34" s="647"/>
      <c r="AH34" s="647"/>
      <c r="AI34" s="647"/>
      <c r="AJ34" s="647"/>
      <c r="AK34" s="647"/>
      <c r="AL34" s="611" t="s">
        <v>122</v>
      </c>
      <c r="AM34" s="612"/>
      <c r="AN34" s="612"/>
      <c r="AO34" s="648"/>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5" t="s">
        <v>309</v>
      </c>
      <c r="CE34" s="606"/>
      <c r="CF34" s="606"/>
      <c r="CG34" s="606"/>
      <c r="CH34" s="606"/>
      <c r="CI34" s="606"/>
      <c r="CJ34" s="606"/>
      <c r="CK34" s="606"/>
      <c r="CL34" s="606"/>
      <c r="CM34" s="606"/>
      <c r="CN34" s="606"/>
      <c r="CO34" s="606"/>
      <c r="CP34" s="606"/>
      <c r="CQ34" s="607"/>
      <c r="CR34" s="608">
        <v>3104304</v>
      </c>
      <c r="CS34" s="609"/>
      <c r="CT34" s="609"/>
      <c r="CU34" s="609"/>
      <c r="CV34" s="609"/>
      <c r="CW34" s="609"/>
      <c r="CX34" s="609"/>
      <c r="CY34" s="610"/>
      <c r="CZ34" s="611">
        <v>14.5</v>
      </c>
      <c r="DA34" s="623"/>
      <c r="DB34" s="623"/>
      <c r="DC34" s="624"/>
      <c r="DD34" s="614">
        <v>1690783</v>
      </c>
      <c r="DE34" s="609"/>
      <c r="DF34" s="609"/>
      <c r="DG34" s="609"/>
      <c r="DH34" s="609"/>
      <c r="DI34" s="609"/>
      <c r="DJ34" s="609"/>
      <c r="DK34" s="610"/>
      <c r="DL34" s="614">
        <v>1255722</v>
      </c>
      <c r="DM34" s="609"/>
      <c r="DN34" s="609"/>
      <c r="DO34" s="609"/>
      <c r="DP34" s="609"/>
      <c r="DQ34" s="609"/>
      <c r="DR34" s="609"/>
      <c r="DS34" s="609"/>
      <c r="DT34" s="609"/>
      <c r="DU34" s="609"/>
      <c r="DV34" s="610"/>
      <c r="DW34" s="611">
        <v>10.1</v>
      </c>
      <c r="DX34" s="623"/>
      <c r="DY34" s="623"/>
      <c r="DZ34" s="623"/>
      <c r="EA34" s="623"/>
      <c r="EB34" s="623"/>
      <c r="EC34" s="635"/>
    </row>
    <row r="35" spans="2:133" ht="11.25" customHeight="1" x14ac:dyDescent="0.15">
      <c r="B35" s="605" t="s">
        <v>310</v>
      </c>
      <c r="C35" s="606"/>
      <c r="D35" s="606"/>
      <c r="E35" s="606"/>
      <c r="F35" s="606"/>
      <c r="G35" s="606"/>
      <c r="H35" s="606"/>
      <c r="I35" s="606"/>
      <c r="J35" s="606"/>
      <c r="K35" s="606"/>
      <c r="L35" s="606"/>
      <c r="M35" s="606"/>
      <c r="N35" s="606"/>
      <c r="O35" s="606"/>
      <c r="P35" s="606"/>
      <c r="Q35" s="607"/>
      <c r="R35" s="608">
        <v>612402</v>
      </c>
      <c r="S35" s="609"/>
      <c r="T35" s="609"/>
      <c r="U35" s="609"/>
      <c r="V35" s="609"/>
      <c r="W35" s="609"/>
      <c r="X35" s="609"/>
      <c r="Y35" s="610"/>
      <c r="Z35" s="646">
        <v>2.8</v>
      </c>
      <c r="AA35" s="646"/>
      <c r="AB35" s="646"/>
      <c r="AC35" s="646"/>
      <c r="AD35" s="647" t="s">
        <v>122</v>
      </c>
      <c r="AE35" s="647"/>
      <c r="AF35" s="647"/>
      <c r="AG35" s="647"/>
      <c r="AH35" s="647"/>
      <c r="AI35" s="647"/>
      <c r="AJ35" s="647"/>
      <c r="AK35" s="647"/>
      <c r="AL35" s="611" t="s">
        <v>122</v>
      </c>
      <c r="AM35" s="612"/>
      <c r="AN35" s="612"/>
      <c r="AO35" s="648"/>
      <c r="AP35" s="206"/>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53188</v>
      </c>
      <c r="CS35" s="621"/>
      <c r="CT35" s="621"/>
      <c r="CU35" s="621"/>
      <c r="CV35" s="621"/>
      <c r="CW35" s="621"/>
      <c r="CX35" s="621"/>
      <c r="CY35" s="622"/>
      <c r="CZ35" s="611">
        <v>0.2</v>
      </c>
      <c r="DA35" s="623"/>
      <c r="DB35" s="623"/>
      <c r="DC35" s="624"/>
      <c r="DD35" s="614">
        <v>36268</v>
      </c>
      <c r="DE35" s="621"/>
      <c r="DF35" s="621"/>
      <c r="DG35" s="621"/>
      <c r="DH35" s="621"/>
      <c r="DI35" s="621"/>
      <c r="DJ35" s="621"/>
      <c r="DK35" s="622"/>
      <c r="DL35" s="614">
        <v>36268</v>
      </c>
      <c r="DM35" s="621"/>
      <c r="DN35" s="621"/>
      <c r="DO35" s="621"/>
      <c r="DP35" s="621"/>
      <c r="DQ35" s="621"/>
      <c r="DR35" s="621"/>
      <c r="DS35" s="621"/>
      <c r="DT35" s="621"/>
      <c r="DU35" s="621"/>
      <c r="DV35" s="622"/>
      <c r="DW35" s="611">
        <v>0.3</v>
      </c>
      <c r="DX35" s="623"/>
      <c r="DY35" s="623"/>
      <c r="DZ35" s="623"/>
      <c r="EA35" s="623"/>
      <c r="EB35" s="623"/>
      <c r="EC35" s="635"/>
    </row>
    <row r="36" spans="2:133" ht="11.25" customHeight="1" x14ac:dyDescent="0.15">
      <c r="B36" s="605" t="s">
        <v>314</v>
      </c>
      <c r="C36" s="606"/>
      <c r="D36" s="606"/>
      <c r="E36" s="606"/>
      <c r="F36" s="606"/>
      <c r="G36" s="606"/>
      <c r="H36" s="606"/>
      <c r="I36" s="606"/>
      <c r="J36" s="606"/>
      <c r="K36" s="606"/>
      <c r="L36" s="606"/>
      <c r="M36" s="606"/>
      <c r="N36" s="606"/>
      <c r="O36" s="606"/>
      <c r="P36" s="606"/>
      <c r="Q36" s="607"/>
      <c r="R36" s="608">
        <v>441002</v>
      </c>
      <c r="S36" s="609"/>
      <c r="T36" s="609"/>
      <c r="U36" s="609"/>
      <c r="V36" s="609"/>
      <c r="W36" s="609"/>
      <c r="X36" s="609"/>
      <c r="Y36" s="610"/>
      <c r="Z36" s="646">
        <v>2</v>
      </c>
      <c r="AA36" s="646"/>
      <c r="AB36" s="646"/>
      <c r="AC36" s="646"/>
      <c r="AD36" s="647" t="s">
        <v>122</v>
      </c>
      <c r="AE36" s="647"/>
      <c r="AF36" s="647"/>
      <c r="AG36" s="647"/>
      <c r="AH36" s="647"/>
      <c r="AI36" s="647"/>
      <c r="AJ36" s="647"/>
      <c r="AK36" s="647"/>
      <c r="AL36" s="611" t="s">
        <v>122</v>
      </c>
      <c r="AM36" s="612"/>
      <c r="AN36" s="612"/>
      <c r="AO36" s="648"/>
      <c r="AP36" s="206"/>
      <c r="AQ36" s="657" t="s">
        <v>315</v>
      </c>
      <c r="AR36" s="658"/>
      <c r="AS36" s="658"/>
      <c r="AT36" s="658"/>
      <c r="AU36" s="658"/>
      <c r="AV36" s="658"/>
      <c r="AW36" s="658"/>
      <c r="AX36" s="658"/>
      <c r="AY36" s="659"/>
      <c r="AZ36" s="663">
        <v>2765591</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72443</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4331652</v>
      </c>
      <c r="CS36" s="609"/>
      <c r="CT36" s="609"/>
      <c r="CU36" s="609"/>
      <c r="CV36" s="609"/>
      <c r="CW36" s="609"/>
      <c r="CX36" s="609"/>
      <c r="CY36" s="610"/>
      <c r="CZ36" s="611">
        <v>20.3</v>
      </c>
      <c r="DA36" s="623"/>
      <c r="DB36" s="623"/>
      <c r="DC36" s="624"/>
      <c r="DD36" s="614">
        <v>3587141</v>
      </c>
      <c r="DE36" s="609"/>
      <c r="DF36" s="609"/>
      <c r="DG36" s="609"/>
      <c r="DH36" s="609"/>
      <c r="DI36" s="609"/>
      <c r="DJ36" s="609"/>
      <c r="DK36" s="610"/>
      <c r="DL36" s="614">
        <v>2735346</v>
      </c>
      <c r="DM36" s="609"/>
      <c r="DN36" s="609"/>
      <c r="DO36" s="609"/>
      <c r="DP36" s="609"/>
      <c r="DQ36" s="609"/>
      <c r="DR36" s="609"/>
      <c r="DS36" s="609"/>
      <c r="DT36" s="609"/>
      <c r="DU36" s="609"/>
      <c r="DV36" s="610"/>
      <c r="DW36" s="611">
        <v>22</v>
      </c>
      <c r="DX36" s="623"/>
      <c r="DY36" s="623"/>
      <c r="DZ36" s="623"/>
      <c r="EA36" s="623"/>
      <c r="EB36" s="623"/>
      <c r="EC36" s="635"/>
    </row>
    <row r="37" spans="2:133" ht="11.25" customHeight="1" x14ac:dyDescent="0.15">
      <c r="B37" s="605" t="s">
        <v>318</v>
      </c>
      <c r="C37" s="606"/>
      <c r="D37" s="606"/>
      <c r="E37" s="606"/>
      <c r="F37" s="606"/>
      <c r="G37" s="606"/>
      <c r="H37" s="606"/>
      <c r="I37" s="606"/>
      <c r="J37" s="606"/>
      <c r="K37" s="606"/>
      <c r="L37" s="606"/>
      <c r="M37" s="606"/>
      <c r="N37" s="606"/>
      <c r="O37" s="606"/>
      <c r="P37" s="606"/>
      <c r="Q37" s="607"/>
      <c r="R37" s="608">
        <v>556569</v>
      </c>
      <c r="S37" s="609"/>
      <c r="T37" s="609"/>
      <c r="U37" s="609"/>
      <c r="V37" s="609"/>
      <c r="W37" s="609"/>
      <c r="X37" s="609"/>
      <c r="Y37" s="610"/>
      <c r="Z37" s="646">
        <v>2.5</v>
      </c>
      <c r="AA37" s="646"/>
      <c r="AB37" s="646"/>
      <c r="AC37" s="646"/>
      <c r="AD37" s="647">
        <v>2202</v>
      </c>
      <c r="AE37" s="647"/>
      <c r="AF37" s="647"/>
      <c r="AG37" s="647"/>
      <c r="AH37" s="647"/>
      <c r="AI37" s="647"/>
      <c r="AJ37" s="647"/>
      <c r="AK37" s="647"/>
      <c r="AL37" s="611">
        <v>0</v>
      </c>
      <c r="AM37" s="612"/>
      <c r="AN37" s="612"/>
      <c r="AO37" s="648"/>
      <c r="AQ37" s="641" t="s">
        <v>319</v>
      </c>
      <c r="AR37" s="642"/>
      <c r="AS37" s="642"/>
      <c r="AT37" s="642"/>
      <c r="AU37" s="642"/>
      <c r="AV37" s="642"/>
      <c r="AW37" s="642"/>
      <c r="AX37" s="642"/>
      <c r="AY37" s="643"/>
      <c r="AZ37" s="608">
        <v>736175</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49705</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1361160</v>
      </c>
      <c r="CS37" s="621"/>
      <c r="CT37" s="621"/>
      <c r="CU37" s="621"/>
      <c r="CV37" s="621"/>
      <c r="CW37" s="621"/>
      <c r="CX37" s="621"/>
      <c r="CY37" s="622"/>
      <c r="CZ37" s="611">
        <v>6.4</v>
      </c>
      <c r="DA37" s="623"/>
      <c r="DB37" s="623"/>
      <c r="DC37" s="624"/>
      <c r="DD37" s="614">
        <v>1284417</v>
      </c>
      <c r="DE37" s="621"/>
      <c r="DF37" s="621"/>
      <c r="DG37" s="621"/>
      <c r="DH37" s="621"/>
      <c r="DI37" s="621"/>
      <c r="DJ37" s="621"/>
      <c r="DK37" s="622"/>
      <c r="DL37" s="614">
        <v>1224159</v>
      </c>
      <c r="DM37" s="621"/>
      <c r="DN37" s="621"/>
      <c r="DO37" s="621"/>
      <c r="DP37" s="621"/>
      <c r="DQ37" s="621"/>
      <c r="DR37" s="621"/>
      <c r="DS37" s="621"/>
      <c r="DT37" s="621"/>
      <c r="DU37" s="621"/>
      <c r="DV37" s="622"/>
      <c r="DW37" s="611">
        <v>9.8000000000000007</v>
      </c>
      <c r="DX37" s="623"/>
      <c r="DY37" s="623"/>
      <c r="DZ37" s="623"/>
      <c r="EA37" s="623"/>
      <c r="EB37" s="623"/>
      <c r="EC37" s="635"/>
    </row>
    <row r="38" spans="2:133" ht="11.25" customHeight="1" x14ac:dyDescent="0.15">
      <c r="B38" s="605" t="s">
        <v>322</v>
      </c>
      <c r="C38" s="606"/>
      <c r="D38" s="606"/>
      <c r="E38" s="606"/>
      <c r="F38" s="606"/>
      <c r="G38" s="606"/>
      <c r="H38" s="606"/>
      <c r="I38" s="606"/>
      <c r="J38" s="606"/>
      <c r="K38" s="606"/>
      <c r="L38" s="606"/>
      <c r="M38" s="606"/>
      <c r="N38" s="606"/>
      <c r="O38" s="606"/>
      <c r="P38" s="606"/>
      <c r="Q38" s="607"/>
      <c r="R38" s="608">
        <v>1286600</v>
      </c>
      <c r="S38" s="609"/>
      <c r="T38" s="609"/>
      <c r="U38" s="609"/>
      <c r="V38" s="609"/>
      <c r="W38" s="609"/>
      <c r="X38" s="609"/>
      <c r="Y38" s="610"/>
      <c r="Z38" s="646">
        <v>5.8</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v>553946</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3495</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1416435</v>
      </c>
      <c r="CS38" s="609"/>
      <c r="CT38" s="609"/>
      <c r="CU38" s="609"/>
      <c r="CV38" s="609"/>
      <c r="CW38" s="609"/>
      <c r="CX38" s="609"/>
      <c r="CY38" s="610"/>
      <c r="CZ38" s="611">
        <v>6.6</v>
      </c>
      <c r="DA38" s="623"/>
      <c r="DB38" s="623"/>
      <c r="DC38" s="624"/>
      <c r="DD38" s="614">
        <v>1178251</v>
      </c>
      <c r="DE38" s="609"/>
      <c r="DF38" s="609"/>
      <c r="DG38" s="609"/>
      <c r="DH38" s="609"/>
      <c r="DI38" s="609"/>
      <c r="DJ38" s="609"/>
      <c r="DK38" s="610"/>
      <c r="DL38" s="614">
        <v>1119298</v>
      </c>
      <c r="DM38" s="609"/>
      <c r="DN38" s="609"/>
      <c r="DO38" s="609"/>
      <c r="DP38" s="609"/>
      <c r="DQ38" s="609"/>
      <c r="DR38" s="609"/>
      <c r="DS38" s="609"/>
      <c r="DT38" s="609"/>
      <c r="DU38" s="609"/>
      <c r="DV38" s="610"/>
      <c r="DW38" s="611">
        <v>9</v>
      </c>
      <c r="DX38" s="623"/>
      <c r="DY38" s="623"/>
      <c r="DZ38" s="623"/>
      <c r="EA38" s="623"/>
      <c r="EB38" s="623"/>
      <c r="EC38" s="635"/>
    </row>
    <row r="39" spans="2:133" ht="11.25" customHeight="1" x14ac:dyDescent="0.15">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v>58982</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5143</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504487</v>
      </c>
      <c r="CS39" s="621"/>
      <c r="CT39" s="621"/>
      <c r="CU39" s="621"/>
      <c r="CV39" s="621"/>
      <c r="CW39" s="621"/>
      <c r="CX39" s="621"/>
      <c r="CY39" s="622"/>
      <c r="CZ39" s="611">
        <v>2.4</v>
      </c>
      <c r="DA39" s="623"/>
      <c r="DB39" s="623"/>
      <c r="DC39" s="624"/>
      <c r="DD39" s="614">
        <v>22947</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15">
      <c r="B40" s="605" t="s">
        <v>330</v>
      </c>
      <c r="C40" s="606"/>
      <c r="D40" s="606"/>
      <c r="E40" s="606"/>
      <c r="F40" s="606"/>
      <c r="G40" s="606"/>
      <c r="H40" s="606"/>
      <c r="I40" s="606"/>
      <c r="J40" s="606"/>
      <c r="K40" s="606"/>
      <c r="L40" s="606"/>
      <c r="M40" s="606"/>
      <c r="N40" s="606"/>
      <c r="O40" s="606"/>
      <c r="P40" s="606"/>
      <c r="Q40" s="607"/>
      <c r="R40" s="608">
        <v>32500</v>
      </c>
      <c r="S40" s="609"/>
      <c r="T40" s="609"/>
      <c r="U40" s="609"/>
      <c r="V40" s="609"/>
      <c r="W40" s="609"/>
      <c r="X40" s="609"/>
      <c r="Y40" s="610"/>
      <c r="Z40" s="646">
        <v>0.1</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v>53</v>
      </c>
      <c r="BA40" s="609"/>
      <c r="BB40" s="609"/>
      <c r="BC40" s="609"/>
      <c r="BD40" s="621"/>
      <c r="BE40" s="621"/>
      <c r="BF40" s="644"/>
      <c r="BG40" s="649" t="s">
        <v>332</v>
      </c>
      <c r="BH40" s="650"/>
      <c r="BI40" s="650"/>
      <c r="BJ40" s="650"/>
      <c r="BK40" s="650"/>
      <c r="BL40" s="202"/>
      <c r="BM40" s="606" t="s">
        <v>333</v>
      </c>
      <c r="BN40" s="606"/>
      <c r="BO40" s="606"/>
      <c r="BP40" s="606"/>
      <c r="BQ40" s="606"/>
      <c r="BR40" s="606"/>
      <c r="BS40" s="606"/>
      <c r="BT40" s="606"/>
      <c r="BU40" s="607"/>
      <c r="BV40" s="608">
        <v>104</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7500</v>
      </c>
      <c r="CS40" s="609"/>
      <c r="CT40" s="609"/>
      <c r="CU40" s="609"/>
      <c r="CV40" s="609"/>
      <c r="CW40" s="609"/>
      <c r="CX40" s="609"/>
      <c r="CY40" s="610"/>
      <c r="CZ40" s="611">
        <v>0</v>
      </c>
      <c r="DA40" s="623"/>
      <c r="DB40" s="623"/>
      <c r="DC40" s="624"/>
      <c r="DD40" s="614">
        <v>7500</v>
      </c>
      <c r="DE40" s="609"/>
      <c r="DF40" s="609"/>
      <c r="DG40" s="609"/>
      <c r="DH40" s="609"/>
      <c r="DI40" s="609"/>
      <c r="DJ40" s="609"/>
      <c r="DK40" s="610"/>
      <c r="DL40" s="614" t="s">
        <v>122</v>
      </c>
      <c r="DM40" s="609"/>
      <c r="DN40" s="609"/>
      <c r="DO40" s="609"/>
      <c r="DP40" s="609"/>
      <c r="DQ40" s="609"/>
      <c r="DR40" s="609"/>
      <c r="DS40" s="609"/>
      <c r="DT40" s="609"/>
      <c r="DU40" s="609"/>
      <c r="DV40" s="610"/>
      <c r="DW40" s="611" t="s">
        <v>122</v>
      </c>
      <c r="DX40" s="623"/>
      <c r="DY40" s="623"/>
      <c r="DZ40" s="623"/>
      <c r="EA40" s="623"/>
      <c r="EB40" s="623"/>
      <c r="EC40" s="635"/>
    </row>
    <row r="41" spans="2:133" ht="11.25" customHeight="1" x14ac:dyDescent="0.15">
      <c r="B41" s="589" t="s">
        <v>335</v>
      </c>
      <c r="C41" s="590"/>
      <c r="D41" s="590"/>
      <c r="E41" s="590"/>
      <c r="F41" s="590"/>
      <c r="G41" s="590"/>
      <c r="H41" s="590"/>
      <c r="I41" s="590"/>
      <c r="J41" s="590"/>
      <c r="K41" s="590"/>
      <c r="L41" s="590"/>
      <c r="M41" s="590"/>
      <c r="N41" s="590"/>
      <c r="O41" s="590"/>
      <c r="P41" s="590"/>
      <c r="Q41" s="591"/>
      <c r="R41" s="592">
        <v>22171131</v>
      </c>
      <c r="S41" s="633"/>
      <c r="T41" s="633"/>
      <c r="U41" s="633"/>
      <c r="V41" s="633"/>
      <c r="W41" s="633"/>
      <c r="X41" s="633"/>
      <c r="Y41" s="636"/>
      <c r="Z41" s="637">
        <v>100</v>
      </c>
      <c r="AA41" s="637"/>
      <c r="AB41" s="637"/>
      <c r="AC41" s="637"/>
      <c r="AD41" s="638">
        <v>12406466</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257758</v>
      </c>
      <c r="BA41" s="609"/>
      <c r="BB41" s="609"/>
      <c r="BC41" s="609"/>
      <c r="BD41" s="621"/>
      <c r="BE41" s="621"/>
      <c r="BF41" s="644"/>
      <c r="BG41" s="649"/>
      <c r="BH41" s="650"/>
      <c r="BI41" s="650"/>
      <c r="BJ41" s="650"/>
      <c r="BK41" s="650"/>
      <c r="BL41" s="202"/>
      <c r="BM41" s="606" t="s">
        <v>337</v>
      </c>
      <c r="BN41" s="606"/>
      <c r="BO41" s="606"/>
      <c r="BP41" s="606"/>
      <c r="BQ41" s="606"/>
      <c r="BR41" s="606"/>
      <c r="BS41" s="606"/>
      <c r="BT41" s="606"/>
      <c r="BU41" s="607"/>
      <c r="BV41" s="608">
        <v>1</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15">
      <c r="AQ42" s="653" t="s">
        <v>339</v>
      </c>
      <c r="AR42" s="654"/>
      <c r="AS42" s="654"/>
      <c r="AT42" s="654"/>
      <c r="AU42" s="654"/>
      <c r="AV42" s="654"/>
      <c r="AW42" s="654"/>
      <c r="AX42" s="654"/>
      <c r="AY42" s="655"/>
      <c r="AZ42" s="592">
        <v>1158677</v>
      </c>
      <c r="BA42" s="633"/>
      <c r="BB42" s="633"/>
      <c r="BC42" s="633"/>
      <c r="BD42" s="593"/>
      <c r="BE42" s="593"/>
      <c r="BF42" s="656"/>
      <c r="BG42" s="651"/>
      <c r="BH42" s="652"/>
      <c r="BI42" s="652"/>
      <c r="BJ42" s="652"/>
      <c r="BK42" s="652"/>
      <c r="BL42" s="203"/>
      <c r="BM42" s="590" t="s">
        <v>340</v>
      </c>
      <c r="BN42" s="590"/>
      <c r="BO42" s="590"/>
      <c r="BP42" s="590"/>
      <c r="BQ42" s="590"/>
      <c r="BR42" s="590"/>
      <c r="BS42" s="590"/>
      <c r="BT42" s="590"/>
      <c r="BU42" s="591"/>
      <c r="BV42" s="592">
        <v>409</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2442282</v>
      </c>
      <c r="CS42" s="621"/>
      <c r="CT42" s="621"/>
      <c r="CU42" s="621"/>
      <c r="CV42" s="621"/>
      <c r="CW42" s="621"/>
      <c r="CX42" s="621"/>
      <c r="CY42" s="622"/>
      <c r="CZ42" s="611">
        <v>11.4</v>
      </c>
      <c r="DA42" s="623"/>
      <c r="DB42" s="623"/>
      <c r="DC42" s="624"/>
      <c r="DD42" s="614">
        <v>625312</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15">
      <c r="B43" s="196" t="s">
        <v>342</v>
      </c>
      <c r="CD43" s="605" t="s">
        <v>343</v>
      </c>
      <c r="CE43" s="606"/>
      <c r="CF43" s="606"/>
      <c r="CG43" s="606"/>
      <c r="CH43" s="606"/>
      <c r="CI43" s="606"/>
      <c r="CJ43" s="606"/>
      <c r="CK43" s="606"/>
      <c r="CL43" s="606"/>
      <c r="CM43" s="606"/>
      <c r="CN43" s="606"/>
      <c r="CO43" s="606"/>
      <c r="CP43" s="606"/>
      <c r="CQ43" s="607"/>
      <c r="CR43" s="608">
        <v>80189</v>
      </c>
      <c r="CS43" s="621"/>
      <c r="CT43" s="621"/>
      <c r="CU43" s="621"/>
      <c r="CV43" s="621"/>
      <c r="CW43" s="621"/>
      <c r="CX43" s="621"/>
      <c r="CY43" s="622"/>
      <c r="CZ43" s="611">
        <v>0.4</v>
      </c>
      <c r="DA43" s="623"/>
      <c r="DB43" s="623"/>
      <c r="DC43" s="624"/>
      <c r="DD43" s="614">
        <v>80189</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15">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2433836</v>
      </c>
      <c r="CS44" s="609"/>
      <c r="CT44" s="609"/>
      <c r="CU44" s="609"/>
      <c r="CV44" s="609"/>
      <c r="CW44" s="609"/>
      <c r="CX44" s="609"/>
      <c r="CY44" s="610"/>
      <c r="CZ44" s="611">
        <v>11.4</v>
      </c>
      <c r="DA44" s="612"/>
      <c r="DB44" s="612"/>
      <c r="DC44" s="613"/>
      <c r="DD44" s="614">
        <v>625034</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15">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675397</v>
      </c>
      <c r="CS45" s="621"/>
      <c r="CT45" s="621"/>
      <c r="CU45" s="621"/>
      <c r="CV45" s="621"/>
      <c r="CW45" s="621"/>
      <c r="CX45" s="621"/>
      <c r="CY45" s="622"/>
      <c r="CZ45" s="611">
        <v>3.2</v>
      </c>
      <c r="DA45" s="623"/>
      <c r="DB45" s="623"/>
      <c r="DC45" s="624"/>
      <c r="DD45" s="614">
        <v>95929</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15">
      <c r="B46" s="207"/>
      <c r="CD46" s="629"/>
      <c r="CE46" s="630"/>
      <c r="CF46" s="605" t="s">
        <v>348</v>
      </c>
      <c r="CG46" s="606"/>
      <c r="CH46" s="606"/>
      <c r="CI46" s="606"/>
      <c r="CJ46" s="606"/>
      <c r="CK46" s="606"/>
      <c r="CL46" s="606"/>
      <c r="CM46" s="606"/>
      <c r="CN46" s="606"/>
      <c r="CO46" s="606"/>
      <c r="CP46" s="606"/>
      <c r="CQ46" s="607"/>
      <c r="CR46" s="608">
        <v>1711525</v>
      </c>
      <c r="CS46" s="609"/>
      <c r="CT46" s="609"/>
      <c r="CU46" s="609"/>
      <c r="CV46" s="609"/>
      <c r="CW46" s="609"/>
      <c r="CX46" s="609"/>
      <c r="CY46" s="610"/>
      <c r="CZ46" s="611">
        <v>8</v>
      </c>
      <c r="DA46" s="612"/>
      <c r="DB46" s="612"/>
      <c r="DC46" s="613"/>
      <c r="DD46" s="614">
        <v>505891</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15">
      <c r="B47" s="207"/>
      <c r="CD47" s="629"/>
      <c r="CE47" s="630"/>
      <c r="CF47" s="605" t="s">
        <v>349</v>
      </c>
      <c r="CG47" s="606"/>
      <c r="CH47" s="606"/>
      <c r="CI47" s="606"/>
      <c r="CJ47" s="606"/>
      <c r="CK47" s="606"/>
      <c r="CL47" s="606"/>
      <c r="CM47" s="606"/>
      <c r="CN47" s="606"/>
      <c r="CO47" s="606"/>
      <c r="CP47" s="606"/>
      <c r="CQ47" s="607"/>
      <c r="CR47" s="608">
        <v>8446</v>
      </c>
      <c r="CS47" s="621"/>
      <c r="CT47" s="621"/>
      <c r="CU47" s="621"/>
      <c r="CV47" s="621"/>
      <c r="CW47" s="621"/>
      <c r="CX47" s="621"/>
      <c r="CY47" s="622"/>
      <c r="CZ47" s="611">
        <v>0</v>
      </c>
      <c r="DA47" s="623"/>
      <c r="DB47" s="623"/>
      <c r="DC47" s="624"/>
      <c r="DD47" s="614">
        <v>278</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x14ac:dyDescent="0.15">
      <c r="B48" s="207"/>
      <c r="CD48" s="631"/>
      <c r="CE48" s="632"/>
      <c r="CF48" s="605" t="s">
        <v>350</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15">
      <c r="B49" s="207"/>
      <c r="CD49" s="589" t="s">
        <v>351</v>
      </c>
      <c r="CE49" s="590"/>
      <c r="CF49" s="590"/>
      <c r="CG49" s="590"/>
      <c r="CH49" s="590"/>
      <c r="CI49" s="590"/>
      <c r="CJ49" s="590"/>
      <c r="CK49" s="590"/>
      <c r="CL49" s="590"/>
      <c r="CM49" s="590"/>
      <c r="CN49" s="590"/>
      <c r="CO49" s="590"/>
      <c r="CP49" s="590"/>
      <c r="CQ49" s="591"/>
      <c r="CR49" s="592">
        <v>21356825</v>
      </c>
      <c r="CS49" s="593"/>
      <c r="CT49" s="593"/>
      <c r="CU49" s="593"/>
      <c r="CV49" s="593"/>
      <c r="CW49" s="593"/>
      <c r="CX49" s="593"/>
      <c r="CY49" s="594"/>
      <c r="CZ49" s="595">
        <v>100</v>
      </c>
      <c r="DA49" s="596"/>
      <c r="DB49" s="596"/>
      <c r="DC49" s="597"/>
      <c r="DD49" s="598">
        <v>14190617</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KRLfQjsBNok5kG737SVfVlPKp7rLJZl8MHFsRcvCOq28vM5UPD7e6ACMcgdzrW+vv80swH+aRIyJWhFMAroeeA==" saltValue="9qbp+BjN25PNFGj/PVj4E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election activeCell="AP29" sqref="AP29:AT29"/>
    </sheetView>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353</v>
      </c>
      <c r="DK2" s="1079"/>
      <c r="DL2" s="1079"/>
      <c r="DM2" s="1079"/>
      <c r="DN2" s="1079"/>
      <c r="DO2" s="1080"/>
      <c r="DP2" s="210"/>
      <c r="DQ2" s="1078" t="s">
        <v>354</v>
      </c>
      <c r="DR2" s="1079"/>
      <c r="DS2" s="1079"/>
      <c r="DT2" s="1079"/>
      <c r="DU2" s="1079"/>
      <c r="DV2" s="1079"/>
      <c r="DW2" s="1079"/>
      <c r="DX2" s="1079"/>
      <c r="DY2" s="1079"/>
      <c r="DZ2" s="1080"/>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7"/>
    </row>
    <row r="5" spans="1:131" s="218" customFormat="1" ht="26.25" customHeight="1" x14ac:dyDescent="0.15">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1"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14"/>
      <c r="BA5" s="214"/>
      <c r="BB5" s="214"/>
      <c r="BC5" s="214"/>
      <c r="BD5" s="214"/>
      <c r="BE5" s="215"/>
      <c r="BF5" s="215"/>
      <c r="BG5" s="215"/>
      <c r="BH5" s="215"/>
      <c r="BI5" s="215"/>
      <c r="BJ5" s="215"/>
      <c r="BK5" s="215"/>
      <c r="BL5" s="215"/>
      <c r="BM5" s="215"/>
      <c r="BN5" s="215"/>
      <c r="BO5" s="215"/>
      <c r="BP5" s="215"/>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1" t="s">
        <v>371</v>
      </c>
      <c r="DH5" s="1072"/>
      <c r="DI5" s="1072"/>
      <c r="DJ5" s="1072"/>
      <c r="DK5" s="1073"/>
      <c r="DL5" s="1071" t="s">
        <v>372</v>
      </c>
      <c r="DM5" s="1072"/>
      <c r="DN5" s="1072"/>
      <c r="DO5" s="1072"/>
      <c r="DP5" s="1073"/>
      <c r="DQ5" s="988" t="s">
        <v>373</v>
      </c>
      <c r="DR5" s="989"/>
      <c r="DS5" s="989"/>
      <c r="DT5" s="989"/>
      <c r="DU5" s="990"/>
      <c r="DV5" s="988" t="s">
        <v>364</v>
      </c>
      <c r="DW5" s="989"/>
      <c r="DX5" s="989"/>
      <c r="DY5" s="989"/>
      <c r="DZ5" s="1002"/>
      <c r="EA5" s="217"/>
    </row>
    <row r="6" spans="1:131" s="218" customFormat="1" ht="26.25" customHeight="1" thickBot="1" x14ac:dyDescent="0.2">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7"/>
    </row>
    <row r="7" spans="1:131" s="218" customFormat="1" ht="26.25" customHeight="1" thickTop="1" x14ac:dyDescent="0.15">
      <c r="A7" s="219">
        <v>1</v>
      </c>
      <c r="B7" s="1034" t="s">
        <v>374</v>
      </c>
      <c r="C7" s="1035"/>
      <c r="D7" s="1035"/>
      <c r="E7" s="1035"/>
      <c r="F7" s="1035"/>
      <c r="G7" s="1035"/>
      <c r="H7" s="1035"/>
      <c r="I7" s="1035"/>
      <c r="J7" s="1035"/>
      <c r="K7" s="1035"/>
      <c r="L7" s="1035"/>
      <c r="M7" s="1035"/>
      <c r="N7" s="1035"/>
      <c r="O7" s="1035"/>
      <c r="P7" s="1036"/>
      <c r="Q7" s="1089">
        <v>22171</v>
      </c>
      <c r="R7" s="1090"/>
      <c r="S7" s="1090"/>
      <c r="T7" s="1090"/>
      <c r="U7" s="1090"/>
      <c r="V7" s="1090">
        <v>21357</v>
      </c>
      <c r="W7" s="1090"/>
      <c r="X7" s="1090"/>
      <c r="Y7" s="1090"/>
      <c r="Z7" s="1090"/>
      <c r="AA7" s="1090">
        <v>814</v>
      </c>
      <c r="AB7" s="1090"/>
      <c r="AC7" s="1090"/>
      <c r="AD7" s="1090"/>
      <c r="AE7" s="1091"/>
      <c r="AF7" s="1092">
        <v>753</v>
      </c>
      <c r="AG7" s="1093"/>
      <c r="AH7" s="1093"/>
      <c r="AI7" s="1093"/>
      <c r="AJ7" s="1094"/>
      <c r="AK7" s="1095">
        <v>612</v>
      </c>
      <c r="AL7" s="1096"/>
      <c r="AM7" s="1096"/>
      <c r="AN7" s="1096"/>
      <c r="AO7" s="1096"/>
      <c r="AP7" s="1096">
        <v>12169</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9">
        <v>1</v>
      </c>
      <c r="BR7" s="220"/>
      <c r="BS7" s="1086" t="s">
        <v>557</v>
      </c>
      <c r="BT7" s="1087"/>
      <c r="BU7" s="1087"/>
      <c r="BV7" s="1087"/>
      <c r="BW7" s="1087"/>
      <c r="BX7" s="1087"/>
      <c r="BY7" s="1087"/>
      <c r="BZ7" s="1087"/>
      <c r="CA7" s="1087"/>
      <c r="CB7" s="1087"/>
      <c r="CC7" s="1087"/>
      <c r="CD7" s="1087"/>
      <c r="CE7" s="1087"/>
      <c r="CF7" s="1087"/>
      <c r="CG7" s="1099"/>
      <c r="CH7" s="1083">
        <v>-0.08</v>
      </c>
      <c r="CI7" s="1084"/>
      <c r="CJ7" s="1084"/>
      <c r="CK7" s="1084"/>
      <c r="CL7" s="1085"/>
      <c r="CM7" s="1083">
        <v>22</v>
      </c>
      <c r="CN7" s="1084"/>
      <c r="CO7" s="1084"/>
      <c r="CP7" s="1084"/>
      <c r="CQ7" s="1085"/>
      <c r="CR7" s="1083">
        <v>10</v>
      </c>
      <c r="CS7" s="1084"/>
      <c r="CT7" s="1084"/>
      <c r="CU7" s="1084"/>
      <c r="CV7" s="1085"/>
      <c r="CW7" s="1083" t="s">
        <v>556</v>
      </c>
      <c r="CX7" s="1084"/>
      <c r="CY7" s="1084"/>
      <c r="CZ7" s="1084"/>
      <c r="DA7" s="1085"/>
      <c r="DB7" s="1083" t="s">
        <v>556</v>
      </c>
      <c r="DC7" s="1084"/>
      <c r="DD7" s="1084"/>
      <c r="DE7" s="1084"/>
      <c r="DF7" s="1085"/>
      <c r="DG7" s="1083" t="s">
        <v>556</v>
      </c>
      <c r="DH7" s="1084"/>
      <c r="DI7" s="1084"/>
      <c r="DJ7" s="1084"/>
      <c r="DK7" s="1085"/>
      <c r="DL7" s="1083" t="s">
        <v>556</v>
      </c>
      <c r="DM7" s="1084"/>
      <c r="DN7" s="1084"/>
      <c r="DO7" s="1084"/>
      <c r="DP7" s="1085"/>
      <c r="DQ7" s="1083" t="s">
        <v>556</v>
      </c>
      <c r="DR7" s="1084"/>
      <c r="DS7" s="1084"/>
      <c r="DT7" s="1084"/>
      <c r="DU7" s="1085"/>
      <c r="DV7" s="1086"/>
      <c r="DW7" s="1087"/>
      <c r="DX7" s="1087"/>
      <c r="DY7" s="1087"/>
      <c r="DZ7" s="1088"/>
      <c r="EA7" s="217"/>
    </row>
    <row r="8" spans="1:131" s="218" customFormat="1" ht="26.25" customHeight="1" x14ac:dyDescent="0.15">
      <c r="A8" s="221">
        <v>2</v>
      </c>
      <c r="B8" s="1017"/>
      <c r="C8" s="1018"/>
      <c r="D8" s="1018"/>
      <c r="E8" s="1018"/>
      <c r="F8" s="1018"/>
      <c r="G8" s="1018"/>
      <c r="H8" s="1018"/>
      <c r="I8" s="1018"/>
      <c r="J8" s="1018"/>
      <c r="K8" s="1018"/>
      <c r="L8" s="1018"/>
      <c r="M8" s="1018"/>
      <c r="N8" s="1018"/>
      <c r="O8" s="1018"/>
      <c r="P8" s="1019"/>
      <c r="Q8" s="1025"/>
      <c r="R8" s="1026"/>
      <c r="S8" s="1026"/>
      <c r="T8" s="1026"/>
      <c r="U8" s="1026"/>
      <c r="V8" s="1026"/>
      <c r="W8" s="1026"/>
      <c r="X8" s="1026"/>
      <c r="Y8" s="1026"/>
      <c r="Z8" s="1026"/>
      <c r="AA8" s="1026"/>
      <c r="AB8" s="1026"/>
      <c r="AC8" s="1026"/>
      <c r="AD8" s="1026"/>
      <c r="AE8" s="1027"/>
      <c r="AF8" s="1022"/>
      <c r="AG8" s="1023"/>
      <c r="AH8" s="1023"/>
      <c r="AI8" s="1023"/>
      <c r="AJ8" s="1024"/>
      <c r="AK8" s="1067"/>
      <c r="AL8" s="1068"/>
      <c r="AM8" s="1068"/>
      <c r="AN8" s="1068"/>
      <c r="AO8" s="1068"/>
      <c r="AP8" s="1068"/>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1">
        <v>2</v>
      </c>
      <c r="BR8" s="222"/>
      <c r="BS8" s="979" t="s">
        <v>558</v>
      </c>
      <c r="BT8" s="980"/>
      <c r="BU8" s="980"/>
      <c r="BV8" s="980"/>
      <c r="BW8" s="980"/>
      <c r="BX8" s="980"/>
      <c r="BY8" s="980"/>
      <c r="BZ8" s="980"/>
      <c r="CA8" s="980"/>
      <c r="CB8" s="980"/>
      <c r="CC8" s="980"/>
      <c r="CD8" s="980"/>
      <c r="CE8" s="980"/>
      <c r="CF8" s="980"/>
      <c r="CG8" s="1001"/>
      <c r="CH8" s="976">
        <v>10</v>
      </c>
      <c r="CI8" s="977"/>
      <c r="CJ8" s="977"/>
      <c r="CK8" s="977"/>
      <c r="CL8" s="978"/>
      <c r="CM8" s="976">
        <v>257</v>
      </c>
      <c r="CN8" s="977"/>
      <c r="CO8" s="977"/>
      <c r="CP8" s="977"/>
      <c r="CQ8" s="978"/>
      <c r="CR8" s="976">
        <v>25</v>
      </c>
      <c r="CS8" s="977"/>
      <c r="CT8" s="977"/>
      <c r="CU8" s="977"/>
      <c r="CV8" s="978"/>
      <c r="CW8" s="976" t="s">
        <v>556</v>
      </c>
      <c r="CX8" s="977"/>
      <c r="CY8" s="977"/>
      <c r="CZ8" s="977"/>
      <c r="DA8" s="978"/>
      <c r="DB8" s="976" t="s">
        <v>556</v>
      </c>
      <c r="DC8" s="977"/>
      <c r="DD8" s="977"/>
      <c r="DE8" s="977"/>
      <c r="DF8" s="978"/>
      <c r="DG8" s="976" t="s">
        <v>556</v>
      </c>
      <c r="DH8" s="977"/>
      <c r="DI8" s="977"/>
      <c r="DJ8" s="977"/>
      <c r="DK8" s="978"/>
      <c r="DL8" s="976" t="s">
        <v>556</v>
      </c>
      <c r="DM8" s="977"/>
      <c r="DN8" s="977"/>
      <c r="DO8" s="977"/>
      <c r="DP8" s="978"/>
      <c r="DQ8" s="976" t="s">
        <v>556</v>
      </c>
      <c r="DR8" s="977"/>
      <c r="DS8" s="977"/>
      <c r="DT8" s="977"/>
      <c r="DU8" s="978"/>
      <c r="DV8" s="979"/>
      <c r="DW8" s="980"/>
      <c r="DX8" s="980"/>
      <c r="DY8" s="980"/>
      <c r="DZ8" s="981"/>
      <c r="EA8" s="217"/>
    </row>
    <row r="9" spans="1:131" s="218" customFormat="1" ht="26.25" customHeight="1" x14ac:dyDescent="0.15">
      <c r="A9" s="221">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1">
        <v>3</v>
      </c>
      <c r="BR9" s="222"/>
      <c r="BS9" s="979" t="s">
        <v>559</v>
      </c>
      <c r="BT9" s="980"/>
      <c r="BU9" s="980"/>
      <c r="BV9" s="980"/>
      <c r="BW9" s="980"/>
      <c r="BX9" s="980"/>
      <c r="BY9" s="980"/>
      <c r="BZ9" s="980"/>
      <c r="CA9" s="980"/>
      <c r="CB9" s="980"/>
      <c r="CC9" s="980"/>
      <c r="CD9" s="980"/>
      <c r="CE9" s="980"/>
      <c r="CF9" s="980"/>
      <c r="CG9" s="1001"/>
      <c r="CH9" s="976">
        <v>-0.04</v>
      </c>
      <c r="CI9" s="977"/>
      <c r="CJ9" s="977"/>
      <c r="CK9" s="977"/>
      <c r="CL9" s="978"/>
      <c r="CM9" s="976">
        <v>32</v>
      </c>
      <c r="CN9" s="977"/>
      <c r="CO9" s="977"/>
      <c r="CP9" s="977"/>
      <c r="CQ9" s="978"/>
      <c r="CR9" s="976">
        <v>1</v>
      </c>
      <c r="CS9" s="977"/>
      <c r="CT9" s="977"/>
      <c r="CU9" s="977"/>
      <c r="CV9" s="978"/>
      <c r="CW9" s="976" t="s">
        <v>556</v>
      </c>
      <c r="CX9" s="977"/>
      <c r="CY9" s="977"/>
      <c r="CZ9" s="977"/>
      <c r="DA9" s="978"/>
      <c r="DB9" s="976" t="s">
        <v>556</v>
      </c>
      <c r="DC9" s="977"/>
      <c r="DD9" s="977"/>
      <c r="DE9" s="977"/>
      <c r="DF9" s="978"/>
      <c r="DG9" s="976" t="s">
        <v>556</v>
      </c>
      <c r="DH9" s="977"/>
      <c r="DI9" s="977"/>
      <c r="DJ9" s="977"/>
      <c r="DK9" s="978"/>
      <c r="DL9" s="976" t="s">
        <v>556</v>
      </c>
      <c r="DM9" s="977"/>
      <c r="DN9" s="977"/>
      <c r="DO9" s="977"/>
      <c r="DP9" s="978"/>
      <c r="DQ9" s="976" t="s">
        <v>556</v>
      </c>
      <c r="DR9" s="977"/>
      <c r="DS9" s="977"/>
      <c r="DT9" s="977"/>
      <c r="DU9" s="978"/>
      <c r="DV9" s="979"/>
      <c r="DW9" s="980"/>
      <c r="DX9" s="980"/>
      <c r="DY9" s="980"/>
      <c r="DZ9" s="981"/>
      <c r="EA9" s="217"/>
    </row>
    <row r="10" spans="1:131" s="218" customFormat="1" ht="26.25" customHeight="1" x14ac:dyDescent="0.15">
      <c r="A10" s="221">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1">
        <v>4</v>
      </c>
      <c r="BR10" s="222"/>
      <c r="BS10" s="979" t="s">
        <v>560</v>
      </c>
      <c r="BT10" s="980"/>
      <c r="BU10" s="980"/>
      <c r="BV10" s="980"/>
      <c r="BW10" s="980"/>
      <c r="BX10" s="980"/>
      <c r="BY10" s="980"/>
      <c r="BZ10" s="980"/>
      <c r="CA10" s="980"/>
      <c r="CB10" s="980"/>
      <c r="CC10" s="980"/>
      <c r="CD10" s="980"/>
      <c r="CE10" s="980"/>
      <c r="CF10" s="980"/>
      <c r="CG10" s="1001"/>
      <c r="CH10" s="976">
        <v>2</v>
      </c>
      <c r="CI10" s="977"/>
      <c r="CJ10" s="977"/>
      <c r="CK10" s="977"/>
      <c r="CL10" s="978"/>
      <c r="CM10" s="976">
        <v>20</v>
      </c>
      <c r="CN10" s="977"/>
      <c r="CO10" s="977"/>
      <c r="CP10" s="977"/>
      <c r="CQ10" s="978"/>
      <c r="CR10" s="976">
        <v>4</v>
      </c>
      <c r="CS10" s="977"/>
      <c r="CT10" s="977"/>
      <c r="CU10" s="977"/>
      <c r="CV10" s="978"/>
      <c r="CW10" s="976" t="s">
        <v>556</v>
      </c>
      <c r="CX10" s="977"/>
      <c r="CY10" s="977"/>
      <c r="CZ10" s="977"/>
      <c r="DA10" s="978"/>
      <c r="DB10" s="976" t="s">
        <v>556</v>
      </c>
      <c r="DC10" s="977"/>
      <c r="DD10" s="977"/>
      <c r="DE10" s="977"/>
      <c r="DF10" s="978"/>
      <c r="DG10" s="976" t="s">
        <v>556</v>
      </c>
      <c r="DH10" s="977"/>
      <c r="DI10" s="977"/>
      <c r="DJ10" s="977"/>
      <c r="DK10" s="978"/>
      <c r="DL10" s="976" t="s">
        <v>556</v>
      </c>
      <c r="DM10" s="977"/>
      <c r="DN10" s="977"/>
      <c r="DO10" s="977"/>
      <c r="DP10" s="978"/>
      <c r="DQ10" s="976" t="s">
        <v>556</v>
      </c>
      <c r="DR10" s="977"/>
      <c r="DS10" s="977"/>
      <c r="DT10" s="977"/>
      <c r="DU10" s="978"/>
      <c r="DV10" s="979"/>
      <c r="DW10" s="980"/>
      <c r="DX10" s="980"/>
      <c r="DY10" s="980"/>
      <c r="DZ10" s="981"/>
      <c r="EA10" s="217"/>
    </row>
    <row r="11" spans="1:131" s="218" customFormat="1" ht="26.25" customHeight="1" x14ac:dyDescent="0.15">
      <c r="A11" s="221">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1">
        <v>5</v>
      </c>
      <c r="BR11" s="222"/>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17"/>
    </row>
    <row r="12" spans="1:131" s="218" customFormat="1" ht="26.25" customHeight="1" x14ac:dyDescent="0.15">
      <c r="A12" s="221">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1">
        <v>6</v>
      </c>
      <c r="BR12" s="222"/>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17"/>
    </row>
    <row r="13" spans="1:131" s="218" customFormat="1" ht="26.25" customHeight="1" x14ac:dyDescent="0.15">
      <c r="A13" s="221">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1">
        <v>7</v>
      </c>
      <c r="BR13" s="222"/>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7"/>
    </row>
    <row r="14" spans="1:131" s="218" customFormat="1" ht="26.25" customHeight="1" x14ac:dyDescent="0.15">
      <c r="A14" s="221">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1">
        <v>8</v>
      </c>
      <c r="BR14" s="222"/>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7"/>
    </row>
    <row r="15" spans="1:131" s="218" customFormat="1" ht="26.25" customHeight="1" x14ac:dyDescent="0.15">
      <c r="A15" s="221">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1">
        <v>9</v>
      </c>
      <c r="BR15" s="222"/>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7"/>
    </row>
    <row r="16" spans="1:131" s="218" customFormat="1" ht="26.25" customHeight="1" x14ac:dyDescent="0.15">
      <c r="A16" s="221">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1">
        <v>10</v>
      </c>
      <c r="BR16" s="222"/>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7"/>
    </row>
    <row r="17" spans="1:131" s="218" customFormat="1" ht="26.25" customHeight="1" x14ac:dyDescent="0.15">
      <c r="A17" s="221">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1">
        <v>11</v>
      </c>
      <c r="BR17" s="222"/>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7"/>
    </row>
    <row r="18" spans="1:131" s="218" customFormat="1" ht="26.25" customHeight="1" x14ac:dyDescent="0.15">
      <c r="A18" s="221">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1">
        <v>12</v>
      </c>
      <c r="BR18" s="222"/>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7"/>
    </row>
    <row r="19" spans="1:131" s="218" customFormat="1" ht="26.25" customHeight="1" x14ac:dyDescent="0.15">
      <c r="A19" s="221">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1">
        <v>13</v>
      </c>
      <c r="BR19" s="222"/>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7"/>
    </row>
    <row r="20" spans="1:131" s="218" customFormat="1" ht="26.25" customHeight="1" x14ac:dyDescent="0.15">
      <c r="A20" s="221">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1">
        <v>14</v>
      </c>
      <c r="BR20" s="222"/>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7"/>
    </row>
    <row r="21" spans="1:131" s="218" customFormat="1" ht="26.25" customHeight="1" thickBot="1" x14ac:dyDescent="0.2">
      <c r="A21" s="221">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1">
        <v>15</v>
      </c>
      <c r="BR21" s="222"/>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7"/>
    </row>
    <row r="22" spans="1:131" s="218" customFormat="1" ht="26.25" customHeight="1" x14ac:dyDescent="0.15">
      <c r="A22" s="221">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375</v>
      </c>
      <c r="BA22" s="1015"/>
      <c r="BB22" s="1015"/>
      <c r="BC22" s="1015"/>
      <c r="BD22" s="1016"/>
      <c r="BE22" s="215"/>
      <c r="BF22" s="215"/>
      <c r="BG22" s="215"/>
      <c r="BH22" s="215"/>
      <c r="BI22" s="215"/>
      <c r="BJ22" s="215"/>
      <c r="BK22" s="215"/>
      <c r="BL22" s="215"/>
      <c r="BM22" s="215"/>
      <c r="BN22" s="215"/>
      <c r="BO22" s="215"/>
      <c r="BP22" s="215"/>
      <c r="BQ22" s="221">
        <v>16</v>
      </c>
      <c r="BR22" s="222"/>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7"/>
    </row>
    <row r="23" spans="1:131" s="218" customFormat="1" ht="26.25" customHeight="1" thickBot="1" x14ac:dyDescent="0.2">
      <c r="A23" s="223" t="s">
        <v>376</v>
      </c>
      <c r="B23" s="924" t="s">
        <v>377</v>
      </c>
      <c r="C23" s="925"/>
      <c r="D23" s="925"/>
      <c r="E23" s="925"/>
      <c r="F23" s="925"/>
      <c r="G23" s="925"/>
      <c r="H23" s="925"/>
      <c r="I23" s="925"/>
      <c r="J23" s="925"/>
      <c r="K23" s="925"/>
      <c r="L23" s="925"/>
      <c r="M23" s="925"/>
      <c r="N23" s="925"/>
      <c r="O23" s="925"/>
      <c r="P23" s="935"/>
      <c r="Q23" s="1054"/>
      <c r="R23" s="1048"/>
      <c r="S23" s="1048"/>
      <c r="T23" s="1048"/>
      <c r="U23" s="1048"/>
      <c r="V23" s="1048"/>
      <c r="W23" s="1048"/>
      <c r="X23" s="1048"/>
      <c r="Y23" s="1048"/>
      <c r="Z23" s="1048"/>
      <c r="AA23" s="1048"/>
      <c r="AB23" s="1048"/>
      <c r="AC23" s="1048"/>
      <c r="AD23" s="1048"/>
      <c r="AE23" s="1055"/>
      <c r="AF23" s="1056">
        <v>753</v>
      </c>
      <c r="AG23" s="1048"/>
      <c r="AH23" s="1048"/>
      <c r="AI23" s="1048"/>
      <c r="AJ23" s="1057"/>
      <c r="AK23" s="1058"/>
      <c r="AL23" s="1059"/>
      <c r="AM23" s="1059"/>
      <c r="AN23" s="1059"/>
      <c r="AO23" s="1059"/>
      <c r="AP23" s="1048"/>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1">
        <v>17</v>
      </c>
      <c r="BR23" s="222"/>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7"/>
    </row>
    <row r="24" spans="1:131" s="218" customFormat="1" ht="26.25" customHeight="1" x14ac:dyDescent="0.15">
      <c r="A24" s="1047" t="s">
        <v>378</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1">
        <v>18</v>
      </c>
      <c r="BR24" s="222"/>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7"/>
    </row>
    <row r="25" spans="1:131" ht="26.25" customHeight="1" thickBot="1" x14ac:dyDescent="0.2">
      <c r="A25" s="1046" t="s">
        <v>379</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4"/>
      <c r="BP25" s="224"/>
      <c r="BQ25" s="221">
        <v>19</v>
      </c>
      <c r="BR25" s="222"/>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15">
      <c r="A26" s="982" t="s">
        <v>357</v>
      </c>
      <c r="B26" s="983"/>
      <c r="C26" s="983"/>
      <c r="D26" s="983"/>
      <c r="E26" s="983"/>
      <c r="F26" s="983"/>
      <c r="G26" s="983"/>
      <c r="H26" s="983"/>
      <c r="I26" s="983"/>
      <c r="J26" s="983"/>
      <c r="K26" s="983"/>
      <c r="L26" s="983"/>
      <c r="M26" s="983"/>
      <c r="N26" s="983"/>
      <c r="O26" s="983"/>
      <c r="P26" s="984"/>
      <c r="Q26" s="988" t="s">
        <v>380</v>
      </c>
      <c r="R26" s="989"/>
      <c r="S26" s="989"/>
      <c r="T26" s="989"/>
      <c r="U26" s="990"/>
      <c r="V26" s="988" t="s">
        <v>381</v>
      </c>
      <c r="W26" s="989"/>
      <c r="X26" s="989"/>
      <c r="Y26" s="989"/>
      <c r="Z26" s="990"/>
      <c r="AA26" s="988" t="s">
        <v>382</v>
      </c>
      <c r="AB26" s="989"/>
      <c r="AC26" s="989"/>
      <c r="AD26" s="989"/>
      <c r="AE26" s="989"/>
      <c r="AF26" s="1042" t="s">
        <v>383</v>
      </c>
      <c r="AG26" s="995"/>
      <c r="AH26" s="995"/>
      <c r="AI26" s="995"/>
      <c r="AJ26" s="1043"/>
      <c r="AK26" s="989" t="s">
        <v>384</v>
      </c>
      <c r="AL26" s="989"/>
      <c r="AM26" s="989"/>
      <c r="AN26" s="989"/>
      <c r="AO26" s="990"/>
      <c r="AP26" s="988" t="s">
        <v>385</v>
      </c>
      <c r="AQ26" s="989"/>
      <c r="AR26" s="989"/>
      <c r="AS26" s="989"/>
      <c r="AT26" s="990"/>
      <c r="AU26" s="988" t="s">
        <v>386</v>
      </c>
      <c r="AV26" s="989"/>
      <c r="AW26" s="989"/>
      <c r="AX26" s="989"/>
      <c r="AY26" s="990"/>
      <c r="AZ26" s="988" t="s">
        <v>387</v>
      </c>
      <c r="BA26" s="989"/>
      <c r="BB26" s="989"/>
      <c r="BC26" s="989"/>
      <c r="BD26" s="990"/>
      <c r="BE26" s="988" t="s">
        <v>364</v>
      </c>
      <c r="BF26" s="989"/>
      <c r="BG26" s="989"/>
      <c r="BH26" s="989"/>
      <c r="BI26" s="1002"/>
      <c r="BJ26" s="214"/>
      <c r="BK26" s="214"/>
      <c r="BL26" s="214"/>
      <c r="BM26" s="214"/>
      <c r="BN26" s="214"/>
      <c r="BO26" s="224"/>
      <c r="BP26" s="224"/>
      <c r="BQ26" s="221">
        <v>20</v>
      </c>
      <c r="BR26" s="222"/>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4"/>
      <c r="BP27" s="224"/>
      <c r="BQ27" s="221">
        <v>21</v>
      </c>
      <c r="BR27" s="222"/>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15">
      <c r="A28" s="225">
        <v>1</v>
      </c>
      <c r="B28" s="1034" t="s">
        <v>388</v>
      </c>
      <c r="C28" s="1035"/>
      <c r="D28" s="1035"/>
      <c r="E28" s="1035"/>
      <c r="F28" s="1035"/>
      <c r="G28" s="1035"/>
      <c r="H28" s="1035"/>
      <c r="I28" s="1035"/>
      <c r="J28" s="1035"/>
      <c r="K28" s="1035"/>
      <c r="L28" s="1035"/>
      <c r="M28" s="1035"/>
      <c r="N28" s="1035"/>
      <c r="O28" s="1035"/>
      <c r="P28" s="1036"/>
      <c r="Q28" s="1037">
        <f>3111-1</f>
        <v>3110</v>
      </c>
      <c r="R28" s="1038"/>
      <c r="S28" s="1038"/>
      <c r="T28" s="1038"/>
      <c r="U28" s="1038"/>
      <c r="V28" s="1038">
        <v>3038</v>
      </c>
      <c r="W28" s="1038"/>
      <c r="X28" s="1038"/>
      <c r="Y28" s="1038"/>
      <c r="Z28" s="1038"/>
      <c r="AA28" s="1038">
        <v>72</v>
      </c>
      <c r="AB28" s="1038"/>
      <c r="AC28" s="1038"/>
      <c r="AD28" s="1038"/>
      <c r="AE28" s="1039"/>
      <c r="AF28" s="1040">
        <v>72</v>
      </c>
      <c r="AG28" s="1038"/>
      <c r="AH28" s="1038"/>
      <c r="AI28" s="1038"/>
      <c r="AJ28" s="1041"/>
      <c r="AK28" s="1029">
        <v>287</v>
      </c>
      <c r="AL28" s="1030"/>
      <c r="AM28" s="1030"/>
      <c r="AN28" s="1030"/>
      <c r="AO28" s="1030"/>
      <c r="AP28" s="1030" t="s">
        <v>556</v>
      </c>
      <c r="AQ28" s="1030"/>
      <c r="AR28" s="1030"/>
      <c r="AS28" s="1030"/>
      <c r="AT28" s="1030"/>
      <c r="AU28" s="1030" t="s">
        <v>556</v>
      </c>
      <c r="AV28" s="1030"/>
      <c r="AW28" s="1030"/>
      <c r="AX28" s="1030"/>
      <c r="AY28" s="1030"/>
      <c r="AZ28" s="1031" t="s">
        <v>556</v>
      </c>
      <c r="BA28" s="1031"/>
      <c r="BB28" s="1031"/>
      <c r="BC28" s="1031"/>
      <c r="BD28" s="1031"/>
      <c r="BE28" s="1032"/>
      <c r="BF28" s="1032"/>
      <c r="BG28" s="1032"/>
      <c r="BH28" s="1032"/>
      <c r="BI28" s="1033"/>
      <c r="BJ28" s="214"/>
      <c r="BK28" s="214"/>
      <c r="BL28" s="214"/>
      <c r="BM28" s="214"/>
      <c r="BN28" s="214"/>
      <c r="BO28" s="224"/>
      <c r="BP28" s="224"/>
      <c r="BQ28" s="221">
        <v>22</v>
      </c>
      <c r="BR28" s="222"/>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15">
      <c r="A29" s="225">
        <v>2</v>
      </c>
      <c r="B29" s="1017" t="s">
        <v>389</v>
      </c>
      <c r="C29" s="1018"/>
      <c r="D29" s="1018"/>
      <c r="E29" s="1018"/>
      <c r="F29" s="1018"/>
      <c r="G29" s="1018"/>
      <c r="H29" s="1018"/>
      <c r="I29" s="1018"/>
      <c r="J29" s="1018"/>
      <c r="K29" s="1018"/>
      <c r="L29" s="1018"/>
      <c r="M29" s="1018"/>
      <c r="N29" s="1018"/>
      <c r="O29" s="1018"/>
      <c r="P29" s="1019"/>
      <c r="Q29" s="1025">
        <v>15</v>
      </c>
      <c r="R29" s="1026"/>
      <c r="S29" s="1026"/>
      <c r="T29" s="1026"/>
      <c r="U29" s="1026"/>
      <c r="V29" s="1026">
        <v>15</v>
      </c>
      <c r="W29" s="1026"/>
      <c r="X29" s="1026"/>
      <c r="Y29" s="1026"/>
      <c r="Z29" s="1026"/>
      <c r="AA29" s="1026" t="s">
        <v>556</v>
      </c>
      <c r="AB29" s="1026"/>
      <c r="AC29" s="1026"/>
      <c r="AD29" s="1026"/>
      <c r="AE29" s="1027"/>
      <c r="AF29" s="1022" t="s">
        <v>122</v>
      </c>
      <c r="AG29" s="1023"/>
      <c r="AH29" s="1023"/>
      <c r="AI29" s="1023"/>
      <c r="AJ29" s="1024"/>
      <c r="AK29" s="967" t="s">
        <v>556</v>
      </c>
      <c r="AL29" s="958"/>
      <c r="AM29" s="958"/>
      <c r="AN29" s="958"/>
      <c r="AO29" s="958"/>
      <c r="AP29" s="958" t="s">
        <v>556</v>
      </c>
      <c r="AQ29" s="958"/>
      <c r="AR29" s="958"/>
      <c r="AS29" s="958"/>
      <c r="AT29" s="958"/>
      <c r="AU29" s="958" t="s">
        <v>556</v>
      </c>
      <c r="AV29" s="958"/>
      <c r="AW29" s="958"/>
      <c r="AX29" s="958"/>
      <c r="AY29" s="958"/>
      <c r="AZ29" s="1028" t="s">
        <v>556</v>
      </c>
      <c r="BA29" s="1028"/>
      <c r="BB29" s="1028"/>
      <c r="BC29" s="1028"/>
      <c r="BD29" s="1028"/>
      <c r="BE29" s="959"/>
      <c r="BF29" s="959"/>
      <c r="BG29" s="959"/>
      <c r="BH29" s="959"/>
      <c r="BI29" s="960"/>
      <c r="BJ29" s="214"/>
      <c r="BK29" s="214"/>
      <c r="BL29" s="214"/>
      <c r="BM29" s="214"/>
      <c r="BN29" s="214"/>
      <c r="BO29" s="224"/>
      <c r="BP29" s="224"/>
      <c r="BQ29" s="221">
        <v>23</v>
      </c>
      <c r="BR29" s="222"/>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15">
      <c r="A30" s="225">
        <v>3</v>
      </c>
      <c r="B30" s="1017" t="s">
        <v>390</v>
      </c>
      <c r="C30" s="1018"/>
      <c r="D30" s="1018"/>
      <c r="E30" s="1018"/>
      <c r="F30" s="1018"/>
      <c r="G30" s="1018"/>
      <c r="H30" s="1018"/>
      <c r="I30" s="1018"/>
      <c r="J30" s="1018"/>
      <c r="K30" s="1018"/>
      <c r="L30" s="1018"/>
      <c r="M30" s="1018"/>
      <c r="N30" s="1018"/>
      <c r="O30" s="1018"/>
      <c r="P30" s="1019"/>
      <c r="Q30" s="1025">
        <v>3877</v>
      </c>
      <c r="R30" s="1026"/>
      <c r="S30" s="1026"/>
      <c r="T30" s="1026"/>
      <c r="U30" s="1026"/>
      <c r="V30" s="1026">
        <v>3803</v>
      </c>
      <c r="W30" s="1026"/>
      <c r="X30" s="1026"/>
      <c r="Y30" s="1026"/>
      <c r="Z30" s="1026"/>
      <c r="AA30" s="1026">
        <v>74</v>
      </c>
      <c r="AB30" s="1026"/>
      <c r="AC30" s="1026"/>
      <c r="AD30" s="1026"/>
      <c r="AE30" s="1027"/>
      <c r="AF30" s="1022">
        <v>74</v>
      </c>
      <c r="AG30" s="1023"/>
      <c r="AH30" s="1023"/>
      <c r="AI30" s="1023"/>
      <c r="AJ30" s="1024"/>
      <c r="AK30" s="967">
        <v>584</v>
      </c>
      <c r="AL30" s="958"/>
      <c r="AM30" s="958"/>
      <c r="AN30" s="958"/>
      <c r="AO30" s="958"/>
      <c r="AP30" s="958" t="s">
        <v>556</v>
      </c>
      <c r="AQ30" s="958"/>
      <c r="AR30" s="958"/>
      <c r="AS30" s="958"/>
      <c r="AT30" s="958"/>
      <c r="AU30" s="958" t="s">
        <v>556</v>
      </c>
      <c r="AV30" s="958"/>
      <c r="AW30" s="958"/>
      <c r="AX30" s="958"/>
      <c r="AY30" s="958"/>
      <c r="AZ30" s="1028" t="s">
        <v>556</v>
      </c>
      <c r="BA30" s="1028"/>
      <c r="BB30" s="1028"/>
      <c r="BC30" s="1028"/>
      <c r="BD30" s="1028"/>
      <c r="BE30" s="959"/>
      <c r="BF30" s="959"/>
      <c r="BG30" s="959"/>
      <c r="BH30" s="959"/>
      <c r="BI30" s="960"/>
      <c r="BJ30" s="214"/>
      <c r="BK30" s="214"/>
      <c r="BL30" s="214"/>
      <c r="BM30" s="214"/>
      <c r="BN30" s="214"/>
      <c r="BO30" s="224"/>
      <c r="BP30" s="224"/>
      <c r="BQ30" s="221">
        <v>24</v>
      </c>
      <c r="BR30" s="222"/>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15">
      <c r="A31" s="225">
        <v>4</v>
      </c>
      <c r="B31" s="1017" t="s">
        <v>391</v>
      </c>
      <c r="C31" s="1018"/>
      <c r="D31" s="1018"/>
      <c r="E31" s="1018"/>
      <c r="F31" s="1018"/>
      <c r="G31" s="1018"/>
      <c r="H31" s="1018"/>
      <c r="I31" s="1018"/>
      <c r="J31" s="1018"/>
      <c r="K31" s="1018"/>
      <c r="L31" s="1018"/>
      <c r="M31" s="1018"/>
      <c r="N31" s="1018"/>
      <c r="O31" s="1018"/>
      <c r="P31" s="1019"/>
      <c r="Q31" s="1025">
        <v>591</v>
      </c>
      <c r="R31" s="1026"/>
      <c r="S31" s="1026"/>
      <c r="T31" s="1026"/>
      <c r="U31" s="1026"/>
      <c r="V31" s="1026">
        <v>575</v>
      </c>
      <c r="W31" s="1026"/>
      <c r="X31" s="1026"/>
      <c r="Y31" s="1026"/>
      <c r="Z31" s="1026"/>
      <c r="AA31" s="1026">
        <v>16</v>
      </c>
      <c r="AB31" s="1026"/>
      <c r="AC31" s="1026"/>
      <c r="AD31" s="1026"/>
      <c r="AE31" s="1027"/>
      <c r="AF31" s="1022">
        <v>16</v>
      </c>
      <c r="AG31" s="1023"/>
      <c r="AH31" s="1023"/>
      <c r="AI31" s="1023"/>
      <c r="AJ31" s="1024"/>
      <c r="AK31" s="967">
        <v>134</v>
      </c>
      <c r="AL31" s="958"/>
      <c r="AM31" s="958"/>
      <c r="AN31" s="958"/>
      <c r="AO31" s="958"/>
      <c r="AP31" s="958" t="s">
        <v>556</v>
      </c>
      <c r="AQ31" s="958"/>
      <c r="AR31" s="958"/>
      <c r="AS31" s="958"/>
      <c r="AT31" s="958"/>
      <c r="AU31" s="958" t="s">
        <v>556</v>
      </c>
      <c r="AV31" s="958"/>
      <c r="AW31" s="958"/>
      <c r="AX31" s="958"/>
      <c r="AY31" s="958"/>
      <c r="AZ31" s="1028" t="s">
        <v>556</v>
      </c>
      <c r="BA31" s="1028"/>
      <c r="BB31" s="1028"/>
      <c r="BC31" s="1028"/>
      <c r="BD31" s="1028"/>
      <c r="BE31" s="959"/>
      <c r="BF31" s="959"/>
      <c r="BG31" s="959"/>
      <c r="BH31" s="959"/>
      <c r="BI31" s="960"/>
      <c r="BJ31" s="214"/>
      <c r="BK31" s="214"/>
      <c r="BL31" s="214"/>
      <c r="BM31" s="214"/>
      <c r="BN31" s="214"/>
      <c r="BO31" s="224"/>
      <c r="BP31" s="224"/>
      <c r="BQ31" s="221">
        <v>25</v>
      </c>
      <c r="BR31" s="222"/>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15">
      <c r="A32" s="225">
        <v>5</v>
      </c>
      <c r="B32" s="1017" t="s">
        <v>392</v>
      </c>
      <c r="C32" s="1018"/>
      <c r="D32" s="1018"/>
      <c r="E32" s="1018"/>
      <c r="F32" s="1018"/>
      <c r="G32" s="1018"/>
      <c r="H32" s="1018"/>
      <c r="I32" s="1018"/>
      <c r="J32" s="1018"/>
      <c r="K32" s="1018"/>
      <c r="L32" s="1018"/>
      <c r="M32" s="1018"/>
      <c r="N32" s="1018"/>
      <c r="O32" s="1018"/>
      <c r="P32" s="1019"/>
      <c r="Q32" s="1025">
        <v>682</v>
      </c>
      <c r="R32" s="1026"/>
      <c r="S32" s="1026"/>
      <c r="T32" s="1026"/>
      <c r="U32" s="1026"/>
      <c r="V32" s="1026">
        <v>617</v>
      </c>
      <c r="W32" s="1026"/>
      <c r="X32" s="1026"/>
      <c r="Y32" s="1026"/>
      <c r="Z32" s="1026"/>
      <c r="AA32" s="1026">
        <v>65</v>
      </c>
      <c r="AB32" s="1026"/>
      <c r="AC32" s="1026"/>
      <c r="AD32" s="1026"/>
      <c r="AE32" s="1027"/>
      <c r="AF32" s="1022">
        <v>1560</v>
      </c>
      <c r="AG32" s="1023"/>
      <c r="AH32" s="1023"/>
      <c r="AI32" s="1023"/>
      <c r="AJ32" s="1024"/>
      <c r="AK32" s="967">
        <v>27</v>
      </c>
      <c r="AL32" s="958"/>
      <c r="AM32" s="958"/>
      <c r="AN32" s="958"/>
      <c r="AO32" s="958"/>
      <c r="AP32" s="958">
        <v>2295</v>
      </c>
      <c r="AQ32" s="958"/>
      <c r="AR32" s="958"/>
      <c r="AS32" s="958"/>
      <c r="AT32" s="958"/>
      <c r="AU32" s="958">
        <v>126</v>
      </c>
      <c r="AV32" s="958"/>
      <c r="AW32" s="958"/>
      <c r="AX32" s="958"/>
      <c r="AY32" s="958"/>
      <c r="AZ32" s="1028" t="s">
        <v>556</v>
      </c>
      <c r="BA32" s="1028"/>
      <c r="BB32" s="1028"/>
      <c r="BC32" s="1028"/>
      <c r="BD32" s="1028"/>
      <c r="BE32" s="959" t="s">
        <v>393</v>
      </c>
      <c r="BF32" s="959"/>
      <c r="BG32" s="959"/>
      <c r="BH32" s="959"/>
      <c r="BI32" s="960"/>
      <c r="BJ32" s="214"/>
      <c r="BK32" s="214"/>
      <c r="BL32" s="214"/>
      <c r="BM32" s="214"/>
      <c r="BN32" s="214"/>
      <c r="BO32" s="224"/>
      <c r="BP32" s="224"/>
      <c r="BQ32" s="221">
        <v>26</v>
      </c>
      <c r="BR32" s="222"/>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15">
      <c r="A33" s="225">
        <v>6</v>
      </c>
      <c r="B33" s="1017" t="s">
        <v>394</v>
      </c>
      <c r="C33" s="1018"/>
      <c r="D33" s="1018"/>
      <c r="E33" s="1018"/>
      <c r="F33" s="1018"/>
      <c r="G33" s="1018"/>
      <c r="H33" s="1018"/>
      <c r="I33" s="1018"/>
      <c r="J33" s="1018"/>
      <c r="K33" s="1018"/>
      <c r="L33" s="1018"/>
      <c r="M33" s="1018"/>
      <c r="N33" s="1018"/>
      <c r="O33" s="1018"/>
      <c r="P33" s="1019"/>
      <c r="Q33" s="1025">
        <v>16</v>
      </c>
      <c r="R33" s="1026"/>
      <c r="S33" s="1026"/>
      <c r="T33" s="1026"/>
      <c r="U33" s="1026"/>
      <c r="V33" s="1026">
        <v>15</v>
      </c>
      <c r="W33" s="1026"/>
      <c r="X33" s="1026"/>
      <c r="Y33" s="1026"/>
      <c r="Z33" s="1026"/>
      <c r="AA33" s="1026">
        <v>1</v>
      </c>
      <c r="AB33" s="1026"/>
      <c r="AC33" s="1026"/>
      <c r="AD33" s="1026"/>
      <c r="AE33" s="1027"/>
      <c r="AF33" s="1022">
        <v>83</v>
      </c>
      <c r="AG33" s="1023"/>
      <c r="AH33" s="1023"/>
      <c r="AI33" s="1023"/>
      <c r="AJ33" s="1024"/>
      <c r="AK33" s="967">
        <v>0</v>
      </c>
      <c r="AL33" s="958"/>
      <c r="AM33" s="958"/>
      <c r="AN33" s="958"/>
      <c r="AO33" s="958"/>
      <c r="AP33" s="958" t="s">
        <v>556</v>
      </c>
      <c r="AQ33" s="958"/>
      <c r="AR33" s="958"/>
      <c r="AS33" s="958"/>
      <c r="AT33" s="958"/>
      <c r="AU33" s="958" t="s">
        <v>556</v>
      </c>
      <c r="AV33" s="958"/>
      <c r="AW33" s="958"/>
      <c r="AX33" s="958"/>
      <c r="AY33" s="958"/>
      <c r="AZ33" s="1028" t="s">
        <v>556</v>
      </c>
      <c r="BA33" s="1028"/>
      <c r="BB33" s="1028"/>
      <c r="BC33" s="1028"/>
      <c r="BD33" s="1028"/>
      <c r="BE33" s="959" t="s">
        <v>393</v>
      </c>
      <c r="BF33" s="959"/>
      <c r="BG33" s="959"/>
      <c r="BH33" s="959"/>
      <c r="BI33" s="960"/>
      <c r="BJ33" s="214"/>
      <c r="BK33" s="214"/>
      <c r="BL33" s="214"/>
      <c r="BM33" s="214"/>
      <c r="BN33" s="214"/>
      <c r="BO33" s="224"/>
      <c r="BP33" s="224"/>
      <c r="BQ33" s="221">
        <v>27</v>
      </c>
      <c r="BR33" s="222"/>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15">
      <c r="A34" s="225">
        <v>7</v>
      </c>
      <c r="B34" s="1017" t="s">
        <v>395</v>
      </c>
      <c r="C34" s="1018"/>
      <c r="D34" s="1018"/>
      <c r="E34" s="1018"/>
      <c r="F34" s="1018"/>
      <c r="G34" s="1018"/>
      <c r="H34" s="1018"/>
      <c r="I34" s="1018"/>
      <c r="J34" s="1018"/>
      <c r="K34" s="1018"/>
      <c r="L34" s="1018"/>
      <c r="M34" s="1018"/>
      <c r="N34" s="1018"/>
      <c r="O34" s="1018"/>
      <c r="P34" s="1019"/>
      <c r="Q34" s="1025">
        <v>1127</v>
      </c>
      <c r="R34" s="1026"/>
      <c r="S34" s="1026"/>
      <c r="T34" s="1026"/>
      <c r="U34" s="1026"/>
      <c r="V34" s="1026">
        <v>943</v>
      </c>
      <c r="W34" s="1026"/>
      <c r="X34" s="1026"/>
      <c r="Y34" s="1026"/>
      <c r="Z34" s="1026"/>
      <c r="AA34" s="1026">
        <v>184</v>
      </c>
      <c r="AB34" s="1026"/>
      <c r="AC34" s="1026"/>
      <c r="AD34" s="1026"/>
      <c r="AE34" s="1027"/>
      <c r="AF34" s="1022">
        <v>1301</v>
      </c>
      <c r="AG34" s="1023"/>
      <c r="AH34" s="1023"/>
      <c r="AI34" s="1023"/>
      <c r="AJ34" s="1024"/>
      <c r="AK34" s="967">
        <v>321</v>
      </c>
      <c r="AL34" s="958"/>
      <c r="AM34" s="958"/>
      <c r="AN34" s="958"/>
      <c r="AO34" s="958"/>
      <c r="AP34" s="958">
        <v>2172</v>
      </c>
      <c r="AQ34" s="958"/>
      <c r="AR34" s="958"/>
      <c r="AS34" s="958"/>
      <c r="AT34" s="958"/>
      <c r="AU34" s="958">
        <v>1740</v>
      </c>
      <c r="AV34" s="958"/>
      <c r="AW34" s="958"/>
      <c r="AX34" s="958"/>
      <c r="AY34" s="958"/>
      <c r="AZ34" s="1028" t="s">
        <v>556</v>
      </c>
      <c r="BA34" s="1028"/>
      <c r="BB34" s="1028"/>
      <c r="BC34" s="1028"/>
      <c r="BD34" s="1028"/>
      <c r="BE34" s="959" t="s">
        <v>393</v>
      </c>
      <c r="BF34" s="959"/>
      <c r="BG34" s="959"/>
      <c r="BH34" s="959"/>
      <c r="BI34" s="960"/>
      <c r="BJ34" s="214"/>
      <c r="BK34" s="214"/>
      <c r="BL34" s="214"/>
      <c r="BM34" s="214"/>
      <c r="BN34" s="214"/>
      <c r="BO34" s="224"/>
      <c r="BP34" s="224"/>
      <c r="BQ34" s="221">
        <v>28</v>
      </c>
      <c r="BR34" s="222"/>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15">
      <c r="A35" s="225">
        <v>8</v>
      </c>
      <c r="B35" s="1017" t="s">
        <v>396</v>
      </c>
      <c r="C35" s="1018"/>
      <c r="D35" s="1018"/>
      <c r="E35" s="1018"/>
      <c r="F35" s="1018"/>
      <c r="G35" s="1018"/>
      <c r="H35" s="1018"/>
      <c r="I35" s="1018"/>
      <c r="J35" s="1018"/>
      <c r="K35" s="1018"/>
      <c r="L35" s="1018"/>
      <c r="M35" s="1018"/>
      <c r="N35" s="1018"/>
      <c r="O35" s="1018"/>
      <c r="P35" s="1019"/>
      <c r="Q35" s="1025">
        <v>6</v>
      </c>
      <c r="R35" s="1026"/>
      <c r="S35" s="1026"/>
      <c r="T35" s="1026"/>
      <c r="U35" s="1026"/>
      <c r="V35" s="1026">
        <v>1</v>
      </c>
      <c r="W35" s="1026"/>
      <c r="X35" s="1026"/>
      <c r="Y35" s="1026"/>
      <c r="Z35" s="1026"/>
      <c r="AA35" s="1026">
        <v>5</v>
      </c>
      <c r="AB35" s="1026"/>
      <c r="AC35" s="1026"/>
      <c r="AD35" s="1026"/>
      <c r="AE35" s="1027"/>
      <c r="AF35" s="1022">
        <v>26</v>
      </c>
      <c r="AG35" s="1023"/>
      <c r="AH35" s="1023"/>
      <c r="AI35" s="1023"/>
      <c r="AJ35" s="1024"/>
      <c r="AK35" s="967" t="s">
        <v>556</v>
      </c>
      <c r="AL35" s="958"/>
      <c r="AM35" s="958"/>
      <c r="AN35" s="958"/>
      <c r="AO35" s="958"/>
      <c r="AP35" s="958" t="s">
        <v>556</v>
      </c>
      <c r="AQ35" s="958"/>
      <c r="AR35" s="958"/>
      <c r="AS35" s="958"/>
      <c r="AT35" s="958"/>
      <c r="AU35" s="958" t="s">
        <v>556</v>
      </c>
      <c r="AV35" s="958"/>
      <c r="AW35" s="958"/>
      <c r="AX35" s="958"/>
      <c r="AY35" s="958"/>
      <c r="AZ35" s="1028" t="s">
        <v>556</v>
      </c>
      <c r="BA35" s="1028"/>
      <c r="BB35" s="1028"/>
      <c r="BC35" s="1028"/>
      <c r="BD35" s="1028"/>
      <c r="BE35" s="959" t="s">
        <v>397</v>
      </c>
      <c r="BF35" s="959"/>
      <c r="BG35" s="959"/>
      <c r="BH35" s="959"/>
      <c r="BI35" s="960"/>
      <c r="BJ35" s="214"/>
      <c r="BK35" s="214"/>
      <c r="BL35" s="214"/>
      <c r="BM35" s="214"/>
      <c r="BN35" s="214"/>
      <c r="BO35" s="224"/>
      <c r="BP35" s="224"/>
      <c r="BQ35" s="221">
        <v>29</v>
      </c>
      <c r="BR35" s="222"/>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15">
      <c r="A36" s="225">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4"/>
      <c r="BP36" s="224"/>
      <c r="BQ36" s="221">
        <v>30</v>
      </c>
      <c r="BR36" s="222"/>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15">
      <c r="A37" s="225">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4"/>
      <c r="BP37" s="224"/>
      <c r="BQ37" s="221">
        <v>31</v>
      </c>
      <c r="BR37" s="222"/>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15">
      <c r="A38" s="225">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4"/>
      <c r="BP38" s="224"/>
      <c r="BQ38" s="221">
        <v>32</v>
      </c>
      <c r="BR38" s="222"/>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15">
      <c r="A39" s="225">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4"/>
      <c r="BP39" s="224"/>
      <c r="BQ39" s="221">
        <v>33</v>
      </c>
      <c r="BR39" s="222"/>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15">
      <c r="A40" s="221">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4"/>
      <c r="BP40" s="224"/>
      <c r="BQ40" s="221">
        <v>34</v>
      </c>
      <c r="BR40" s="222"/>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15">
      <c r="A41" s="221">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4"/>
      <c r="BP41" s="224"/>
      <c r="BQ41" s="221">
        <v>35</v>
      </c>
      <c r="BR41" s="222"/>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15">
      <c r="A42" s="221">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4"/>
      <c r="BP42" s="224"/>
      <c r="BQ42" s="221">
        <v>36</v>
      </c>
      <c r="BR42" s="222"/>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15">
      <c r="A43" s="221">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4"/>
      <c r="BP43" s="224"/>
      <c r="BQ43" s="221">
        <v>37</v>
      </c>
      <c r="BR43" s="222"/>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15">
      <c r="A44" s="221">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4"/>
      <c r="BP44" s="224"/>
      <c r="BQ44" s="221">
        <v>38</v>
      </c>
      <c r="BR44" s="222"/>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15">
      <c r="A45" s="221">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4"/>
      <c r="BP45" s="224"/>
      <c r="BQ45" s="221">
        <v>39</v>
      </c>
      <c r="BR45" s="222"/>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15">
      <c r="A46" s="221">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4"/>
      <c r="BP46" s="224"/>
      <c r="BQ46" s="221">
        <v>40</v>
      </c>
      <c r="BR46" s="222"/>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15">
      <c r="A47" s="221">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4"/>
      <c r="BP47" s="224"/>
      <c r="BQ47" s="221">
        <v>41</v>
      </c>
      <c r="BR47" s="222"/>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15">
      <c r="A48" s="221">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4"/>
      <c r="BP48" s="224"/>
      <c r="BQ48" s="221">
        <v>42</v>
      </c>
      <c r="BR48" s="222"/>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15">
      <c r="A49" s="221">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4"/>
      <c r="BP49" s="224"/>
      <c r="BQ49" s="221">
        <v>43</v>
      </c>
      <c r="BR49" s="222"/>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15">
      <c r="A50" s="221">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4"/>
      <c r="BP50" s="224"/>
      <c r="BQ50" s="221">
        <v>44</v>
      </c>
      <c r="BR50" s="222"/>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15">
      <c r="A51" s="221">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4"/>
      <c r="BP51" s="224"/>
      <c r="BQ51" s="221">
        <v>45</v>
      </c>
      <c r="BR51" s="222"/>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15">
      <c r="A52" s="221">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4"/>
      <c r="BP52" s="224"/>
      <c r="BQ52" s="221">
        <v>46</v>
      </c>
      <c r="BR52" s="222"/>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15">
      <c r="A53" s="221">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4"/>
      <c r="BP53" s="224"/>
      <c r="BQ53" s="221">
        <v>47</v>
      </c>
      <c r="BR53" s="222"/>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15">
      <c r="A54" s="221">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4"/>
      <c r="BP54" s="224"/>
      <c r="BQ54" s="221">
        <v>48</v>
      </c>
      <c r="BR54" s="222"/>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15">
      <c r="A55" s="221">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4"/>
      <c r="BP55" s="224"/>
      <c r="BQ55" s="221">
        <v>49</v>
      </c>
      <c r="BR55" s="222"/>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15">
      <c r="A56" s="221">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4"/>
      <c r="BP56" s="224"/>
      <c r="BQ56" s="221">
        <v>50</v>
      </c>
      <c r="BR56" s="222"/>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15">
      <c r="A57" s="221">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4"/>
      <c r="BP57" s="224"/>
      <c r="BQ57" s="221">
        <v>51</v>
      </c>
      <c r="BR57" s="222"/>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15">
      <c r="A58" s="221">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4"/>
      <c r="BP58" s="224"/>
      <c r="BQ58" s="221">
        <v>52</v>
      </c>
      <c r="BR58" s="222"/>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15">
      <c r="A59" s="221">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4"/>
      <c r="BP59" s="224"/>
      <c r="BQ59" s="221">
        <v>53</v>
      </c>
      <c r="BR59" s="222"/>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15">
      <c r="A60" s="221">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4"/>
      <c r="BP60" s="224"/>
      <c r="BQ60" s="221">
        <v>54</v>
      </c>
      <c r="BR60" s="222"/>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
      <c r="A61" s="221">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4"/>
      <c r="BP61" s="224"/>
      <c r="BQ61" s="221">
        <v>55</v>
      </c>
      <c r="BR61" s="222"/>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15">
      <c r="A62" s="221">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398</v>
      </c>
      <c r="BK62" s="1015"/>
      <c r="BL62" s="1015"/>
      <c r="BM62" s="1015"/>
      <c r="BN62" s="1016"/>
      <c r="BO62" s="224"/>
      <c r="BP62" s="224"/>
      <c r="BQ62" s="221">
        <v>56</v>
      </c>
      <c r="BR62" s="222"/>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
      <c r="A63" s="223" t="s">
        <v>376</v>
      </c>
      <c r="B63" s="924" t="s">
        <v>399</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3134</v>
      </c>
      <c r="AG63" s="946"/>
      <c r="AH63" s="946"/>
      <c r="AI63" s="946"/>
      <c r="AJ63" s="1009"/>
      <c r="AK63" s="1010"/>
      <c r="AL63" s="950"/>
      <c r="AM63" s="950"/>
      <c r="AN63" s="950"/>
      <c r="AO63" s="950"/>
      <c r="AP63" s="946"/>
      <c r="AQ63" s="946"/>
      <c r="AR63" s="946"/>
      <c r="AS63" s="946"/>
      <c r="AT63" s="946"/>
      <c r="AU63" s="946"/>
      <c r="AV63" s="946"/>
      <c r="AW63" s="946"/>
      <c r="AX63" s="946"/>
      <c r="AY63" s="946"/>
      <c r="AZ63" s="1004"/>
      <c r="BA63" s="1004"/>
      <c r="BB63" s="1004"/>
      <c r="BC63" s="1004"/>
      <c r="BD63" s="1004"/>
      <c r="BE63" s="947"/>
      <c r="BF63" s="947"/>
      <c r="BG63" s="947"/>
      <c r="BH63" s="947"/>
      <c r="BI63" s="948"/>
      <c r="BJ63" s="1005" t="s">
        <v>122</v>
      </c>
      <c r="BK63" s="940"/>
      <c r="BL63" s="940"/>
      <c r="BM63" s="940"/>
      <c r="BN63" s="1006"/>
      <c r="BO63" s="224"/>
      <c r="BP63" s="224"/>
      <c r="BQ63" s="221">
        <v>57</v>
      </c>
      <c r="BR63" s="222"/>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15">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
      <c r="A65" s="214" t="s">
        <v>400</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15">
      <c r="A66" s="982" t="s">
        <v>401</v>
      </c>
      <c r="B66" s="983"/>
      <c r="C66" s="983"/>
      <c r="D66" s="983"/>
      <c r="E66" s="983"/>
      <c r="F66" s="983"/>
      <c r="G66" s="983"/>
      <c r="H66" s="983"/>
      <c r="I66" s="983"/>
      <c r="J66" s="983"/>
      <c r="K66" s="983"/>
      <c r="L66" s="983"/>
      <c r="M66" s="983"/>
      <c r="N66" s="983"/>
      <c r="O66" s="983"/>
      <c r="P66" s="984"/>
      <c r="Q66" s="988" t="s">
        <v>380</v>
      </c>
      <c r="R66" s="989"/>
      <c r="S66" s="989"/>
      <c r="T66" s="989"/>
      <c r="U66" s="990"/>
      <c r="V66" s="988" t="s">
        <v>381</v>
      </c>
      <c r="W66" s="989"/>
      <c r="X66" s="989"/>
      <c r="Y66" s="989"/>
      <c r="Z66" s="990"/>
      <c r="AA66" s="988" t="s">
        <v>382</v>
      </c>
      <c r="AB66" s="989"/>
      <c r="AC66" s="989"/>
      <c r="AD66" s="989"/>
      <c r="AE66" s="990"/>
      <c r="AF66" s="994" t="s">
        <v>383</v>
      </c>
      <c r="AG66" s="995"/>
      <c r="AH66" s="995"/>
      <c r="AI66" s="995"/>
      <c r="AJ66" s="996"/>
      <c r="AK66" s="988" t="s">
        <v>384</v>
      </c>
      <c r="AL66" s="983"/>
      <c r="AM66" s="983"/>
      <c r="AN66" s="983"/>
      <c r="AO66" s="984"/>
      <c r="AP66" s="988" t="s">
        <v>385</v>
      </c>
      <c r="AQ66" s="989"/>
      <c r="AR66" s="989"/>
      <c r="AS66" s="989"/>
      <c r="AT66" s="990"/>
      <c r="AU66" s="988" t="s">
        <v>402</v>
      </c>
      <c r="AV66" s="989"/>
      <c r="AW66" s="989"/>
      <c r="AX66" s="989"/>
      <c r="AY66" s="990"/>
      <c r="AZ66" s="988" t="s">
        <v>364</v>
      </c>
      <c r="BA66" s="989"/>
      <c r="BB66" s="989"/>
      <c r="BC66" s="989"/>
      <c r="BD66" s="1002"/>
      <c r="BE66" s="224"/>
      <c r="BF66" s="224"/>
      <c r="BG66" s="224"/>
      <c r="BH66" s="224"/>
      <c r="BI66" s="224"/>
      <c r="BJ66" s="224"/>
      <c r="BK66" s="224"/>
      <c r="BL66" s="224"/>
      <c r="BM66" s="224"/>
      <c r="BN66" s="224"/>
      <c r="BO66" s="224"/>
      <c r="BP66" s="224"/>
      <c r="BQ66" s="221">
        <v>60</v>
      </c>
      <c r="BR66" s="226"/>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4"/>
      <c r="BF67" s="224"/>
      <c r="BG67" s="224"/>
      <c r="BH67" s="224"/>
      <c r="BI67" s="224"/>
      <c r="BJ67" s="224"/>
      <c r="BK67" s="224"/>
      <c r="BL67" s="224"/>
      <c r="BM67" s="224"/>
      <c r="BN67" s="224"/>
      <c r="BO67" s="224"/>
      <c r="BP67" s="224"/>
      <c r="BQ67" s="221">
        <v>61</v>
      </c>
      <c r="BR67" s="226"/>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15">
      <c r="A68" s="219">
        <v>1</v>
      </c>
      <c r="B68" s="972" t="s">
        <v>549</v>
      </c>
      <c r="C68" s="973"/>
      <c r="D68" s="973"/>
      <c r="E68" s="973"/>
      <c r="F68" s="973"/>
      <c r="G68" s="973"/>
      <c r="H68" s="973"/>
      <c r="I68" s="973"/>
      <c r="J68" s="973"/>
      <c r="K68" s="973"/>
      <c r="L68" s="973"/>
      <c r="M68" s="973"/>
      <c r="N68" s="973"/>
      <c r="O68" s="973"/>
      <c r="P68" s="974"/>
      <c r="Q68" s="975">
        <v>2914</v>
      </c>
      <c r="R68" s="969"/>
      <c r="S68" s="969"/>
      <c r="T68" s="969"/>
      <c r="U68" s="969"/>
      <c r="V68" s="969">
        <v>2867</v>
      </c>
      <c r="W68" s="969"/>
      <c r="X68" s="969"/>
      <c r="Y68" s="969"/>
      <c r="Z68" s="969"/>
      <c r="AA68" s="969">
        <v>47</v>
      </c>
      <c r="AB68" s="969"/>
      <c r="AC68" s="969"/>
      <c r="AD68" s="969"/>
      <c r="AE68" s="969"/>
      <c r="AF68" s="969">
        <v>47</v>
      </c>
      <c r="AG68" s="969"/>
      <c r="AH68" s="969"/>
      <c r="AI68" s="969"/>
      <c r="AJ68" s="969"/>
      <c r="AK68" s="969" t="s">
        <v>556</v>
      </c>
      <c r="AL68" s="969"/>
      <c r="AM68" s="969"/>
      <c r="AN68" s="969"/>
      <c r="AO68" s="969"/>
      <c r="AP68" s="969">
        <v>553</v>
      </c>
      <c r="AQ68" s="969"/>
      <c r="AR68" s="969"/>
      <c r="AS68" s="969"/>
      <c r="AT68" s="969"/>
      <c r="AU68" s="969">
        <v>302</v>
      </c>
      <c r="AV68" s="969"/>
      <c r="AW68" s="969"/>
      <c r="AX68" s="969"/>
      <c r="AY68" s="969"/>
      <c r="AZ68" s="970"/>
      <c r="BA68" s="970"/>
      <c r="BB68" s="970"/>
      <c r="BC68" s="970"/>
      <c r="BD68" s="971"/>
      <c r="BE68" s="224"/>
      <c r="BF68" s="224"/>
      <c r="BG68" s="224"/>
      <c r="BH68" s="224"/>
      <c r="BI68" s="224"/>
      <c r="BJ68" s="224"/>
      <c r="BK68" s="224"/>
      <c r="BL68" s="224"/>
      <c r="BM68" s="224"/>
      <c r="BN68" s="224"/>
      <c r="BO68" s="224"/>
      <c r="BP68" s="224"/>
      <c r="BQ68" s="221">
        <v>62</v>
      </c>
      <c r="BR68" s="226"/>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15">
      <c r="A69" s="221">
        <v>2</v>
      </c>
      <c r="B69" s="961" t="s">
        <v>550</v>
      </c>
      <c r="C69" s="962"/>
      <c r="D69" s="962"/>
      <c r="E69" s="962"/>
      <c r="F69" s="962"/>
      <c r="G69" s="962"/>
      <c r="H69" s="962"/>
      <c r="I69" s="962"/>
      <c r="J69" s="962"/>
      <c r="K69" s="962"/>
      <c r="L69" s="962"/>
      <c r="M69" s="962"/>
      <c r="N69" s="962"/>
      <c r="O69" s="962"/>
      <c r="P69" s="963"/>
      <c r="Q69" s="964">
        <v>22697</v>
      </c>
      <c r="R69" s="958"/>
      <c r="S69" s="958"/>
      <c r="T69" s="958"/>
      <c r="U69" s="958"/>
      <c r="V69" s="958">
        <v>23974</v>
      </c>
      <c r="W69" s="958"/>
      <c r="X69" s="958"/>
      <c r="Y69" s="958"/>
      <c r="Z69" s="958"/>
      <c r="AA69" s="958">
        <v>-1277</v>
      </c>
      <c r="AB69" s="958"/>
      <c r="AC69" s="958"/>
      <c r="AD69" s="958"/>
      <c r="AE69" s="958"/>
      <c r="AF69" s="958">
        <v>-202</v>
      </c>
      <c r="AG69" s="958"/>
      <c r="AH69" s="958"/>
      <c r="AI69" s="958"/>
      <c r="AJ69" s="958"/>
      <c r="AK69" s="958">
        <v>1972</v>
      </c>
      <c r="AL69" s="958"/>
      <c r="AM69" s="958"/>
      <c r="AN69" s="958"/>
      <c r="AO69" s="958"/>
      <c r="AP69" s="958">
        <v>19006</v>
      </c>
      <c r="AQ69" s="958"/>
      <c r="AR69" s="958"/>
      <c r="AS69" s="958"/>
      <c r="AT69" s="958"/>
      <c r="AU69" s="958">
        <v>2564</v>
      </c>
      <c r="AV69" s="958"/>
      <c r="AW69" s="958"/>
      <c r="AX69" s="958"/>
      <c r="AY69" s="958"/>
      <c r="AZ69" s="959"/>
      <c r="BA69" s="959"/>
      <c r="BB69" s="959"/>
      <c r="BC69" s="959"/>
      <c r="BD69" s="960"/>
      <c r="BE69" s="224"/>
      <c r="BF69" s="224"/>
      <c r="BG69" s="224"/>
      <c r="BH69" s="224"/>
      <c r="BI69" s="224"/>
      <c r="BJ69" s="224"/>
      <c r="BK69" s="224"/>
      <c r="BL69" s="224"/>
      <c r="BM69" s="224"/>
      <c r="BN69" s="224"/>
      <c r="BO69" s="224"/>
      <c r="BP69" s="224"/>
      <c r="BQ69" s="221">
        <v>63</v>
      </c>
      <c r="BR69" s="226"/>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15">
      <c r="A70" s="221">
        <v>3</v>
      </c>
      <c r="B70" s="961" t="s">
        <v>551</v>
      </c>
      <c r="C70" s="962"/>
      <c r="D70" s="962"/>
      <c r="E70" s="962"/>
      <c r="F70" s="962"/>
      <c r="G70" s="962"/>
      <c r="H70" s="962"/>
      <c r="I70" s="962"/>
      <c r="J70" s="962"/>
      <c r="K70" s="962"/>
      <c r="L70" s="962"/>
      <c r="M70" s="962"/>
      <c r="N70" s="962"/>
      <c r="O70" s="962"/>
      <c r="P70" s="963"/>
      <c r="Q70" s="964">
        <v>116</v>
      </c>
      <c r="R70" s="958"/>
      <c r="S70" s="958"/>
      <c r="T70" s="958"/>
      <c r="U70" s="958"/>
      <c r="V70" s="958">
        <v>113</v>
      </c>
      <c r="W70" s="958"/>
      <c r="X70" s="958"/>
      <c r="Y70" s="958"/>
      <c r="Z70" s="958"/>
      <c r="AA70" s="958">
        <v>3</v>
      </c>
      <c r="AB70" s="958"/>
      <c r="AC70" s="958"/>
      <c r="AD70" s="958"/>
      <c r="AE70" s="958"/>
      <c r="AF70" s="958">
        <v>3</v>
      </c>
      <c r="AG70" s="958"/>
      <c r="AH70" s="958"/>
      <c r="AI70" s="958"/>
      <c r="AJ70" s="958"/>
      <c r="AK70" s="958" t="s">
        <v>556</v>
      </c>
      <c r="AL70" s="958"/>
      <c r="AM70" s="958"/>
      <c r="AN70" s="958"/>
      <c r="AO70" s="958"/>
      <c r="AP70" s="958" t="s">
        <v>556</v>
      </c>
      <c r="AQ70" s="958"/>
      <c r="AR70" s="958"/>
      <c r="AS70" s="958"/>
      <c r="AT70" s="958"/>
      <c r="AU70" s="958" t="s">
        <v>556</v>
      </c>
      <c r="AV70" s="958"/>
      <c r="AW70" s="958"/>
      <c r="AX70" s="958"/>
      <c r="AY70" s="958"/>
      <c r="AZ70" s="959"/>
      <c r="BA70" s="959"/>
      <c r="BB70" s="959"/>
      <c r="BC70" s="959"/>
      <c r="BD70" s="960"/>
      <c r="BE70" s="224"/>
      <c r="BF70" s="224"/>
      <c r="BG70" s="224"/>
      <c r="BH70" s="224"/>
      <c r="BI70" s="224"/>
      <c r="BJ70" s="224"/>
      <c r="BK70" s="224"/>
      <c r="BL70" s="224"/>
      <c r="BM70" s="224"/>
      <c r="BN70" s="224"/>
      <c r="BO70" s="224"/>
      <c r="BP70" s="224"/>
      <c r="BQ70" s="221">
        <v>64</v>
      </c>
      <c r="BR70" s="226"/>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15">
      <c r="A71" s="221">
        <v>4</v>
      </c>
      <c r="B71" s="961" t="s">
        <v>552</v>
      </c>
      <c r="C71" s="962"/>
      <c r="D71" s="962"/>
      <c r="E71" s="962"/>
      <c r="F71" s="962"/>
      <c r="G71" s="962"/>
      <c r="H71" s="962"/>
      <c r="I71" s="962"/>
      <c r="J71" s="962"/>
      <c r="K71" s="962"/>
      <c r="L71" s="962"/>
      <c r="M71" s="962"/>
      <c r="N71" s="962"/>
      <c r="O71" s="962"/>
      <c r="P71" s="963"/>
      <c r="Q71" s="964">
        <v>12127</v>
      </c>
      <c r="R71" s="958"/>
      <c r="S71" s="958"/>
      <c r="T71" s="958"/>
      <c r="U71" s="958"/>
      <c r="V71" s="958">
        <v>11635</v>
      </c>
      <c r="W71" s="958"/>
      <c r="X71" s="958"/>
      <c r="Y71" s="958"/>
      <c r="Z71" s="958"/>
      <c r="AA71" s="958">
        <v>492</v>
      </c>
      <c r="AB71" s="958"/>
      <c r="AC71" s="958"/>
      <c r="AD71" s="958"/>
      <c r="AE71" s="958"/>
      <c r="AF71" s="958">
        <v>492</v>
      </c>
      <c r="AG71" s="958"/>
      <c r="AH71" s="958"/>
      <c r="AI71" s="958"/>
      <c r="AJ71" s="958"/>
      <c r="AK71" s="958" t="s">
        <v>556</v>
      </c>
      <c r="AL71" s="958"/>
      <c r="AM71" s="958"/>
      <c r="AN71" s="958"/>
      <c r="AO71" s="958"/>
      <c r="AP71" s="958" t="s">
        <v>556</v>
      </c>
      <c r="AQ71" s="958"/>
      <c r="AR71" s="958"/>
      <c r="AS71" s="958"/>
      <c r="AT71" s="958"/>
      <c r="AU71" s="958" t="s">
        <v>556</v>
      </c>
      <c r="AV71" s="958"/>
      <c r="AW71" s="958"/>
      <c r="AX71" s="958"/>
      <c r="AY71" s="958"/>
      <c r="AZ71" s="959"/>
      <c r="BA71" s="959"/>
      <c r="BB71" s="959"/>
      <c r="BC71" s="959"/>
      <c r="BD71" s="960"/>
      <c r="BE71" s="224"/>
      <c r="BF71" s="224"/>
      <c r="BG71" s="224"/>
      <c r="BH71" s="224"/>
      <c r="BI71" s="224"/>
      <c r="BJ71" s="224"/>
      <c r="BK71" s="224"/>
      <c r="BL71" s="224"/>
      <c r="BM71" s="224"/>
      <c r="BN71" s="224"/>
      <c r="BO71" s="224"/>
      <c r="BP71" s="224"/>
      <c r="BQ71" s="221">
        <v>65</v>
      </c>
      <c r="BR71" s="226"/>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15">
      <c r="A72" s="221">
        <v>5</v>
      </c>
      <c r="B72" s="961" t="s">
        <v>553</v>
      </c>
      <c r="C72" s="962"/>
      <c r="D72" s="962"/>
      <c r="E72" s="962"/>
      <c r="F72" s="962"/>
      <c r="G72" s="962"/>
      <c r="H72" s="962"/>
      <c r="I72" s="962"/>
      <c r="J72" s="962"/>
      <c r="K72" s="962"/>
      <c r="L72" s="962"/>
      <c r="M72" s="962"/>
      <c r="N72" s="962"/>
      <c r="O72" s="962"/>
      <c r="P72" s="963"/>
      <c r="Q72" s="964">
        <v>12</v>
      </c>
      <c r="R72" s="958"/>
      <c r="S72" s="958"/>
      <c r="T72" s="958"/>
      <c r="U72" s="958"/>
      <c r="V72" s="958">
        <v>12</v>
      </c>
      <c r="W72" s="958"/>
      <c r="X72" s="958"/>
      <c r="Y72" s="958"/>
      <c r="Z72" s="958"/>
      <c r="AA72" s="958">
        <v>0</v>
      </c>
      <c r="AB72" s="958"/>
      <c r="AC72" s="958"/>
      <c r="AD72" s="958"/>
      <c r="AE72" s="958"/>
      <c r="AF72" s="958">
        <v>0</v>
      </c>
      <c r="AG72" s="958"/>
      <c r="AH72" s="958"/>
      <c r="AI72" s="958"/>
      <c r="AJ72" s="958"/>
      <c r="AK72" s="958" t="s">
        <v>556</v>
      </c>
      <c r="AL72" s="958"/>
      <c r="AM72" s="958"/>
      <c r="AN72" s="958"/>
      <c r="AO72" s="958"/>
      <c r="AP72" s="958" t="s">
        <v>556</v>
      </c>
      <c r="AQ72" s="958"/>
      <c r="AR72" s="958"/>
      <c r="AS72" s="958"/>
      <c r="AT72" s="958"/>
      <c r="AU72" s="958" t="s">
        <v>556</v>
      </c>
      <c r="AV72" s="958"/>
      <c r="AW72" s="958"/>
      <c r="AX72" s="958"/>
      <c r="AY72" s="958"/>
      <c r="AZ72" s="959"/>
      <c r="BA72" s="959"/>
      <c r="BB72" s="959"/>
      <c r="BC72" s="959"/>
      <c r="BD72" s="960"/>
      <c r="BE72" s="224"/>
      <c r="BF72" s="224"/>
      <c r="BG72" s="224"/>
      <c r="BH72" s="224"/>
      <c r="BI72" s="224"/>
      <c r="BJ72" s="224"/>
      <c r="BK72" s="224"/>
      <c r="BL72" s="224"/>
      <c r="BM72" s="224"/>
      <c r="BN72" s="224"/>
      <c r="BO72" s="224"/>
      <c r="BP72" s="224"/>
      <c r="BQ72" s="221">
        <v>66</v>
      </c>
      <c r="BR72" s="226"/>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15">
      <c r="A73" s="221">
        <v>6</v>
      </c>
      <c r="B73" s="961" t="s">
        <v>554</v>
      </c>
      <c r="C73" s="962"/>
      <c r="D73" s="962"/>
      <c r="E73" s="962"/>
      <c r="F73" s="962"/>
      <c r="G73" s="962"/>
      <c r="H73" s="962"/>
      <c r="I73" s="962"/>
      <c r="J73" s="962"/>
      <c r="K73" s="962"/>
      <c r="L73" s="962"/>
      <c r="M73" s="962"/>
      <c r="N73" s="962"/>
      <c r="O73" s="962"/>
      <c r="P73" s="963"/>
      <c r="Q73" s="964">
        <v>784</v>
      </c>
      <c r="R73" s="958"/>
      <c r="S73" s="958"/>
      <c r="T73" s="958"/>
      <c r="U73" s="958"/>
      <c r="V73" s="958">
        <v>370</v>
      </c>
      <c r="W73" s="958"/>
      <c r="X73" s="958"/>
      <c r="Y73" s="958"/>
      <c r="Z73" s="958"/>
      <c r="AA73" s="958">
        <v>414</v>
      </c>
      <c r="AB73" s="958"/>
      <c r="AC73" s="958"/>
      <c r="AD73" s="958"/>
      <c r="AE73" s="958"/>
      <c r="AF73" s="958">
        <v>414</v>
      </c>
      <c r="AG73" s="958"/>
      <c r="AH73" s="958"/>
      <c r="AI73" s="958"/>
      <c r="AJ73" s="958"/>
      <c r="AK73" s="958" t="s">
        <v>556</v>
      </c>
      <c r="AL73" s="958"/>
      <c r="AM73" s="958"/>
      <c r="AN73" s="958"/>
      <c r="AO73" s="958"/>
      <c r="AP73" s="958" t="s">
        <v>556</v>
      </c>
      <c r="AQ73" s="958"/>
      <c r="AR73" s="958"/>
      <c r="AS73" s="958"/>
      <c r="AT73" s="958"/>
      <c r="AU73" s="958" t="s">
        <v>556</v>
      </c>
      <c r="AV73" s="958"/>
      <c r="AW73" s="958"/>
      <c r="AX73" s="958"/>
      <c r="AY73" s="958"/>
      <c r="AZ73" s="959"/>
      <c r="BA73" s="959"/>
      <c r="BB73" s="959"/>
      <c r="BC73" s="959"/>
      <c r="BD73" s="960"/>
      <c r="BE73" s="224"/>
      <c r="BF73" s="224"/>
      <c r="BG73" s="224"/>
      <c r="BH73" s="224"/>
      <c r="BI73" s="224"/>
      <c r="BJ73" s="224"/>
      <c r="BK73" s="224"/>
      <c r="BL73" s="224"/>
      <c r="BM73" s="224"/>
      <c r="BN73" s="224"/>
      <c r="BO73" s="224"/>
      <c r="BP73" s="224"/>
      <c r="BQ73" s="221">
        <v>67</v>
      </c>
      <c r="BR73" s="226"/>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15">
      <c r="A74" s="221">
        <v>7</v>
      </c>
      <c r="B74" s="961" t="s">
        <v>555</v>
      </c>
      <c r="C74" s="962"/>
      <c r="D74" s="962"/>
      <c r="E74" s="962"/>
      <c r="F74" s="962"/>
      <c r="G74" s="962"/>
      <c r="H74" s="962"/>
      <c r="I74" s="962"/>
      <c r="J74" s="962"/>
      <c r="K74" s="962"/>
      <c r="L74" s="962"/>
      <c r="M74" s="962"/>
      <c r="N74" s="962"/>
      <c r="O74" s="962"/>
      <c r="P74" s="963"/>
      <c r="Q74" s="964">
        <v>906481</v>
      </c>
      <c r="R74" s="958"/>
      <c r="S74" s="958"/>
      <c r="T74" s="958"/>
      <c r="U74" s="958"/>
      <c r="V74" s="958">
        <v>887687</v>
      </c>
      <c r="W74" s="958"/>
      <c r="X74" s="958"/>
      <c r="Y74" s="958"/>
      <c r="Z74" s="958"/>
      <c r="AA74" s="958">
        <v>18794</v>
      </c>
      <c r="AB74" s="958"/>
      <c r="AC74" s="958"/>
      <c r="AD74" s="958"/>
      <c r="AE74" s="958"/>
      <c r="AF74" s="958">
        <v>18794</v>
      </c>
      <c r="AG74" s="958"/>
      <c r="AH74" s="958"/>
      <c r="AI74" s="958"/>
      <c r="AJ74" s="958"/>
      <c r="AK74" s="958">
        <v>9782</v>
      </c>
      <c r="AL74" s="958"/>
      <c r="AM74" s="958"/>
      <c r="AN74" s="958"/>
      <c r="AO74" s="958"/>
      <c r="AP74" s="958" t="s">
        <v>556</v>
      </c>
      <c r="AQ74" s="958"/>
      <c r="AR74" s="958"/>
      <c r="AS74" s="958"/>
      <c r="AT74" s="958"/>
      <c r="AU74" s="958" t="s">
        <v>556</v>
      </c>
      <c r="AV74" s="958"/>
      <c r="AW74" s="958"/>
      <c r="AX74" s="958"/>
      <c r="AY74" s="958"/>
      <c r="AZ74" s="959"/>
      <c r="BA74" s="959"/>
      <c r="BB74" s="959"/>
      <c r="BC74" s="959"/>
      <c r="BD74" s="960"/>
      <c r="BE74" s="224"/>
      <c r="BF74" s="224"/>
      <c r="BG74" s="224"/>
      <c r="BH74" s="224"/>
      <c r="BI74" s="224"/>
      <c r="BJ74" s="224"/>
      <c r="BK74" s="224"/>
      <c r="BL74" s="224"/>
      <c r="BM74" s="224"/>
      <c r="BN74" s="224"/>
      <c r="BO74" s="224"/>
      <c r="BP74" s="224"/>
      <c r="BQ74" s="221">
        <v>68</v>
      </c>
      <c r="BR74" s="226"/>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15">
      <c r="A75" s="221">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4"/>
      <c r="BF75" s="224"/>
      <c r="BG75" s="224"/>
      <c r="BH75" s="224"/>
      <c r="BI75" s="224"/>
      <c r="BJ75" s="224"/>
      <c r="BK75" s="224"/>
      <c r="BL75" s="224"/>
      <c r="BM75" s="224"/>
      <c r="BN75" s="224"/>
      <c r="BO75" s="224"/>
      <c r="BP75" s="224"/>
      <c r="BQ75" s="221">
        <v>69</v>
      </c>
      <c r="BR75" s="226"/>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15">
      <c r="A76" s="221">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4"/>
      <c r="BF76" s="224"/>
      <c r="BG76" s="224"/>
      <c r="BH76" s="224"/>
      <c r="BI76" s="224"/>
      <c r="BJ76" s="224"/>
      <c r="BK76" s="224"/>
      <c r="BL76" s="224"/>
      <c r="BM76" s="224"/>
      <c r="BN76" s="224"/>
      <c r="BO76" s="224"/>
      <c r="BP76" s="224"/>
      <c r="BQ76" s="221">
        <v>70</v>
      </c>
      <c r="BR76" s="226"/>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15">
      <c r="A77" s="221">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4"/>
      <c r="BF77" s="224"/>
      <c r="BG77" s="224"/>
      <c r="BH77" s="224"/>
      <c r="BI77" s="224"/>
      <c r="BJ77" s="224"/>
      <c r="BK77" s="224"/>
      <c r="BL77" s="224"/>
      <c r="BM77" s="224"/>
      <c r="BN77" s="224"/>
      <c r="BO77" s="224"/>
      <c r="BP77" s="224"/>
      <c r="BQ77" s="221">
        <v>71</v>
      </c>
      <c r="BR77" s="226"/>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15">
      <c r="A78" s="221">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4"/>
      <c r="BF78" s="224"/>
      <c r="BG78" s="224"/>
      <c r="BH78" s="224"/>
      <c r="BI78" s="224"/>
      <c r="BJ78" s="212"/>
      <c r="BK78" s="212"/>
      <c r="BL78" s="212"/>
      <c r="BM78" s="212"/>
      <c r="BN78" s="212"/>
      <c r="BO78" s="224"/>
      <c r="BP78" s="224"/>
      <c r="BQ78" s="221">
        <v>72</v>
      </c>
      <c r="BR78" s="226"/>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15">
      <c r="A79" s="221">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4"/>
      <c r="BF79" s="224"/>
      <c r="BG79" s="224"/>
      <c r="BH79" s="224"/>
      <c r="BI79" s="224"/>
      <c r="BJ79" s="212"/>
      <c r="BK79" s="212"/>
      <c r="BL79" s="212"/>
      <c r="BM79" s="212"/>
      <c r="BN79" s="212"/>
      <c r="BO79" s="224"/>
      <c r="BP79" s="224"/>
      <c r="BQ79" s="221">
        <v>73</v>
      </c>
      <c r="BR79" s="226"/>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15">
      <c r="A80" s="221">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4"/>
      <c r="BF80" s="224"/>
      <c r="BG80" s="224"/>
      <c r="BH80" s="224"/>
      <c r="BI80" s="224"/>
      <c r="BJ80" s="224"/>
      <c r="BK80" s="224"/>
      <c r="BL80" s="224"/>
      <c r="BM80" s="224"/>
      <c r="BN80" s="224"/>
      <c r="BO80" s="224"/>
      <c r="BP80" s="224"/>
      <c r="BQ80" s="221">
        <v>74</v>
      </c>
      <c r="BR80" s="226"/>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15">
      <c r="A81" s="221">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4"/>
      <c r="BF81" s="224"/>
      <c r="BG81" s="224"/>
      <c r="BH81" s="224"/>
      <c r="BI81" s="224"/>
      <c r="BJ81" s="224"/>
      <c r="BK81" s="224"/>
      <c r="BL81" s="224"/>
      <c r="BM81" s="224"/>
      <c r="BN81" s="224"/>
      <c r="BO81" s="224"/>
      <c r="BP81" s="224"/>
      <c r="BQ81" s="221">
        <v>75</v>
      </c>
      <c r="BR81" s="226"/>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15">
      <c r="A82" s="221">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4"/>
      <c r="BF82" s="224"/>
      <c r="BG82" s="224"/>
      <c r="BH82" s="224"/>
      <c r="BI82" s="224"/>
      <c r="BJ82" s="224"/>
      <c r="BK82" s="224"/>
      <c r="BL82" s="224"/>
      <c r="BM82" s="224"/>
      <c r="BN82" s="224"/>
      <c r="BO82" s="224"/>
      <c r="BP82" s="224"/>
      <c r="BQ82" s="221">
        <v>76</v>
      </c>
      <c r="BR82" s="226"/>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15">
      <c r="A83" s="221">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4"/>
      <c r="BF83" s="224"/>
      <c r="BG83" s="224"/>
      <c r="BH83" s="224"/>
      <c r="BI83" s="224"/>
      <c r="BJ83" s="224"/>
      <c r="BK83" s="224"/>
      <c r="BL83" s="224"/>
      <c r="BM83" s="224"/>
      <c r="BN83" s="224"/>
      <c r="BO83" s="224"/>
      <c r="BP83" s="224"/>
      <c r="BQ83" s="221">
        <v>77</v>
      </c>
      <c r="BR83" s="226"/>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15">
      <c r="A84" s="221">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4"/>
      <c r="BF84" s="224"/>
      <c r="BG84" s="224"/>
      <c r="BH84" s="224"/>
      <c r="BI84" s="224"/>
      <c r="BJ84" s="224"/>
      <c r="BK84" s="224"/>
      <c r="BL84" s="224"/>
      <c r="BM84" s="224"/>
      <c r="BN84" s="224"/>
      <c r="BO84" s="224"/>
      <c r="BP84" s="224"/>
      <c r="BQ84" s="221">
        <v>78</v>
      </c>
      <c r="BR84" s="226"/>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15">
      <c r="A85" s="221">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4"/>
      <c r="BF85" s="224"/>
      <c r="BG85" s="224"/>
      <c r="BH85" s="224"/>
      <c r="BI85" s="224"/>
      <c r="BJ85" s="224"/>
      <c r="BK85" s="224"/>
      <c r="BL85" s="224"/>
      <c r="BM85" s="224"/>
      <c r="BN85" s="224"/>
      <c r="BO85" s="224"/>
      <c r="BP85" s="224"/>
      <c r="BQ85" s="221">
        <v>79</v>
      </c>
      <c r="BR85" s="226"/>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15">
      <c r="A86" s="221">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4"/>
      <c r="BF86" s="224"/>
      <c r="BG86" s="224"/>
      <c r="BH86" s="224"/>
      <c r="BI86" s="224"/>
      <c r="BJ86" s="224"/>
      <c r="BK86" s="224"/>
      <c r="BL86" s="224"/>
      <c r="BM86" s="224"/>
      <c r="BN86" s="224"/>
      <c r="BO86" s="224"/>
      <c r="BP86" s="224"/>
      <c r="BQ86" s="221">
        <v>80</v>
      </c>
      <c r="BR86" s="226"/>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15">
      <c r="A87" s="227">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4"/>
      <c r="BF87" s="224"/>
      <c r="BG87" s="224"/>
      <c r="BH87" s="224"/>
      <c r="BI87" s="224"/>
      <c r="BJ87" s="224"/>
      <c r="BK87" s="224"/>
      <c r="BL87" s="224"/>
      <c r="BM87" s="224"/>
      <c r="BN87" s="224"/>
      <c r="BO87" s="224"/>
      <c r="BP87" s="224"/>
      <c r="BQ87" s="221">
        <v>81</v>
      </c>
      <c r="BR87" s="226"/>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
      <c r="A88" s="223" t="s">
        <v>376</v>
      </c>
      <c r="B88" s="924" t="s">
        <v>403</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c r="AG88" s="946"/>
      <c r="AH88" s="946"/>
      <c r="AI88" s="946"/>
      <c r="AJ88" s="946"/>
      <c r="AK88" s="950"/>
      <c r="AL88" s="950"/>
      <c r="AM88" s="950"/>
      <c r="AN88" s="950"/>
      <c r="AO88" s="950"/>
      <c r="AP88" s="946"/>
      <c r="AQ88" s="946"/>
      <c r="AR88" s="946"/>
      <c r="AS88" s="946"/>
      <c r="AT88" s="946"/>
      <c r="AU88" s="946"/>
      <c r="AV88" s="946"/>
      <c r="AW88" s="946"/>
      <c r="AX88" s="946"/>
      <c r="AY88" s="946"/>
      <c r="AZ88" s="947"/>
      <c r="BA88" s="947"/>
      <c r="BB88" s="947"/>
      <c r="BC88" s="947"/>
      <c r="BD88" s="948"/>
      <c r="BE88" s="224"/>
      <c r="BF88" s="224"/>
      <c r="BG88" s="224"/>
      <c r="BH88" s="224"/>
      <c r="BI88" s="224"/>
      <c r="BJ88" s="224"/>
      <c r="BK88" s="224"/>
      <c r="BL88" s="224"/>
      <c r="BM88" s="224"/>
      <c r="BN88" s="224"/>
      <c r="BO88" s="224"/>
      <c r="BP88" s="224"/>
      <c r="BQ88" s="221">
        <v>82</v>
      </c>
      <c r="BR88" s="226"/>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15">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15">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15">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15">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15">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15">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15">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15">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15">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15">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15">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15">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15">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376</v>
      </c>
      <c r="BR102" s="924" t="s">
        <v>404</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c r="CS102" s="940"/>
      <c r="CT102" s="940"/>
      <c r="CU102" s="940"/>
      <c r="CV102" s="941"/>
      <c r="CW102" s="939"/>
      <c r="CX102" s="940"/>
      <c r="CY102" s="940"/>
      <c r="CZ102" s="940"/>
      <c r="DA102" s="941"/>
      <c r="DB102" s="939"/>
      <c r="DC102" s="940"/>
      <c r="DD102" s="940"/>
      <c r="DE102" s="940"/>
      <c r="DF102" s="941"/>
      <c r="DG102" s="939"/>
      <c r="DH102" s="940"/>
      <c r="DI102" s="940"/>
      <c r="DJ102" s="940"/>
      <c r="DK102" s="941"/>
      <c r="DL102" s="939"/>
      <c r="DM102" s="940"/>
      <c r="DN102" s="940"/>
      <c r="DO102" s="940"/>
      <c r="DP102" s="941"/>
      <c r="DQ102" s="939"/>
      <c r="DR102" s="940"/>
      <c r="DS102" s="940"/>
      <c r="DT102" s="940"/>
      <c r="DU102" s="941"/>
      <c r="DV102" s="924"/>
      <c r="DW102" s="925"/>
      <c r="DX102" s="925"/>
      <c r="DY102" s="925"/>
      <c r="DZ102" s="926"/>
      <c r="EA102" s="212"/>
    </row>
    <row r="103" spans="1:131" ht="26.25" customHeight="1" x14ac:dyDescent="0.15">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27" t="s">
        <v>405</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15">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28" t="s">
        <v>406</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15">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16" t="s">
        <v>407</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408</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29" t="s">
        <v>409</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410</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15">
      <c r="A109" s="882" t="s">
        <v>411</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412</v>
      </c>
      <c r="AB109" s="883"/>
      <c r="AC109" s="883"/>
      <c r="AD109" s="883"/>
      <c r="AE109" s="884"/>
      <c r="AF109" s="885" t="s">
        <v>413</v>
      </c>
      <c r="AG109" s="883"/>
      <c r="AH109" s="883"/>
      <c r="AI109" s="883"/>
      <c r="AJ109" s="884"/>
      <c r="AK109" s="885" t="s">
        <v>294</v>
      </c>
      <c r="AL109" s="883"/>
      <c r="AM109" s="883"/>
      <c r="AN109" s="883"/>
      <c r="AO109" s="884"/>
      <c r="AP109" s="885" t="s">
        <v>414</v>
      </c>
      <c r="AQ109" s="883"/>
      <c r="AR109" s="883"/>
      <c r="AS109" s="883"/>
      <c r="AT109" s="916"/>
      <c r="AU109" s="882" t="s">
        <v>411</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412</v>
      </c>
      <c r="BR109" s="883"/>
      <c r="BS109" s="883"/>
      <c r="BT109" s="883"/>
      <c r="BU109" s="884"/>
      <c r="BV109" s="885" t="s">
        <v>413</v>
      </c>
      <c r="BW109" s="883"/>
      <c r="BX109" s="883"/>
      <c r="BY109" s="883"/>
      <c r="BZ109" s="884"/>
      <c r="CA109" s="885" t="s">
        <v>294</v>
      </c>
      <c r="CB109" s="883"/>
      <c r="CC109" s="883"/>
      <c r="CD109" s="883"/>
      <c r="CE109" s="884"/>
      <c r="CF109" s="923" t="s">
        <v>414</v>
      </c>
      <c r="CG109" s="923"/>
      <c r="CH109" s="923"/>
      <c r="CI109" s="923"/>
      <c r="CJ109" s="923"/>
      <c r="CK109" s="885" t="s">
        <v>415</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412</v>
      </c>
      <c r="DH109" s="883"/>
      <c r="DI109" s="883"/>
      <c r="DJ109" s="883"/>
      <c r="DK109" s="884"/>
      <c r="DL109" s="885" t="s">
        <v>413</v>
      </c>
      <c r="DM109" s="883"/>
      <c r="DN109" s="883"/>
      <c r="DO109" s="883"/>
      <c r="DP109" s="884"/>
      <c r="DQ109" s="885" t="s">
        <v>294</v>
      </c>
      <c r="DR109" s="883"/>
      <c r="DS109" s="883"/>
      <c r="DT109" s="883"/>
      <c r="DU109" s="884"/>
      <c r="DV109" s="885" t="s">
        <v>414</v>
      </c>
      <c r="DW109" s="883"/>
      <c r="DX109" s="883"/>
      <c r="DY109" s="883"/>
      <c r="DZ109" s="916"/>
    </row>
    <row r="110" spans="1:131" s="212" customFormat="1" ht="26.25" customHeight="1" x14ac:dyDescent="0.15">
      <c r="A110" s="794" t="s">
        <v>416</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2652413</v>
      </c>
      <c r="AB110" s="876"/>
      <c r="AC110" s="876"/>
      <c r="AD110" s="876"/>
      <c r="AE110" s="877"/>
      <c r="AF110" s="878">
        <v>2424777</v>
      </c>
      <c r="AG110" s="876"/>
      <c r="AH110" s="876"/>
      <c r="AI110" s="876"/>
      <c r="AJ110" s="877"/>
      <c r="AK110" s="878">
        <v>2207138</v>
      </c>
      <c r="AL110" s="876"/>
      <c r="AM110" s="876"/>
      <c r="AN110" s="876"/>
      <c r="AO110" s="877"/>
      <c r="AP110" s="879">
        <v>22.1</v>
      </c>
      <c r="AQ110" s="880"/>
      <c r="AR110" s="880"/>
      <c r="AS110" s="880"/>
      <c r="AT110" s="881"/>
      <c r="AU110" s="917" t="s">
        <v>69</v>
      </c>
      <c r="AV110" s="918"/>
      <c r="AW110" s="918"/>
      <c r="AX110" s="918"/>
      <c r="AY110" s="918"/>
      <c r="AZ110" s="847" t="s">
        <v>417</v>
      </c>
      <c r="BA110" s="795"/>
      <c r="BB110" s="795"/>
      <c r="BC110" s="795"/>
      <c r="BD110" s="795"/>
      <c r="BE110" s="795"/>
      <c r="BF110" s="795"/>
      <c r="BG110" s="795"/>
      <c r="BH110" s="795"/>
      <c r="BI110" s="795"/>
      <c r="BJ110" s="795"/>
      <c r="BK110" s="795"/>
      <c r="BL110" s="795"/>
      <c r="BM110" s="795"/>
      <c r="BN110" s="795"/>
      <c r="BO110" s="795"/>
      <c r="BP110" s="796"/>
      <c r="BQ110" s="848">
        <v>15530447</v>
      </c>
      <c r="BR110" s="829"/>
      <c r="BS110" s="829"/>
      <c r="BT110" s="829"/>
      <c r="BU110" s="829"/>
      <c r="BV110" s="829">
        <v>13387725</v>
      </c>
      <c r="BW110" s="829"/>
      <c r="BX110" s="829"/>
      <c r="BY110" s="829"/>
      <c r="BZ110" s="829"/>
      <c r="CA110" s="829">
        <v>12169471</v>
      </c>
      <c r="CB110" s="829"/>
      <c r="CC110" s="829"/>
      <c r="CD110" s="829"/>
      <c r="CE110" s="829"/>
      <c r="CF110" s="853">
        <v>122.1</v>
      </c>
      <c r="CG110" s="854"/>
      <c r="CH110" s="854"/>
      <c r="CI110" s="854"/>
      <c r="CJ110" s="854"/>
      <c r="CK110" s="913" t="s">
        <v>418</v>
      </c>
      <c r="CL110" s="806"/>
      <c r="CM110" s="847" t="s">
        <v>419</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15">
      <c r="A111" s="761" t="s">
        <v>420</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421</v>
      </c>
      <c r="BA111" s="739"/>
      <c r="BB111" s="739"/>
      <c r="BC111" s="739"/>
      <c r="BD111" s="739"/>
      <c r="BE111" s="739"/>
      <c r="BF111" s="739"/>
      <c r="BG111" s="739"/>
      <c r="BH111" s="739"/>
      <c r="BI111" s="739"/>
      <c r="BJ111" s="739"/>
      <c r="BK111" s="739"/>
      <c r="BL111" s="739"/>
      <c r="BM111" s="739"/>
      <c r="BN111" s="739"/>
      <c r="BO111" s="739"/>
      <c r="BP111" s="740"/>
      <c r="BQ111" s="803" t="s">
        <v>122</v>
      </c>
      <c r="BR111" s="804"/>
      <c r="BS111" s="804"/>
      <c r="BT111" s="804"/>
      <c r="BU111" s="804"/>
      <c r="BV111" s="804" t="s">
        <v>122</v>
      </c>
      <c r="BW111" s="804"/>
      <c r="BX111" s="804"/>
      <c r="BY111" s="804"/>
      <c r="BZ111" s="804"/>
      <c r="CA111" s="804" t="s">
        <v>122</v>
      </c>
      <c r="CB111" s="804"/>
      <c r="CC111" s="804"/>
      <c r="CD111" s="804"/>
      <c r="CE111" s="804"/>
      <c r="CF111" s="862" t="s">
        <v>122</v>
      </c>
      <c r="CG111" s="863"/>
      <c r="CH111" s="863"/>
      <c r="CI111" s="863"/>
      <c r="CJ111" s="863"/>
      <c r="CK111" s="914"/>
      <c r="CL111" s="808"/>
      <c r="CM111" s="802" t="s">
        <v>422</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12" customFormat="1" ht="26.25" customHeight="1" x14ac:dyDescent="0.15">
      <c r="A112" s="899" t="s">
        <v>423</v>
      </c>
      <c r="B112" s="900"/>
      <c r="C112" s="739" t="s">
        <v>424</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425</v>
      </c>
      <c r="BA112" s="739"/>
      <c r="BB112" s="739"/>
      <c r="BC112" s="739"/>
      <c r="BD112" s="739"/>
      <c r="BE112" s="739"/>
      <c r="BF112" s="739"/>
      <c r="BG112" s="739"/>
      <c r="BH112" s="739"/>
      <c r="BI112" s="739"/>
      <c r="BJ112" s="739"/>
      <c r="BK112" s="739"/>
      <c r="BL112" s="739"/>
      <c r="BM112" s="739"/>
      <c r="BN112" s="739"/>
      <c r="BO112" s="739"/>
      <c r="BP112" s="740"/>
      <c r="BQ112" s="803">
        <v>2665156</v>
      </c>
      <c r="BR112" s="804"/>
      <c r="BS112" s="804"/>
      <c r="BT112" s="804"/>
      <c r="BU112" s="804"/>
      <c r="BV112" s="804">
        <v>2195746</v>
      </c>
      <c r="BW112" s="804"/>
      <c r="BX112" s="804"/>
      <c r="BY112" s="804"/>
      <c r="BZ112" s="804"/>
      <c r="CA112" s="804">
        <v>1866337</v>
      </c>
      <c r="CB112" s="804"/>
      <c r="CC112" s="804"/>
      <c r="CD112" s="804"/>
      <c r="CE112" s="804"/>
      <c r="CF112" s="862">
        <v>18.7</v>
      </c>
      <c r="CG112" s="863"/>
      <c r="CH112" s="863"/>
      <c r="CI112" s="863"/>
      <c r="CJ112" s="863"/>
      <c r="CK112" s="914"/>
      <c r="CL112" s="808"/>
      <c r="CM112" s="802" t="s">
        <v>426</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15">
      <c r="A113" s="901"/>
      <c r="B113" s="902"/>
      <c r="C113" s="739" t="s">
        <v>427</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614099</v>
      </c>
      <c r="AB113" s="906"/>
      <c r="AC113" s="906"/>
      <c r="AD113" s="906"/>
      <c r="AE113" s="907"/>
      <c r="AF113" s="908">
        <v>565782</v>
      </c>
      <c r="AG113" s="906"/>
      <c r="AH113" s="906"/>
      <c r="AI113" s="906"/>
      <c r="AJ113" s="907"/>
      <c r="AK113" s="908">
        <v>486622</v>
      </c>
      <c r="AL113" s="906"/>
      <c r="AM113" s="906"/>
      <c r="AN113" s="906"/>
      <c r="AO113" s="907"/>
      <c r="AP113" s="909">
        <v>4.9000000000000004</v>
      </c>
      <c r="AQ113" s="910"/>
      <c r="AR113" s="910"/>
      <c r="AS113" s="910"/>
      <c r="AT113" s="911"/>
      <c r="AU113" s="919"/>
      <c r="AV113" s="920"/>
      <c r="AW113" s="920"/>
      <c r="AX113" s="920"/>
      <c r="AY113" s="920"/>
      <c r="AZ113" s="802" t="s">
        <v>428</v>
      </c>
      <c r="BA113" s="739"/>
      <c r="BB113" s="739"/>
      <c r="BC113" s="739"/>
      <c r="BD113" s="739"/>
      <c r="BE113" s="739"/>
      <c r="BF113" s="739"/>
      <c r="BG113" s="739"/>
      <c r="BH113" s="739"/>
      <c r="BI113" s="739"/>
      <c r="BJ113" s="739"/>
      <c r="BK113" s="739"/>
      <c r="BL113" s="739"/>
      <c r="BM113" s="739"/>
      <c r="BN113" s="739"/>
      <c r="BO113" s="739"/>
      <c r="BP113" s="740"/>
      <c r="BQ113" s="803">
        <v>3125291</v>
      </c>
      <c r="BR113" s="804"/>
      <c r="BS113" s="804"/>
      <c r="BT113" s="804"/>
      <c r="BU113" s="804"/>
      <c r="BV113" s="804">
        <v>3187562</v>
      </c>
      <c r="BW113" s="804"/>
      <c r="BX113" s="804"/>
      <c r="BY113" s="804"/>
      <c r="BZ113" s="804"/>
      <c r="CA113" s="804">
        <v>2865985</v>
      </c>
      <c r="CB113" s="804"/>
      <c r="CC113" s="804"/>
      <c r="CD113" s="804"/>
      <c r="CE113" s="804"/>
      <c r="CF113" s="862">
        <v>28.8</v>
      </c>
      <c r="CG113" s="863"/>
      <c r="CH113" s="863"/>
      <c r="CI113" s="863"/>
      <c r="CJ113" s="863"/>
      <c r="CK113" s="914"/>
      <c r="CL113" s="808"/>
      <c r="CM113" s="802" t="s">
        <v>429</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15">
      <c r="A114" s="901"/>
      <c r="B114" s="902"/>
      <c r="C114" s="739" t="s">
        <v>430</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481232</v>
      </c>
      <c r="AB114" s="767"/>
      <c r="AC114" s="767"/>
      <c r="AD114" s="767"/>
      <c r="AE114" s="768"/>
      <c r="AF114" s="769">
        <v>471852</v>
      </c>
      <c r="AG114" s="767"/>
      <c r="AH114" s="767"/>
      <c r="AI114" s="767"/>
      <c r="AJ114" s="768"/>
      <c r="AK114" s="769">
        <v>462211</v>
      </c>
      <c r="AL114" s="767"/>
      <c r="AM114" s="767"/>
      <c r="AN114" s="767"/>
      <c r="AO114" s="768"/>
      <c r="AP114" s="811">
        <v>4.5999999999999996</v>
      </c>
      <c r="AQ114" s="812"/>
      <c r="AR114" s="812"/>
      <c r="AS114" s="812"/>
      <c r="AT114" s="813"/>
      <c r="AU114" s="919"/>
      <c r="AV114" s="920"/>
      <c r="AW114" s="920"/>
      <c r="AX114" s="920"/>
      <c r="AY114" s="920"/>
      <c r="AZ114" s="802" t="s">
        <v>431</v>
      </c>
      <c r="BA114" s="739"/>
      <c r="BB114" s="739"/>
      <c r="BC114" s="739"/>
      <c r="BD114" s="739"/>
      <c r="BE114" s="739"/>
      <c r="BF114" s="739"/>
      <c r="BG114" s="739"/>
      <c r="BH114" s="739"/>
      <c r="BI114" s="739"/>
      <c r="BJ114" s="739"/>
      <c r="BK114" s="739"/>
      <c r="BL114" s="739"/>
      <c r="BM114" s="739"/>
      <c r="BN114" s="739"/>
      <c r="BO114" s="739"/>
      <c r="BP114" s="740"/>
      <c r="BQ114" s="803">
        <v>2654264</v>
      </c>
      <c r="BR114" s="804"/>
      <c r="BS114" s="804"/>
      <c r="BT114" s="804"/>
      <c r="BU114" s="804"/>
      <c r="BV114" s="804">
        <v>2506479</v>
      </c>
      <c r="BW114" s="804"/>
      <c r="BX114" s="804"/>
      <c r="BY114" s="804"/>
      <c r="BZ114" s="804"/>
      <c r="CA114" s="804">
        <v>2560494</v>
      </c>
      <c r="CB114" s="804"/>
      <c r="CC114" s="804"/>
      <c r="CD114" s="804"/>
      <c r="CE114" s="804"/>
      <c r="CF114" s="862">
        <v>25.7</v>
      </c>
      <c r="CG114" s="863"/>
      <c r="CH114" s="863"/>
      <c r="CI114" s="863"/>
      <c r="CJ114" s="863"/>
      <c r="CK114" s="914"/>
      <c r="CL114" s="808"/>
      <c r="CM114" s="802" t="s">
        <v>432</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15">
      <c r="A115" s="901"/>
      <c r="B115" s="902"/>
      <c r="C115" s="739" t="s">
        <v>433</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t="s">
        <v>122</v>
      </c>
      <c r="AB115" s="906"/>
      <c r="AC115" s="906"/>
      <c r="AD115" s="906"/>
      <c r="AE115" s="907"/>
      <c r="AF115" s="908" t="s">
        <v>122</v>
      </c>
      <c r="AG115" s="906"/>
      <c r="AH115" s="906"/>
      <c r="AI115" s="906"/>
      <c r="AJ115" s="907"/>
      <c r="AK115" s="908" t="s">
        <v>122</v>
      </c>
      <c r="AL115" s="906"/>
      <c r="AM115" s="906"/>
      <c r="AN115" s="906"/>
      <c r="AO115" s="907"/>
      <c r="AP115" s="909" t="s">
        <v>122</v>
      </c>
      <c r="AQ115" s="910"/>
      <c r="AR115" s="910"/>
      <c r="AS115" s="910"/>
      <c r="AT115" s="911"/>
      <c r="AU115" s="919"/>
      <c r="AV115" s="920"/>
      <c r="AW115" s="920"/>
      <c r="AX115" s="920"/>
      <c r="AY115" s="920"/>
      <c r="AZ115" s="802" t="s">
        <v>434</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435</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t="s">
        <v>122</v>
      </c>
      <c r="DR115" s="767"/>
      <c r="DS115" s="767"/>
      <c r="DT115" s="767"/>
      <c r="DU115" s="768"/>
      <c r="DV115" s="811" t="s">
        <v>122</v>
      </c>
      <c r="DW115" s="812"/>
      <c r="DX115" s="812"/>
      <c r="DY115" s="812"/>
      <c r="DZ115" s="813"/>
    </row>
    <row r="116" spans="1:130" s="212" customFormat="1" ht="26.25" customHeight="1" x14ac:dyDescent="0.15">
      <c r="A116" s="903"/>
      <c r="B116" s="904"/>
      <c r="C116" s="826" t="s">
        <v>436</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v>48</v>
      </c>
      <c r="AB116" s="767"/>
      <c r="AC116" s="767"/>
      <c r="AD116" s="767"/>
      <c r="AE116" s="768"/>
      <c r="AF116" s="769" t="s">
        <v>122</v>
      </c>
      <c r="AG116" s="767"/>
      <c r="AH116" s="767"/>
      <c r="AI116" s="767"/>
      <c r="AJ116" s="768"/>
      <c r="AK116" s="769">
        <v>139</v>
      </c>
      <c r="AL116" s="767"/>
      <c r="AM116" s="767"/>
      <c r="AN116" s="767"/>
      <c r="AO116" s="768"/>
      <c r="AP116" s="811">
        <v>0</v>
      </c>
      <c r="AQ116" s="812"/>
      <c r="AR116" s="812"/>
      <c r="AS116" s="812"/>
      <c r="AT116" s="813"/>
      <c r="AU116" s="919"/>
      <c r="AV116" s="920"/>
      <c r="AW116" s="920"/>
      <c r="AX116" s="920"/>
      <c r="AY116" s="920"/>
      <c r="AZ116" s="896" t="s">
        <v>437</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438</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12" customFormat="1" ht="26.25" customHeight="1" x14ac:dyDescent="0.15">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439</v>
      </c>
      <c r="Z117" s="884"/>
      <c r="AA117" s="889">
        <v>3747792</v>
      </c>
      <c r="AB117" s="890"/>
      <c r="AC117" s="890"/>
      <c r="AD117" s="890"/>
      <c r="AE117" s="891"/>
      <c r="AF117" s="892">
        <v>3462411</v>
      </c>
      <c r="AG117" s="890"/>
      <c r="AH117" s="890"/>
      <c r="AI117" s="890"/>
      <c r="AJ117" s="891"/>
      <c r="AK117" s="892">
        <v>3156110</v>
      </c>
      <c r="AL117" s="890"/>
      <c r="AM117" s="890"/>
      <c r="AN117" s="890"/>
      <c r="AO117" s="891"/>
      <c r="AP117" s="893"/>
      <c r="AQ117" s="894"/>
      <c r="AR117" s="894"/>
      <c r="AS117" s="894"/>
      <c r="AT117" s="895"/>
      <c r="AU117" s="919"/>
      <c r="AV117" s="920"/>
      <c r="AW117" s="920"/>
      <c r="AX117" s="920"/>
      <c r="AY117" s="920"/>
      <c r="AZ117" s="850" t="s">
        <v>440</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441</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15">
      <c r="A118" s="882" t="s">
        <v>415</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412</v>
      </c>
      <c r="AB118" s="883"/>
      <c r="AC118" s="883"/>
      <c r="AD118" s="883"/>
      <c r="AE118" s="884"/>
      <c r="AF118" s="885" t="s">
        <v>413</v>
      </c>
      <c r="AG118" s="883"/>
      <c r="AH118" s="883"/>
      <c r="AI118" s="883"/>
      <c r="AJ118" s="884"/>
      <c r="AK118" s="885" t="s">
        <v>294</v>
      </c>
      <c r="AL118" s="883"/>
      <c r="AM118" s="883"/>
      <c r="AN118" s="883"/>
      <c r="AO118" s="884"/>
      <c r="AP118" s="886" t="s">
        <v>414</v>
      </c>
      <c r="AQ118" s="887"/>
      <c r="AR118" s="887"/>
      <c r="AS118" s="887"/>
      <c r="AT118" s="888"/>
      <c r="AU118" s="919"/>
      <c r="AV118" s="920"/>
      <c r="AW118" s="920"/>
      <c r="AX118" s="920"/>
      <c r="AY118" s="920"/>
      <c r="AZ118" s="825" t="s">
        <v>442</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v>43316</v>
      </c>
      <c r="CB118" s="832"/>
      <c r="CC118" s="832"/>
      <c r="CD118" s="832"/>
      <c r="CE118" s="832"/>
      <c r="CF118" s="862">
        <v>0.4</v>
      </c>
      <c r="CG118" s="863"/>
      <c r="CH118" s="863"/>
      <c r="CI118" s="863"/>
      <c r="CJ118" s="863"/>
      <c r="CK118" s="914"/>
      <c r="CL118" s="808"/>
      <c r="CM118" s="802" t="s">
        <v>443</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15">
      <c r="A119" s="805" t="s">
        <v>418</v>
      </c>
      <c r="B119" s="806"/>
      <c r="C119" s="847" t="s">
        <v>419</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5" t="s">
        <v>177</v>
      </c>
      <c r="BA119" s="235"/>
      <c r="BB119" s="235"/>
      <c r="BC119" s="235"/>
      <c r="BD119" s="235"/>
      <c r="BE119" s="235"/>
      <c r="BF119" s="235"/>
      <c r="BG119" s="235"/>
      <c r="BH119" s="235"/>
      <c r="BI119" s="235"/>
      <c r="BJ119" s="235"/>
      <c r="BK119" s="235"/>
      <c r="BL119" s="235"/>
      <c r="BM119" s="235"/>
      <c r="BN119" s="235"/>
      <c r="BO119" s="864" t="s">
        <v>444</v>
      </c>
      <c r="BP119" s="865"/>
      <c r="BQ119" s="866">
        <v>23975158</v>
      </c>
      <c r="BR119" s="832"/>
      <c r="BS119" s="832"/>
      <c r="BT119" s="832"/>
      <c r="BU119" s="832"/>
      <c r="BV119" s="832">
        <v>21277512</v>
      </c>
      <c r="BW119" s="832"/>
      <c r="BX119" s="832"/>
      <c r="BY119" s="832"/>
      <c r="BZ119" s="832"/>
      <c r="CA119" s="832">
        <v>19505603</v>
      </c>
      <c r="CB119" s="832"/>
      <c r="CC119" s="832"/>
      <c r="CD119" s="832"/>
      <c r="CE119" s="832"/>
      <c r="CF119" s="735"/>
      <c r="CG119" s="736"/>
      <c r="CH119" s="736"/>
      <c r="CI119" s="736"/>
      <c r="CJ119" s="821"/>
      <c r="CK119" s="915"/>
      <c r="CL119" s="810"/>
      <c r="CM119" s="825" t="s">
        <v>445</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12" customFormat="1" ht="26.25" customHeight="1" x14ac:dyDescent="0.15">
      <c r="A120" s="807"/>
      <c r="B120" s="808"/>
      <c r="C120" s="802" t="s">
        <v>422</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446</v>
      </c>
      <c r="AV120" s="868"/>
      <c r="AW120" s="868"/>
      <c r="AX120" s="868"/>
      <c r="AY120" s="869"/>
      <c r="AZ120" s="847" t="s">
        <v>447</v>
      </c>
      <c r="BA120" s="795"/>
      <c r="BB120" s="795"/>
      <c r="BC120" s="795"/>
      <c r="BD120" s="795"/>
      <c r="BE120" s="795"/>
      <c r="BF120" s="795"/>
      <c r="BG120" s="795"/>
      <c r="BH120" s="795"/>
      <c r="BI120" s="795"/>
      <c r="BJ120" s="795"/>
      <c r="BK120" s="795"/>
      <c r="BL120" s="795"/>
      <c r="BM120" s="795"/>
      <c r="BN120" s="795"/>
      <c r="BO120" s="795"/>
      <c r="BP120" s="796"/>
      <c r="BQ120" s="848">
        <v>9936393</v>
      </c>
      <c r="BR120" s="829"/>
      <c r="BS120" s="829"/>
      <c r="BT120" s="829"/>
      <c r="BU120" s="829"/>
      <c r="BV120" s="829">
        <v>10315611</v>
      </c>
      <c r="BW120" s="829"/>
      <c r="BX120" s="829"/>
      <c r="BY120" s="829"/>
      <c r="BZ120" s="829"/>
      <c r="CA120" s="829">
        <v>10621632</v>
      </c>
      <c r="CB120" s="829"/>
      <c r="CC120" s="829"/>
      <c r="CD120" s="829"/>
      <c r="CE120" s="829"/>
      <c r="CF120" s="853">
        <v>106.6</v>
      </c>
      <c r="CG120" s="854"/>
      <c r="CH120" s="854"/>
      <c r="CI120" s="854"/>
      <c r="CJ120" s="854"/>
      <c r="CK120" s="855" t="s">
        <v>448</v>
      </c>
      <c r="CL120" s="839"/>
      <c r="CM120" s="839"/>
      <c r="CN120" s="839"/>
      <c r="CO120" s="840"/>
      <c r="CP120" s="859" t="s">
        <v>395</v>
      </c>
      <c r="CQ120" s="860"/>
      <c r="CR120" s="860"/>
      <c r="CS120" s="860"/>
      <c r="CT120" s="860"/>
      <c r="CU120" s="860"/>
      <c r="CV120" s="860"/>
      <c r="CW120" s="860"/>
      <c r="CX120" s="860"/>
      <c r="CY120" s="860"/>
      <c r="CZ120" s="860"/>
      <c r="DA120" s="860"/>
      <c r="DB120" s="860"/>
      <c r="DC120" s="860"/>
      <c r="DD120" s="860"/>
      <c r="DE120" s="860"/>
      <c r="DF120" s="861"/>
      <c r="DG120" s="848">
        <v>2531414</v>
      </c>
      <c r="DH120" s="829"/>
      <c r="DI120" s="829"/>
      <c r="DJ120" s="829"/>
      <c r="DK120" s="829"/>
      <c r="DL120" s="829">
        <v>2067302</v>
      </c>
      <c r="DM120" s="829"/>
      <c r="DN120" s="829"/>
      <c r="DO120" s="829"/>
      <c r="DP120" s="829"/>
      <c r="DQ120" s="829">
        <v>1740098</v>
      </c>
      <c r="DR120" s="829"/>
      <c r="DS120" s="829"/>
      <c r="DT120" s="829"/>
      <c r="DU120" s="829"/>
      <c r="DV120" s="830">
        <v>17.5</v>
      </c>
      <c r="DW120" s="830"/>
      <c r="DX120" s="830"/>
      <c r="DY120" s="830"/>
      <c r="DZ120" s="831"/>
    </row>
    <row r="121" spans="1:130" s="212" customFormat="1" ht="26.25" customHeight="1" x14ac:dyDescent="0.15">
      <c r="A121" s="807"/>
      <c r="B121" s="808"/>
      <c r="C121" s="850" t="s">
        <v>449</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450</v>
      </c>
      <c r="BA121" s="739"/>
      <c r="BB121" s="739"/>
      <c r="BC121" s="739"/>
      <c r="BD121" s="739"/>
      <c r="BE121" s="739"/>
      <c r="BF121" s="739"/>
      <c r="BG121" s="739"/>
      <c r="BH121" s="739"/>
      <c r="BI121" s="739"/>
      <c r="BJ121" s="739"/>
      <c r="BK121" s="739"/>
      <c r="BL121" s="739"/>
      <c r="BM121" s="739"/>
      <c r="BN121" s="739"/>
      <c r="BO121" s="739"/>
      <c r="BP121" s="740"/>
      <c r="BQ121" s="803">
        <v>271043</v>
      </c>
      <c r="BR121" s="804"/>
      <c r="BS121" s="804"/>
      <c r="BT121" s="804"/>
      <c r="BU121" s="804"/>
      <c r="BV121" s="804">
        <v>197673</v>
      </c>
      <c r="BW121" s="804"/>
      <c r="BX121" s="804"/>
      <c r="BY121" s="804"/>
      <c r="BZ121" s="804"/>
      <c r="CA121" s="804">
        <v>143666</v>
      </c>
      <c r="CB121" s="804"/>
      <c r="CC121" s="804"/>
      <c r="CD121" s="804"/>
      <c r="CE121" s="804"/>
      <c r="CF121" s="862">
        <v>1.4</v>
      </c>
      <c r="CG121" s="863"/>
      <c r="CH121" s="863"/>
      <c r="CI121" s="863"/>
      <c r="CJ121" s="863"/>
      <c r="CK121" s="856"/>
      <c r="CL121" s="842"/>
      <c r="CM121" s="842"/>
      <c r="CN121" s="842"/>
      <c r="CO121" s="843"/>
      <c r="CP121" s="822" t="s">
        <v>392</v>
      </c>
      <c r="CQ121" s="823"/>
      <c r="CR121" s="823"/>
      <c r="CS121" s="823"/>
      <c r="CT121" s="823"/>
      <c r="CU121" s="823"/>
      <c r="CV121" s="823"/>
      <c r="CW121" s="823"/>
      <c r="CX121" s="823"/>
      <c r="CY121" s="823"/>
      <c r="CZ121" s="823"/>
      <c r="DA121" s="823"/>
      <c r="DB121" s="823"/>
      <c r="DC121" s="823"/>
      <c r="DD121" s="823"/>
      <c r="DE121" s="823"/>
      <c r="DF121" s="824"/>
      <c r="DG121" s="803">
        <v>133742</v>
      </c>
      <c r="DH121" s="804"/>
      <c r="DI121" s="804"/>
      <c r="DJ121" s="804"/>
      <c r="DK121" s="804"/>
      <c r="DL121" s="804">
        <v>128444</v>
      </c>
      <c r="DM121" s="804"/>
      <c r="DN121" s="804"/>
      <c r="DO121" s="804"/>
      <c r="DP121" s="804"/>
      <c r="DQ121" s="804">
        <v>126239</v>
      </c>
      <c r="DR121" s="804"/>
      <c r="DS121" s="804"/>
      <c r="DT121" s="804"/>
      <c r="DU121" s="804"/>
      <c r="DV121" s="781">
        <v>1.3</v>
      </c>
      <c r="DW121" s="781"/>
      <c r="DX121" s="781"/>
      <c r="DY121" s="781"/>
      <c r="DZ121" s="782"/>
    </row>
    <row r="122" spans="1:130" s="212" customFormat="1" ht="26.25" customHeight="1" x14ac:dyDescent="0.15">
      <c r="A122" s="807"/>
      <c r="B122" s="808"/>
      <c r="C122" s="802" t="s">
        <v>432</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451</v>
      </c>
      <c r="BA122" s="826"/>
      <c r="BB122" s="826"/>
      <c r="BC122" s="826"/>
      <c r="BD122" s="826"/>
      <c r="BE122" s="826"/>
      <c r="BF122" s="826"/>
      <c r="BG122" s="826"/>
      <c r="BH122" s="826"/>
      <c r="BI122" s="826"/>
      <c r="BJ122" s="826"/>
      <c r="BK122" s="826"/>
      <c r="BL122" s="826"/>
      <c r="BM122" s="826"/>
      <c r="BN122" s="826"/>
      <c r="BO122" s="826"/>
      <c r="BP122" s="827"/>
      <c r="BQ122" s="866">
        <v>19297408</v>
      </c>
      <c r="BR122" s="832"/>
      <c r="BS122" s="832"/>
      <c r="BT122" s="832"/>
      <c r="BU122" s="832"/>
      <c r="BV122" s="832">
        <v>17690379</v>
      </c>
      <c r="BW122" s="832"/>
      <c r="BX122" s="832"/>
      <c r="BY122" s="832"/>
      <c r="BZ122" s="832"/>
      <c r="CA122" s="832">
        <v>16266076</v>
      </c>
      <c r="CB122" s="832"/>
      <c r="CC122" s="832"/>
      <c r="CD122" s="832"/>
      <c r="CE122" s="832"/>
      <c r="CF122" s="833">
        <v>163.19999999999999</v>
      </c>
      <c r="CG122" s="834"/>
      <c r="CH122" s="834"/>
      <c r="CI122" s="834"/>
      <c r="CJ122" s="834"/>
      <c r="CK122" s="856"/>
      <c r="CL122" s="842"/>
      <c r="CM122" s="842"/>
      <c r="CN122" s="842"/>
      <c r="CO122" s="843"/>
      <c r="CP122" s="822" t="s">
        <v>390</v>
      </c>
      <c r="CQ122" s="823"/>
      <c r="CR122" s="823"/>
      <c r="CS122" s="823"/>
      <c r="CT122" s="823"/>
      <c r="CU122" s="823"/>
      <c r="CV122" s="823"/>
      <c r="CW122" s="823"/>
      <c r="CX122" s="823"/>
      <c r="CY122" s="823"/>
      <c r="CZ122" s="823"/>
      <c r="DA122" s="823"/>
      <c r="DB122" s="823"/>
      <c r="DC122" s="823"/>
      <c r="DD122" s="823"/>
      <c r="DE122" s="823"/>
      <c r="DF122" s="824"/>
      <c r="DG122" s="803" t="s">
        <v>122</v>
      </c>
      <c r="DH122" s="804"/>
      <c r="DI122" s="804"/>
      <c r="DJ122" s="804"/>
      <c r="DK122" s="804"/>
      <c r="DL122" s="804" t="s">
        <v>122</v>
      </c>
      <c r="DM122" s="804"/>
      <c r="DN122" s="804"/>
      <c r="DO122" s="804"/>
      <c r="DP122" s="804"/>
      <c r="DQ122" s="804" t="s">
        <v>122</v>
      </c>
      <c r="DR122" s="804"/>
      <c r="DS122" s="804"/>
      <c r="DT122" s="804"/>
      <c r="DU122" s="804"/>
      <c r="DV122" s="781" t="s">
        <v>122</v>
      </c>
      <c r="DW122" s="781"/>
      <c r="DX122" s="781"/>
      <c r="DY122" s="781"/>
      <c r="DZ122" s="782"/>
    </row>
    <row r="123" spans="1:130" s="212" customFormat="1" ht="26.25" customHeight="1" x14ac:dyDescent="0.15">
      <c r="A123" s="807"/>
      <c r="B123" s="808"/>
      <c r="C123" s="802" t="s">
        <v>438</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35" t="s">
        <v>177</v>
      </c>
      <c r="BA123" s="235"/>
      <c r="BB123" s="235"/>
      <c r="BC123" s="235"/>
      <c r="BD123" s="235"/>
      <c r="BE123" s="235"/>
      <c r="BF123" s="235"/>
      <c r="BG123" s="235"/>
      <c r="BH123" s="235"/>
      <c r="BI123" s="235"/>
      <c r="BJ123" s="235"/>
      <c r="BK123" s="235"/>
      <c r="BL123" s="235"/>
      <c r="BM123" s="235"/>
      <c r="BN123" s="235"/>
      <c r="BO123" s="864" t="s">
        <v>452</v>
      </c>
      <c r="BP123" s="865"/>
      <c r="BQ123" s="819">
        <v>29504844</v>
      </c>
      <c r="BR123" s="820"/>
      <c r="BS123" s="820"/>
      <c r="BT123" s="820"/>
      <c r="BU123" s="820"/>
      <c r="BV123" s="820">
        <v>28203663</v>
      </c>
      <c r="BW123" s="820"/>
      <c r="BX123" s="820"/>
      <c r="BY123" s="820"/>
      <c r="BZ123" s="820"/>
      <c r="CA123" s="820">
        <v>27031374</v>
      </c>
      <c r="CB123" s="820"/>
      <c r="CC123" s="820"/>
      <c r="CD123" s="820"/>
      <c r="CE123" s="820"/>
      <c r="CF123" s="735"/>
      <c r="CG123" s="736"/>
      <c r="CH123" s="736"/>
      <c r="CI123" s="736"/>
      <c r="CJ123" s="821"/>
      <c r="CK123" s="856"/>
      <c r="CL123" s="842"/>
      <c r="CM123" s="842"/>
      <c r="CN123" s="842"/>
      <c r="CO123" s="843"/>
      <c r="CP123" s="822" t="s">
        <v>389</v>
      </c>
      <c r="CQ123" s="823"/>
      <c r="CR123" s="823"/>
      <c r="CS123" s="823"/>
      <c r="CT123" s="823"/>
      <c r="CU123" s="823"/>
      <c r="CV123" s="823"/>
      <c r="CW123" s="823"/>
      <c r="CX123" s="823"/>
      <c r="CY123" s="823"/>
      <c r="CZ123" s="823"/>
      <c r="DA123" s="823"/>
      <c r="DB123" s="823"/>
      <c r="DC123" s="823"/>
      <c r="DD123" s="823"/>
      <c r="DE123" s="823"/>
      <c r="DF123" s="824"/>
      <c r="DG123" s="766" t="s">
        <v>122</v>
      </c>
      <c r="DH123" s="767"/>
      <c r="DI123" s="767"/>
      <c r="DJ123" s="767"/>
      <c r="DK123" s="768"/>
      <c r="DL123" s="769" t="s">
        <v>122</v>
      </c>
      <c r="DM123" s="767"/>
      <c r="DN123" s="767"/>
      <c r="DO123" s="767"/>
      <c r="DP123" s="768"/>
      <c r="DQ123" s="769" t="s">
        <v>122</v>
      </c>
      <c r="DR123" s="767"/>
      <c r="DS123" s="767"/>
      <c r="DT123" s="767"/>
      <c r="DU123" s="768"/>
      <c r="DV123" s="811" t="s">
        <v>122</v>
      </c>
      <c r="DW123" s="812"/>
      <c r="DX123" s="812"/>
      <c r="DY123" s="812"/>
      <c r="DZ123" s="813"/>
    </row>
    <row r="124" spans="1:130" s="212" customFormat="1" ht="26.25" customHeight="1" thickBot="1" x14ac:dyDescent="0.2">
      <c r="A124" s="807"/>
      <c r="B124" s="808"/>
      <c r="C124" s="802" t="s">
        <v>441</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453</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t="s">
        <v>122</v>
      </c>
      <c r="BR124" s="818"/>
      <c r="BS124" s="818"/>
      <c r="BT124" s="818"/>
      <c r="BU124" s="818"/>
      <c r="BV124" s="818" t="s">
        <v>122</v>
      </c>
      <c r="BW124" s="818"/>
      <c r="BX124" s="818"/>
      <c r="BY124" s="818"/>
      <c r="BZ124" s="818"/>
      <c r="CA124" s="818" t="s">
        <v>122</v>
      </c>
      <c r="CB124" s="818"/>
      <c r="CC124" s="818"/>
      <c r="CD124" s="818"/>
      <c r="CE124" s="818"/>
      <c r="CF124" s="713"/>
      <c r="CG124" s="714"/>
      <c r="CH124" s="714"/>
      <c r="CI124" s="714"/>
      <c r="CJ124" s="849"/>
      <c r="CK124" s="857"/>
      <c r="CL124" s="857"/>
      <c r="CM124" s="857"/>
      <c r="CN124" s="857"/>
      <c r="CO124" s="858"/>
      <c r="CP124" s="822" t="s">
        <v>454</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15">
      <c r="A125" s="807"/>
      <c r="B125" s="808"/>
      <c r="C125" s="802" t="s">
        <v>443</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455</v>
      </c>
      <c r="CL125" s="839"/>
      <c r="CM125" s="839"/>
      <c r="CN125" s="839"/>
      <c r="CO125" s="840"/>
      <c r="CP125" s="847" t="s">
        <v>456</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
      <c r="A126" s="807"/>
      <c r="B126" s="808"/>
      <c r="C126" s="802" t="s">
        <v>445</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122</v>
      </c>
      <c r="AB126" s="767"/>
      <c r="AC126" s="767"/>
      <c r="AD126" s="767"/>
      <c r="AE126" s="768"/>
      <c r="AF126" s="769" t="s">
        <v>122</v>
      </c>
      <c r="AG126" s="767"/>
      <c r="AH126" s="767"/>
      <c r="AI126" s="767"/>
      <c r="AJ126" s="768"/>
      <c r="AK126" s="769" t="s">
        <v>122</v>
      </c>
      <c r="AL126" s="767"/>
      <c r="AM126" s="767"/>
      <c r="AN126" s="767"/>
      <c r="AO126" s="768"/>
      <c r="AP126" s="811" t="s">
        <v>122</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457</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15">
      <c r="A127" s="809"/>
      <c r="B127" s="810"/>
      <c r="C127" s="825" t="s">
        <v>458</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14"/>
      <c r="AV127" s="214"/>
      <c r="AW127" s="214"/>
      <c r="AX127" s="828" t="s">
        <v>459</v>
      </c>
      <c r="AY127" s="799"/>
      <c r="AZ127" s="799"/>
      <c r="BA127" s="799"/>
      <c r="BB127" s="799"/>
      <c r="BC127" s="799"/>
      <c r="BD127" s="799"/>
      <c r="BE127" s="800"/>
      <c r="BF127" s="798" t="s">
        <v>460</v>
      </c>
      <c r="BG127" s="799"/>
      <c r="BH127" s="799"/>
      <c r="BI127" s="799"/>
      <c r="BJ127" s="799"/>
      <c r="BK127" s="799"/>
      <c r="BL127" s="800"/>
      <c r="BM127" s="798" t="s">
        <v>461</v>
      </c>
      <c r="BN127" s="799"/>
      <c r="BO127" s="799"/>
      <c r="BP127" s="799"/>
      <c r="BQ127" s="799"/>
      <c r="BR127" s="799"/>
      <c r="BS127" s="800"/>
      <c r="BT127" s="798" t="s">
        <v>462</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463</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
      <c r="A128" s="783" t="s">
        <v>464</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465</v>
      </c>
      <c r="X128" s="785"/>
      <c r="Y128" s="785"/>
      <c r="Z128" s="786"/>
      <c r="AA128" s="787">
        <v>88172</v>
      </c>
      <c r="AB128" s="788"/>
      <c r="AC128" s="788"/>
      <c r="AD128" s="788"/>
      <c r="AE128" s="789"/>
      <c r="AF128" s="790">
        <v>73837</v>
      </c>
      <c r="AG128" s="788"/>
      <c r="AH128" s="788"/>
      <c r="AI128" s="788"/>
      <c r="AJ128" s="789"/>
      <c r="AK128" s="790">
        <v>54253</v>
      </c>
      <c r="AL128" s="788"/>
      <c r="AM128" s="788"/>
      <c r="AN128" s="788"/>
      <c r="AO128" s="789"/>
      <c r="AP128" s="791"/>
      <c r="AQ128" s="792"/>
      <c r="AR128" s="792"/>
      <c r="AS128" s="792"/>
      <c r="AT128" s="793"/>
      <c r="AU128" s="214"/>
      <c r="AV128" s="214"/>
      <c r="AW128" s="214"/>
      <c r="AX128" s="794" t="s">
        <v>466</v>
      </c>
      <c r="AY128" s="795"/>
      <c r="AZ128" s="795"/>
      <c r="BA128" s="795"/>
      <c r="BB128" s="795"/>
      <c r="BC128" s="795"/>
      <c r="BD128" s="795"/>
      <c r="BE128" s="796"/>
      <c r="BF128" s="773" t="s">
        <v>122</v>
      </c>
      <c r="BG128" s="774"/>
      <c r="BH128" s="774"/>
      <c r="BI128" s="774"/>
      <c r="BJ128" s="774"/>
      <c r="BK128" s="774"/>
      <c r="BL128" s="797"/>
      <c r="BM128" s="773">
        <v>13.03</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467</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12" customFormat="1" ht="26.25" customHeight="1" x14ac:dyDescent="0.15">
      <c r="A129" s="761" t="s">
        <v>102</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468</v>
      </c>
      <c r="X129" s="764"/>
      <c r="Y129" s="764"/>
      <c r="Z129" s="765"/>
      <c r="AA129" s="766">
        <v>12342346</v>
      </c>
      <c r="AB129" s="767"/>
      <c r="AC129" s="767"/>
      <c r="AD129" s="767"/>
      <c r="AE129" s="768"/>
      <c r="AF129" s="769">
        <v>12166584</v>
      </c>
      <c r="AG129" s="767"/>
      <c r="AH129" s="767"/>
      <c r="AI129" s="767"/>
      <c r="AJ129" s="768"/>
      <c r="AK129" s="769">
        <v>12212121</v>
      </c>
      <c r="AL129" s="767"/>
      <c r="AM129" s="767"/>
      <c r="AN129" s="767"/>
      <c r="AO129" s="768"/>
      <c r="AP129" s="770"/>
      <c r="AQ129" s="771"/>
      <c r="AR129" s="771"/>
      <c r="AS129" s="771"/>
      <c r="AT129" s="772"/>
      <c r="AU129" s="215"/>
      <c r="AV129" s="215"/>
      <c r="AW129" s="215"/>
      <c r="AX129" s="738" t="s">
        <v>469</v>
      </c>
      <c r="AY129" s="739"/>
      <c r="AZ129" s="739"/>
      <c r="BA129" s="739"/>
      <c r="BB129" s="739"/>
      <c r="BC129" s="739"/>
      <c r="BD129" s="739"/>
      <c r="BE129" s="740"/>
      <c r="BF129" s="757" t="s">
        <v>122</v>
      </c>
      <c r="BG129" s="758"/>
      <c r="BH129" s="758"/>
      <c r="BI129" s="758"/>
      <c r="BJ129" s="758"/>
      <c r="BK129" s="758"/>
      <c r="BL129" s="759"/>
      <c r="BM129" s="757">
        <v>18.03</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761" t="s">
        <v>470</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471</v>
      </c>
      <c r="X130" s="764"/>
      <c r="Y130" s="764"/>
      <c r="Z130" s="765"/>
      <c r="AA130" s="766">
        <v>2604398</v>
      </c>
      <c r="AB130" s="767"/>
      <c r="AC130" s="767"/>
      <c r="AD130" s="767"/>
      <c r="AE130" s="768"/>
      <c r="AF130" s="769">
        <v>2399436</v>
      </c>
      <c r="AG130" s="767"/>
      <c r="AH130" s="767"/>
      <c r="AI130" s="767"/>
      <c r="AJ130" s="768"/>
      <c r="AK130" s="769">
        <v>2247016</v>
      </c>
      <c r="AL130" s="767"/>
      <c r="AM130" s="767"/>
      <c r="AN130" s="767"/>
      <c r="AO130" s="768"/>
      <c r="AP130" s="770"/>
      <c r="AQ130" s="771"/>
      <c r="AR130" s="771"/>
      <c r="AS130" s="771"/>
      <c r="AT130" s="772"/>
      <c r="AU130" s="215"/>
      <c r="AV130" s="215"/>
      <c r="AW130" s="215"/>
      <c r="AX130" s="738" t="s">
        <v>472</v>
      </c>
      <c r="AY130" s="739"/>
      <c r="AZ130" s="739"/>
      <c r="BA130" s="739"/>
      <c r="BB130" s="739"/>
      <c r="BC130" s="739"/>
      <c r="BD130" s="739"/>
      <c r="BE130" s="740"/>
      <c r="BF130" s="741">
        <v>9.8000000000000007</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473</v>
      </c>
      <c r="X131" s="748"/>
      <c r="Y131" s="748"/>
      <c r="Z131" s="749"/>
      <c r="AA131" s="750">
        <v>9737948</v>
      </c>
      <c r="AB131" s="751"/>
      <c r="AC131" s="751"/>
      <c r="AD131" s="751"/>
      <c r="AE131" s="752"/>
      <c r="AF131" s="753">
        <v>9767148</v>
      </c>
      <c r="AG131" s="751"/>
      <c r="AH131" s="751"/>
      <c r="AI131" s="751"/>
      <c r="AJ131" s="752"/>
      <c r="AK131" s="753">
        <v>9965105</v>
      </c>
      <c r="AL131" s="751"/>
      <c r="AM131" s="751"/>
      <c r="AN131" s="751"/>
      <c r="AO131" s="752"/>
      <c r="AP131" s="754"/>
      <c r="AQ131" s="755"/>
      <c r="AR131" s="755"/>
      <c r="AS131" s="755"/>
      <c r="AT131" s="756"/>
      <c r="AU131" s="215"/>
      <c r="AV131" s="215"/>
      <c r="AW131" s="215"/>
      <c r="AX131" s="716" t="s">
        <v>474</v>
      </c>
      <c r="AY131" s="717"/>
      <c r="AZ131" s="717"/>
      <c r="BA131" s="717"/>
      <c r="BB131" s="717"/>
      <c r="BC131" s="717"/>
      <c r="BD131" s="717"/>
      <c r="BE131" s="718"/>
      <c r="BF131" s="719" t="s">
        <v>122</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725" t="s">
        <v>475</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476</v>
      </c>
      <c r="W132" s="729"/>
      <c r="X132" s="729"/>
      <c r="Y132" s="729"/>
      <c r="Z132" s="730"/>
      <c r="AA132" s="731">
        <v>10.836184380000001</v>
      </c>
      <c r="AB132" s="732"/>
      <c r="AC132" s="732"/>
      <c r="AD132" s="732"/>
      <c r="AE132" s="733"/>
      <c r="AF132" s="734">
        <v>10.12719373</v>
      </c>
      <c r="AG132" s="732"/>
      <c r="AH132" s="732"/>
      <c r="AI132" s="732"/>
      <c r="AJ132" s="733"/>
      <c r="AK132" s="734">
        <v>8.5783441319999998</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477</v>
      </c>
      <c r="W133" s="708"/>
      <c r="X133" s="708"/>
      <c r="Y133" s="708"/>
      <c r="Z133" s="709"/>
      <c r="AA133" s="710">
        <v>11.3</v>
      </c>
      <c r="AB133" s="711"/>
      <c r="AC133" s="711"/>
      <c r="AD133" s="711"/>
      <c r="AE133" s="712"/>
      <c r="AF133" s="710">
        <v>10.7</v>
      </c>
      <c r="AG133" s="711"/>
      <c r="AH133" s="711"/>
      <c r="AI133" s="711"/>
      <c r="AJ133" s="712"/>
      <c r="AK133" s="710">
        <v>9.8000000000000007</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4idR87wt2UmfDluobd8KKv7mFXACqKph4cAHsbsfrE3Y65vZBPhQdxtVC4//Wy7UiKOJ67SV7+GaDS8alYKWFg==" saltValue="8EW05GATGvxFnHpapgxeg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55" zoomScaleNormal="85" zoomScaleSheetLayoutView="100" workbookViewId="0">
      <selection activeCell="AO95" sqref="AO95"/>
    </sheetView>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478</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LggO9SzGet/bwAeNBphPngh41AOkC32Bcf3pOI/fnq/VVZdxH+q9RKn7+oYSneRqiwNqiozWNDSd1ciPkmMaVg==" saltValue="s60Bt77rFjRpGeP3xeQ+o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abSelected="1" topLeftCell="A13" zoomScaleNormal="100" zoomScaleSheetLayoutView="55" workbookViewId="0"/>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wcBtz6oCrxa0RPk/XTfKg0EfNpWBfkLJwPgW1J7dTit8IPqzheEGyVLv8JyqC3EjLydfEoTeF19RgfN0QIAJ5Q==" saltValue="Hwsb4xc35qHdnHi2XWKq4A=="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N52" workbookViewId="0"/>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479</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480</v>
      </c>
      <c r="AL6" s="248"/>
      <c r="AM6" s="248"/>
      <c r="AN6" s="248"/>
    </row>
    <row r="7" spans="1:46" ht="13.5" customHeight="1" x14ac:dyDescent="0.15">
      <c r="A7" s="247"/>
      <c r="AK7" s="250"/>
      <c r="AL7" s="251"/>
      <c r="AM7" s="251"/>
      <c r="AN7" s="252"/>
      <c r="AO7" s="1105" t="s">
        <v>481</v>
      </c>
      <c r="AP7" s="253"/>
      <c r="AQ7" s="254" t="s">
        <v>482</v>
      </c>
      <c r="AR7" s="255"/>
    </row>
    <row r="8" spans="1:46" x14ac:dyDescent="0.15">
      <c r="A8" s="247"/>
      <c r="AK8" s="256"/>
      <c r="AL8" s="257"/>
      <c r="AM8" s="257"/>
      <c r="AN8" s="258"/>
      <c r="AO8" s="1106"/>
      <c r="AP8" s="259" t="s">
        <v>483</v>
      </c>
      <c r="AQ8" s="260" t="s">
        <v>484</v>
      </c>
      <c r="AR8" s="261" t="s">
        <v>485</v>
      </c>
    </row>
    <row r="9" spans="1:46" x14ac:dyDescent="0.15">
      <c r="A9" s="247"/>
      <c r="AK9" s="1117" t="s">
        <v>486</v>
      </c>
      <c r="AL9" s="1118"/>
      <c r="AM9" s="1118"/>
      <c r="AN9" s="1119"/>
      <c r="AO9" s="262">
        <v>3851210</v>
      </c>
      <c r="AP9" s="262">
        <v>138762</v>
      </c>
      <c r="AQ9" s="263">
        <v>98214</v>
      </c>
      <c r="AR9" s="264">
        <v>41.3</v>
      </c>
    </row>
    <row r="10" spans="1:46" ht="13.5" customHeight="1" x14ac:dyDescent="0.15">
      <c r="A10" s="247"/>
      <c r="AK10" s="1117" t="s">
        <v>487</v>
      </c>
      <c r="AL10" s="1118"/>
      <c r="AM10" s="1118"/>
      <c r="AN10" s="1119"/>
      <c r="AO10" s="265">
        <v>476669</v>
      </c>
      <c r="AP10" s="265">
        <v>17175</v>
      </c>
      <c r="AQ10" s="266">
        <v>8330</v>
      </c>
      <c r="AR10" s="267">
        <v>106.2</v>
      </c>
    </row>
    <row r="11" spans="1:46" ht="13.5" customHeight="1" x14ac:dyDescent="0.15">
      <c r="A11" s="247"/>
      <c r="AK11" s="1117" t="s">
        <v>488</v>
      </c>
      <c r="AL11" s="1118"/>
      <c r="AM11" s="1118"/>
      <c r="AN11" s="1119"/>
      <c r="AO11" s="265" t="s">
        <v>489</v>
      </c>
      <c r="AP11" s="265" t="s">
        <v>489</v>
      </c>
      <c r="AQ11" s="266">
        <v>2236</v>
      </c>
      <c r="AR11" s="267" t="s">
        <v>489</v>
      </c>
    </row>
    <row r="12" spans="1:46" ht="13.5" customHeight="1" x14ac:dyDescent="0.15">
      <c r="A12" s="247"/>
      <c r="AK12" s="1117" t="s">
        <v>490</v>
      </c>
      <c r="AL12" s="1118"/>
      <c r="AM12" s="1118"/>
      <c r="AN12" s="1119"/>
      <c r="AO12" s="265" t="s">
        <v>489</v>
      </c>
      <c r="AP12" s="265" t="s">
        <v>489</v>
      </c>
      <c r="AQ12" s="266">
        <v>12</v>
      </c>
      <c r="AR12" s="267" t="s">
        <v>489</v>
      </c>
    </row>
    <row r="13" spans="1:46" ht="13.5" customHeight="1" x14ac:dyDescent="0.15">
      <c r="A13" s="247"/>
      <c r="AK13" s="1117" t="s">
        <v>491</v>
      </c>
      <c r="AL13" s="1118"/>
      <c r="AM13" s="1118"/>
      <c r="AN13" s="1119"/>
      <c r="AO13" s="265">
        <v>30985</v>
      </c>
      <c r="AP13" s="265">
        <v>1116</v>
      </c>
      <c r="AQ13" s="266">
        <v>3111</v>
      </c>
      <c r="AR13" s="267">
        <v>-64.099999999999994</v>
      </c>
    </row>
    <row r="14" spans="1:46" ht="13.5" customHeight="1" x14ac:dyDescent="0.15">
      <c r="A14" s="247"/>
      <c r="AK14" s="1117" t="s">
        <v>492</v>
      </c>
      <c r="AL14" s="1118"/>
      <c r="AM14" s="1118"/>
      <c r="AN14" s="1119"/>
      <c r="AO14" s="265">
        <v>80189</v>
      </c>
      <c r="AP14" s="265">
        <v>2889</v>
      </c>
      <c r="AQ14" s="266">
        <v>1882</v>
      </c>
      <c r="AR14" s="267">
        <v>53.5</v>
      </c>
    </row>
    <row r="15" spans="1:46" ht="13.5" customHeight="1" x14ac:dyDescent="0.15">
      <c r="A15" s="247"/>
      <c r="AK15" s="1120" t="s">
        <v>493</v>
      </c>
      <c r="AL15" s="1121"/>
      <c r="AM15" s="1121"/>
      <c r="AN15" s="1122"/>
      <c r="AO15" s="265">
        <v>-264090</v>
      </c>
      <c r="AP15" s="265">
        <v>-9515</v>
      </c>
      <c r="AQ15" s="266">
        <v>-6411</v>
      </c>
      <c r="AR15" s="267">
        <v>48.4</v>
      </c>
    </row>
    <row r="16" spans="1:46" x14ac:dyDescent="0.15">
      <c r="A16" s="247"/>
      <c r="AK16" s="1120" t="s">
        <v>177</v>
      </c>
      <c r="AL16" s="1121"/>
      <c r="AM16" s="1121"/>
      <c r="AN16" s="1122"/>
      <c r="AO16" s="265">
        <v>4174963</v>
      </c>
      <c r="AP16" s="265">
        <v>150427</v>
      </c>
      <c r="AQ16" s="266">
        <v>107373</v>
      </c>
      <c r="AR16" s="267">
        <v>40.1</v>
      </c>
    </row>
    <row r="17" spans="1:46" x14ac:dyDescent="0.15">
      <c r="A17" s="247"/>
    </row>
    <row r="18" spans="1:46" x14ac:dyDescent="0.15">
      <c r="A18" s="247"/>
      <c r="AQ18" s="268"/>
      <c r="AR18" s="268"/>
    </row>
    <row r="19" spans="1:46" x14ac:dyDescent="0.15">
      <c r="A19" s="247"/>
      <c r="AK19" s="243" t="s">
        <v>494</v>
      </c>
    </row>
    <row r="20" spans="1:46" x14ac:dyDescent="0.15">
      <c r="A20" s="247"/>
      <c r="AK20" s="269"/>
      <c r="AL20" s="270"/>
      <c r="AM20" s="270"/>
      <c r="AN20" s="271"/>
      <c r="AO20" s="272" t="s">
        <v>495</v>
      </c>
      <c r="AP20" s="273" t="s">
        <v>496</v>
      </c>
      <c r="AQ20" s="274" t="s">
        <v>497</v>
      </c>
      <c r="AR20" s="275"/>
    </row>
    <row r="21" spans="1:46" s="248" customFormat="1" x14ac:dyDescent="0.15">
      <c r="A21" s="276"/>
      <c r="AK21" s="1123" t="s">
        <v>498</v>
      </c>
      <c r="AL21" s="1124"/>
      <c r="AM21" s="1124"/>
      <c r="AN21" s="1125"/>
      <c r="AO21" s="277">
        <v>10.95</v>
      </c>
      <c r="AP21" s="278">
        <v>9.17</v>
      </c>
      <c r="AQ21" s="279">
        <v>1.78</v>
      </c>
      <c r="AS21" s="280"/>
      <c r="AT21" s="276"/>
    </row>
    <row r="22" spans="1:46" s="248" customFormat="1" x14ac:dyDescent="0.15">
      <c r="A22" s="276"/>
      <c r="AK22" s="1123" t="s">
        <v>499</v>
      </c>
      <c r="AL22" s="1124"/>
      <c r="AM22" s="1124"/>
      <c r="AN22" s="1125"/>
      <c r="AO22" s="281">
        <v>96.6</v>
      </c>
      <c r="AP22" s="282">
        <v>97.5</v>
      </c>
      <c r="AQ22" s="283">
        <v>-0.9</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16" t="s">
        <v>500</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x14ac:dyDescent="0.15">
      <c r="A27" s="288"/>
      <c r="AS27" s="243"/>
      <c r="AT27" s="243"/>
    </row>
    <row r="28" spans="1:46" ht="17.25" x14ac:dyDescent="0.15">
      <c r="A28" s="244" t="s">
        <v>501</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502</v>
      </c>
      <c r="AL29" s="248"/>
      <c r="AM29" s="248"/>
      <c r="AN29" s="248"/>
      <c r="AS29" s="290"/>
    </row>
    <row r="30" spans="1:46" ht="13.5" customHeight="1" x14ac:dyDescent="0.15">
      <c r="A30" s="247"/>
      <c r="AK30" s="250"/>
      <c r="AL30" s="251"/>
      <c r="AM30" s="251"/>
      <c r="AN30" s="252"/>
      <c r="AO30" s="1105" t="s">
        <v>481</v>
      </c>
      <c r="AP30" s="253"/>
      <c r="AQ30" s="254" t="s">
        <v>482</v>
      </c>
      <c r="AR30" s="255"/>
    </row>
    <row r="31" spans="1:46" x14ac:dyDescent="0.15">
      <c r="A31" s="247"/>
      <c r="AK31" s="256"/>
      <c r="AL31" s="257"/>
      <c r="AM31" s="257"/>
      <c r="AN31" s="258"/>
      <c r="AO31" s="1106"/>
      <c r="AP31" s="259" t="s">
        <v>483</v>
      </c>
      <c r="AQ31" s="260" t="s">
        <v>484</v>
      </c>
      <c r="AR31" s="261" t="s">
        <v>485</v>
      </c>
    </row>
    <row r="32" spans="1:46" ht="27" customHeight="1" x14ac:dyDescent="0.15">
      <c r="A32" s="247"/>
      <c r="AK32" s="1107" t="s">
        <v>503</v>
      </c>
      <c r="AL32" s="1108"/>
      <c r="AM32" s="1108"/>
      <c r="AN32" s="1109"/>
      <c r="AO32" s="291">
        <v>2207138</v>
      </c>
      <c r="AP32" s="291">
        <v>79525</v>
      </c>
      <c r="AQ32" s="292">
        <v>55954</v>
      </c>
      <c r="AR32" s="293">
        <v>42.1</v>
      </c>
    </row>
    <row r="33" spans="1:46" ht="13.5" customHeight="1" x14ac:dyDescent="0.15">
      <c r="A33" s="247"/>
      <c r="AK33" s="1107" t="s">
        <v>504</v>
      </c>
      <c r="AL33" s="1108"/>
      <c r="AM33" s="1108"/>
      <c r="AN33" s="1109"/>
      <c r="AO33" s="291" t="s">
        <v>489</v>
      </c>
      <c r="AP33" s="291" t="s">
        <v>489</v>
      </c>
      <c r="AQ33" s="292" t="s">
        <v>489</v>
      </c>
      <c r="AR33" s="293" t="s">
        <v>489</v>
      </c>
    </row>
    <row r="34" spans="1:46" ht="27" customHeight="1" x14ac:dyDescent="0.15">
      <c r="A34" s="247"/>
      <c r="AK34" s="1107" t="s">
        <v>505</v>
      </c>
      <c r="AL34" s="1108"/>
      <c r="AM34" s="1108"/>
      <c r="AN34" s="1109"/>
      <c r="AO34" s="291" t="s">
        <v>489</v>
      </c>
      <c r="AP34" s="291" t="s">
        <v>489</v>
      </c>
      <c r="AQ34" s="292">
        <v>1</v>
      </c>
      <c r="AR34" s="293" t="s">
        <v>489</v>
      </c>
    </row>
    <row r="35" spans="1:46" ht="27" customHeight="1" x14ac:dyDescent="0.15">
      <c r="A35" s="247"/>
      <c r="AK35" s="1107" t="s">
        <v>506</v>
      </c>
      <c r="AL35" s="1108"/>
      <c r="AM35" s="1108"/>
      <c r="AN35" s="1109"/>
      <c r="AO35" s="291">
        <v>486622</v>
      </c>
      <c r="AP35" s="291">
        <v>17533</v>
      </c>
      <c r="AQ35" s="292">
        <v>17691</v>
      </c>
      <c r="AR35" s="293">
        <v>-0.9</v>
      </c>
    </row>
    <row r="36" spans="1:46" ht="27" customHeight="1" x14ac:dyDescent="0.15">
      <c r="A36" s="247"/>
      <c r="AK36" s="1107" t="s">
        <v>507</v>
      </c>
      <c r="AL36" s="1108"/>
      <c r="AM36" s="1108"/>
      <c r="AN36" s="1109"/>
      <c r="AO36" s="291">
        <v>462211</v>
      </c>
      <c r="AP36" s="291">
        <v>16654</v>
      </c>
      <c r="AQ36" s="292">
        <v>2603</v>
      </c>
      <c r="AR36" s="293">
        <v>539.79999999999995</v>
      </c>
    </row>
    <row r="37" spans="1:46" ht="13.5" customHeight="1" x14ac:dyDescent="0.15">
      <c r="A37" s="247"/>
      <c r="AK37" s="1107" t="s">
        <v>508</v>
      </c>
      <c r="AL37" s="1108"/>
      <c r="AM37" s="1108"/>
      <c r="AN37" s="1109"/>
      <c r="AO37" s="291" t="s">
        <v>489</v>
      </c>
      <c r="AP37" s="291" t="s">
        <v>489</v>
      </c>
      <c r="AQ37" s="292">
        <v>579</v>
      </c>
      <c r="AR37" s="293" t="s">
        <v>489</v>
      </c>
    </row>
    <row r="38" spans="1:46" ht="27" customHeight="1" x14ac:dyDescent="0.15">
      <c r="A38" s="247"/>
      <c r="AK38" s="1110" t="s">
        <v>509</v>
      </c>
      <c r="AL38" s="1111"/>
      <c r="AM38" s="1111"/>
      <c r="AN38" s="1112"/>
      <c r="AO38" s="294">
        <v>139</v>
      </c>
      <c r="AP38" s="294">
        <v>5</v>
      </c>
      <c r="AQ38" s="295">
        <v>4</v>
      </c>
      <c r="AR38" s="283">
        <v>25</v>
      </c>
      <c r="AS38" s="290"/>
    </row>
    <row r="39" spans="1:46" x14ac:dyDescent="0.15">
      <c r="A39" s="247"/>
      <c r="AK39" s="1110" t="s">
        <v>510</v>
      </c>
      <c r="AL39" s="1111"/>
      <c r="AM39" s="1111"/>
      <c r="AN39" s="1112"/>
      <c r="AO39" s="291">
        <v>-54253</v>
      </c>
      <c r="AP39" s="291">
        <v>-1955</v>
      </c>
      <c r="AQ39" s="292">
        <v>-4663</v>
      </c>
      <c r="AR39" s="293">
        <v>-58.1</v>
      </c>
      <c r="AS39" s="290"/>
    </row>
    <row r="40" spans="1:46" ht="27" customHeight="1" x14ac:dyDescent="0.15">
      <c r="A40" s="247"/>
      <c r="AK40" s="1107" t="s">
        <v>511</v>
      </c>
      <c r="AL40" s="1108"/>
      <c r="AM40" s="1108"/>
      <c r="AN40" s="1109"/>
      <c r="AO40" s="291">
        <v>-2247016</v>
      </c>
      <c r="AP40" s="291">
        <v>-80962</v>
      </c>
      <c r="AQ40" s="292">
        <v>-48945</v>
      </c>
      <c r="AR40" s="293">
        <v>65.400000000000006</v>
      </c>
      <c r="AS40" s="290"/>
    </row>
    <row r="41" spans="1:46" x14ac:dyDescent="0.15">
      <c r="A41" s="247"/>
      <c r="AK41" s="1113" t="s">
        <v>287</v>
      </c>
      <c r="AL41" s="1114"/>
      <c r="AM41" s="1114"/>
      <c r="AN41" s="1115"/>
      <c r="AO41" s="291">
        <v>854841</v>
      </c>
      <c r="AP41" s="291">
        <v>30801</v>
      </c>
      <c r="AQ41" s="292">
        <v>23225</v>
      </c>
      <c r="AR41" s="293">
        <v>32.6</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512</v>
      </c>
    </row>
    <row r="48" spans="1:46" x14ac:dyDescent="0.15">
      <c r="A48" s="247"/>
      <c r="AK48" s="301" t="s">
        <v>513</v>
      </c>
      <c r="AL48" s="301"/>
      <c r="AM48" s="301"/>
      <c r="AN48" s="301"/>
      <c r="AO48" s="301"/>
      <c r="AP48" s="301"/>
      <c r="AQ48" s="302"/>
      <c r="AR48" s="301"/>
    </row>
    <row r="49" spans="1:44" ht="13.5" customHeight="1" x14ac:dyDescent="0.15">
      <c r="A49" s="247"/>
      <c r="AK49" s="303"/>
      <c r="AL49" s="304"/>
      <c r="AM49" s="1100" t="s">
        <v>481</v>
      </c>
      <c r="AN49" s="1102" t="s">
        <v>514</v>
      </c>
      <c r="AO49" s="1103"/>
      <c r="AP49" s="1103"/>
      <c r="AQ49" s="1103"/>
      <c r="AR49" s="1104"/>
    </row>
    <row r="50" spans="1:44" x14ac:dyDescent="0.15">
      <c r="A50" s="247"/>
      <c r="AK50" s="305"/>
      <c r="AL50" s="306"/>
      <c r="AM50" s="1101"/>
      <c r="AN50" s="307" t="s">
        <v>515</v>
      </c>
      <c r="AO50" s="308" t="s">
        <v>516</v>
      </c>
      <c r="AP50" s="309" t="s">
        <v>517</v>
      </c>
      <c r="AQ50" s="310" t="s">
        <v>518</v>
      </c>
      <c r="AR50" s="311" t="s">
        <v>519</v>
      </c>
    </row>
    <row r="51" spans="1:44" x14ac:dyDescent="0.15">
      <c r="A51" s="247"/>
      <c r="AK51" s="303" t="s">
        <v>520</v>
      </c>
      <c r="AL51" s="304"/>
      <c r="AM51" s="312">
        <v>2147477</v>
      </c>
      <c r="AN51" s="313">
        <v>72201</v>
      </c>
      <c r="AO51" s="314">
        <v>17</v>
      </c>
      <c r="AP51" s="315">
        <v>76347</v>
      </c>
      <c r="AQ51" s="316">
        <v>2.4</v>
      </c>
      <c r="AR51" s="317">
        <v>14.6</v>
      </c>
    </row>
    <row r="52" spans="1:44" x14ac:dyDescent="0.15">
      <c r="A52" s="247"/>
      <c r="AK52" s="318"/>
      <c r="AL52" s="319" t="s">
        <v>521</v>
      </c>
      <c r="AM52" s="320">
        <v>1114843</v>
      </c>
      <c r="AN52" s="321">
        <v>37483</v>
      </c>
      <c r="AO52" s="322">
        <v>10</v>
      </c>
      <c r="AP52" s="323">
        <v>41762</v>
      </c>
      <c r="AQ52" s="324">
        <v>0.5</v>
      </c>
      <c r="AR52" s="325">
        <v>9.5</v>
      </c>
    </row>
    <row r="53" spans="1:44" x14ac:dyDescent="0.15">
      <c r="A53" s="247"/>
      <c r="AK53" s="303" t="s">
        <v>522</v>
      </c>
      <c r="AL53" s="304"/>
      <c r="AM53" s="312">
        <v>1695191</v>
      </c>
      <c r="AN53" s="313">
        <v>58124</v>
      </c>
      <c r="AO53" s="314">
        <v>-19.5</v>
      </c>
      <c r="AP53" s="315">
        <v>69604</v>
      </c>
      <c r="AQ53" s="316">
        <v>-8.8000000000000007</v>
      </c>
      <c r="AR53" s="317">
        <v>-10.7</v>
      </c>
    </row>
    <row r="54" spans="1:44" x14ac:dyDescent="0.15">
      <c r="A54" s="247"/>
      <c r="AK54" s="318"/>
      <c r="AL54" s="319" t="s">
        <v>521</v>
      </c>
      <c r="AM54" s="320">
        <v>779700</v>
      </c>
      <c r="AN54" s="321">
        <v>26734</v>
      </c>
      <c r="AO54" s="322">
        <v>-28.7</v>
      </c>
      <c r="AP54" s="323">
        <v>36247</v>
      </c>
      <c r="AQ54" s="324">
        <v>-13.2</v>
      </c>
      <c r="AR54" s="325">
        <v>-15.5</v>
      </c>
    </row>
    <row r="55" spans="1:44" x14ac:dyDescent="0.15">
      <c r="A55" s="247"/>
      <c r="AK55" s="303" t="s">
        <v>523</v>
      </c>
      <c r="AL55" s="304"/>
      <c r="AM55" s="312">
        <v>1598768</v>
      </c>
      <c r="AN55" s="313">
        <v>55753</v>
      </c>
      <c r="AO55" s="314">
        <v>-4.0999999999999996</v>
      </c>
      <c r="AP55" s="315">
        <v>68410</v>
      </c>
      <c r="AQ55" s="316">
        <v>-1.7</v>
      </c>
      <c r="AR55" s="317">
        <v>-2.4</v>
      </c>
    </row>
    <row r="56" spans="1:44" x14ac:dyDescent="0.15">
      <c r="A56" s="247"/>
      <c r="AK56" s="318"/>
      <c r="AL56" s="319" t="s">
        <v>521</v>
      </c>
      <c r="AM56" s="320">
        <v>876813</v>
      </c>
      <c r="AN56" s="321">
        <v>30577</v>
      </c>
      <c r="AO56" s="322">
        <v>14.4</v>
      </c>
      <c r="AP56" s="323">
        <v>35086</v>
      </c>
      <c r="AQ56" s="324">
        <v>-3.2</v>
      </c>
      <c r="AR56" s="325">
        <v>17.600000000000001</v>
      </c>
    </row>
    <row r="57" spans="1:44" x14ac:dyDescent="0.15">
      <c r="A57" s="247"/>
      <c r="AK57" s="303" t="s">
        <v>524</v>
      </c>
      <c r="AL57" s="304"/>
      <c r="AM57" s="312">
        <v>1579275</v>
      </c>
      <c r="AN57" s="313">
        <v>55925</v>
      </c>
      <c r="AO57" s="314">
        <v>0.3</v>
      </c>
      <c r="AP57" s="315">
        <v>73019</v>
      </c>
      <c r="AQ57" s="316">
        <v>6.7</v>
      </c>
      <c r="AR57" s="317">
        <v>-6.4</v>
      </c>
    </row>
    <row r="58" spans="1:44" x14ac:dyDescent="0.15">
      <c r="A58" s="247"/>
      <c r="AK58" s="318"/>
      <c r="AL58" s="319" t="s">
        <v>521</v>
      </c>
      <c r="AM58" s="320">
        <v>1110178</v>
      </c>
      <c r="AN58" s="321">
        <v>39314</v>
      </c>
      <c r="AO58" s="322">
        <v>28.6</v>
      </c>
      <c r="AP58" s="323">
        <v>39427</v>
      </c>
      <c r="AQ58" s="324">
        <v>12.4</v>
      </c>
      <c r="AR58" s="325">
        <v>16.2</v>
      </c>
    </row>
    <row r="59" spans="1:44" x14ac:dyDescent="0.15">
      <c r="A59" s="247"/>
      <c r="AK59" s="303" t="s">
        <v>525</v>
      </c>
      <c r="AL59" s="304"/>
      <c r="AM59" s="312">
        <v>2433836</v>
      </c>
      <c r="AN59" s="313">
        <v>87693</v>
      </c>
      <c r="AO59" s="314">
        <v>56.8</v>
      </c>
      <c r="AP59" s="315">
        <v>76590</v>
      </c>
      <c r="AQ59" s="316">
        <v>4.9000000000000004</v>
      </c>
      <c r="AR59" s="317">
        <v>51.9</v>
      </c>
    </row>
    <row r="60" spans="1:44" x14ac:dyDescent="0.15">
      <c r="A60" s="247"/>
      <c r="AK60" s="318"/>
      <c r="AL60" s="319" t="s">
        <v>521</v>
      </c>
      <c r="AM60" s="320">
        <v>1711525</v>
      </c>
      <c r="AN60" s="321">
        <v>61668</v>
      </c>
      <c r="AO60" s="322">
        <v>56.9</v>
      </c>
      <c r="AP60" s="323">
        <v>42387</v>
      </c>
      <c r="AQ60" s="324">
        <v>7.5</v>
      </c>
      <c r="AR60" s="325">
        <v>49.4</v>
      </c>
    </row>
    <row r="61" spans="1:44" x14ac:dyDescent="0.15">
      <c r="A61" s="247"/>
      <c r="AK61" s="303" t="s">
        <v>526</v>
      </c>
      <c r="AL61" s="326"/>
      <c r="AM61" s="312">
        <v>1890909</v>
      </c>
      <c r="AN61" s="313">
        <v>65939</v>
      </c>
      <c r="AO61" s="314">
        <v>10.1</v>
      </c>
      <c r="AP61" s="315">
        <v>72794</v>
      </c>
      <c r="AQ61" s="327">
        <v>0.7</v>
      </c>
      <c r="AR61" s="317">
        <v>9.4</v>
      </c>
    </row>
    <row r="62" spans="1:44" x14ac:dyDescent="0.15">
      <c r="A62" s="247"/>
      <c r="AK62" s="318"/>
      <c r="AL62" s="319" t="s">
        <v>521</v>
      </c>
      <c r="AM62" s="320">
        <v>1118612</v>
      </c>
      <c r="AN62" s="321">
        <v>39155</v>
      </c>
      <c r="AO62" s="322">
        <v>16.2</v>
      </c>
      <c r="AP62" s="323">
        <v>38982</v>
      </c>
      <c r="AQ62" s="324">
        <v>0.8</v>
      </c>
      <c r="AR62" s="325">
        <v>15.4</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70" spans="1:46" hidden="1" x14ac:dyDescent="0.15"/>
    <row r="71" spans="1:46" hidden="1" x14ac:dyDescent="0.15"/>
    <row r="72" spans="1:46" hidden="1" x14ac:dyDescent="0.15"/>
    <row r="73" spans="1:46" hidden="1" x14ac:dyDescent="0.15"/>
  </sheetData>
  <sheetProtection algorithmName="SHA-512" hashValue="EAeDVFkmbKpqfsKuUMU5vRRJaFWyLI9CsLPjPE+7glctHF/vTEAwXj48LdWjRnVAKDA5aOvnawF9a6xmppQ8OA==" saltValue="V52nJnOSSqJBtocNwG9dy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88" zoomScaleNormal="100" zoomScaleSheetLayoutView="55" workbookViewId="0">
      <selection activeCell="BX116" sqref="BX116"/>
    </sheetView>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478</v>
      </c>
    </row>
    <row r="121" spans="125:125" ht="13.5" hidden="1" customHeight="1" x14ac:dyDescent="0.15">
      <c r="DU121" s="241"/>
    </row>
  </sheetData>
  <sheetProtection algorithmName="SHA-512" hashValue="YV0hc6ReKtVuZQRNT6ROCocAtEgRGIeOZCM98uu7hIw3m/Juxip9oPMdjH+h3Mq8M+uW5nJydKkF8yrhRiA6KA==" saltValue="z/Ab4X9+41vGoKOJW7XbrA=="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O77" zoomScaleNormal="100" zoomScaleSheetLayoutView="55" workbookViewId="0">
      <selection activeCell="AE101" sqref="AE101"/>
    </sheetView>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478</v>
      </c>
    </row>
  </sheetData>
  <sheetProtection algorithmName="SHA-512" hashValue="LNy3aNlClcn2pM/DaE3tyDT2OOOS7AqdqPHOkkSXDl81L9BC2A7AX51tWo3Gfm66sa3zDQGM8CAcGmfYcuj95w==" saltValue="lOnaW11KL+lrmWvByuplCg=="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B28" zoomScale="90" zoomScaleNormal="90" zoomScaleSheetLayoutView="100" workbookViewId="0">
      <selection activeCell="J47" sqref="J47"/>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528</v>
      </c>
      <c r="G46" s="8" t="s">
        <v>529</v>
      </c>
      <c r="H46" s="8" t="s">
        <v>530</v>
      </c>
      <c r="I46" s="8" t="s">
        <v>531</v>
      </c>
      <c r="J46" s="9" t="s">
        <v>532</v>
      </c>
    </row>
    <row r="47" spans="2:10" ht="57.75" customHeight="1" x14ac:dyDescent="0.15">
      <c r="B47" s="10"/>
      <c r="C47" s="1126" t="s">
        <v>3</v>
      </c>
      <c r="D47" s="1126"/>
      <c r="E47" s="1127"/>
      <c r="F47" s="11">
        <v>27.63</v>
      </c>
      <c r="G47" s="12">
        <v>30.4</v>
      </c>
      <c r="H47" s="12">
        <v>36.590000000000003</v>
      </c>
      <c r="I47" s="12">
        <v>39.200000000000003</v>
      </c>
      <c r="J47" s="13">
        <v>40.340000000000003</v>
      </c>
    </row>
    <row r="48" spans="2:10" ht="57.75" customHeight="1" x14ac:dyDescent="0.15">
      <c r="B48" s="14"/>
      <c r="C48" s="1128" t="s">
        <v>4</v>
      </c>
      <c r="D48" s="1128"/>
      <c r="E48" s="1129"/>
      <c r="F48" s="15">
        <v>6.17</v>
      </c>
      <c r="G48" s="16">
        <v>7.43</v>
      </c>
      <c r="H48" s="16">
        <v>3.97</v>
      </c>
      <c r="I48" s="16">
        <v>5.15</v>
      </c>
      <c r="J48" s="17">
        <v>6.16</v>
      </c>
    </row>
    <row r="49" spans="2:10" ht="57.75" customHeight="1" thickBot="1" x14ac:dyDescent="0.2">
      <c r="B49" s="18"/>
      <c r="C49" s="1130" t="s">
        <v>5</v>
      </c>
      <c r="D49" s="1130"/>
      <c r="E49" s="1131"/>
      <c r="F49" s="19">
        <v>2.37</v>
      </c>
      <c r="G49" s="20">
        <v>6.76</v>
      </c>
      <c r="H49" s="20" t="s">
        <v>533</v>
      </c>
      <c r="I49" s="20">
        <v>5.54</v>
      </c>
      <c r="J49" s="21">
        <v>2.57</v>
      </c>
    </row>
    <row r="50" spans="2:10" x14ac:dyDescent="0.15"/>
  </sheetData>
  <sheetProtection algorithmName="SHA-512" hashValue="nKxeX8/vJjz5R7N3SdOhFME7wfFUoCx868XAr+b7IAbzMv5k3Ors8MortrocRImQqviTJolhzJvW9+KG3cdfDw==" saltValue="tENZ/Z92KD3iX9cnAi0hq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坪井　一生</cp:lastModifiedBy>
  <cp:lastPrinted>2026-03-11T23:15:58Z</cp:lastPrinted>
  <dcterms:created xsi:type="dcterms:W3CDTF">2026-02-23T07:51:44Z</dcterms:created>
  <dcterms:modified xsi:type="dcterms:W3CDTF">2026-03-15T22:49:10Z</dcterms:modified>
  <cp:category/>
</cp:coreProperties>
</file>