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00100975\Desktop\★★照会等作業中★★\260305_【照会：3／16（月）〆】令和6年度財政状況資料集の作成及び提出について\02_回答\"/>
    </mc:Choice>
  </mc:AlternateContent>
  <xr:revisionPtr revIDLastSave="0" documentId="13_ncr:1_{ED33D63F-B46C-44A2-90D9-E5FFDAD44F1D}"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6" i="10" l="1"/>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C38" i="10"/>
  <c r="CO37" i="10"/>
  <c r="BE37" i="10"/>
  <c r="AM37" i="10"/>
  <c r="C37" i="10"/>
  <c r="CO36" i="10"/>
  <c r="BE36" i="10"/>
  <c r="C36" i="10"/>
  <c r="CO35" i="10"/>
  <c r="BE35" i="10"/>
  <c r="C35" i="10"/>
  <c r="CO34" i="10"/>
  <c r="BE34" i="10"/>
  <c r="C34" i="10"/>
  <c r="U34" i="10" l="1"/>
  <c r="U35" i="10" s="1"/>
  <c r="U36" i="10" s="1"/>
  <c r="U37" i="10" s="1"/>
  <c r="U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W34" i="10" l="1"/>
  <c r="BW35" i="10" s="1"/>
  <c r="BW36" i="10" s="1"/>
  <c r="BW37" i="10" s="1"/>
  <c r="BW38" i="10" s="1"/>
  <c r="BW39" i="10" s="1"/>
</calcChain>
</file>

<file path=xl/sharedStrings.xml><?xml version="1.0" encoding="utf-8"?>
<sst xmlns="http://schemas.openxmlformats.org/spreadsheetml/2006/main" count="1057" uniqueCount="559">
  <si>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</si>
  <si>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</si>
  <si>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</si>
  <si>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</si>
  <si>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</si>
  <si>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</si>
  <si>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</si>
  <si>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</si>
  <si>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</si>
  <si>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</si>
  <si>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</si>
  <si>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</si>
  <si>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</si>
  <si>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</si>
  <si>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</si>
  <si>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</si>
  <si>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</si>
  <si>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</si>
  <si>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</si>
  <si>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</si>
  <si>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</si>
  <si>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</si>
  <si>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</si>
  <si>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</si>
  <si>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</si>
  <si>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</si>
  <si>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</si>
  <si>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</si>
  <si>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</si>
  <si>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</si>
  <si>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</si>
  <si>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</si>
  <si>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</si>
  <si>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</si>
  <si>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</si>
  <si>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</si>
  <si>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</si>
  <si>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</si>
  <si>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</si>
  <si>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</si>
  <si>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</si>
  <si>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</si>
  <si>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</si>
  <si>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</si>
  <si>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</si>
  <si>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</si>
  <si>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</si>
  <si>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</si>
  <si>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</si>
  <si>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</si>
  <si>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</si>
  <si>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</si>
  <si>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</si>
  <si>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</si>
  <si>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</si>
  <si>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</si>
  <si>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</si>
  <si>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</si>
  <si>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</si>
  <si>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</si>
  <si>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</si>
  <si>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</si>
  <si>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</si>
  <si>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</si>
  <si>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</si>
  <si>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</si>
  <si>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</si>
  <si>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</si>
  <si>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</si>
  <si>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</si>
  <si>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</si>
  <si>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</si>
  <si>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</si>
  <si>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</si>
  <si>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</si>
  <si>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</si>
  <si>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</si>
  <si>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</si>
  <si>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</si>
  <si>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</si>
  <si>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</si>
  <si>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</si>
  <si>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</si>
  <si>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</si>
  <si>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</si>
  <si>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</si>
  <si>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</si>
  <si>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</si>
  <si>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</si>
  <si>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</si>
  <si>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</si>
  <si>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</si>
  <si>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</si>
  <si>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</si>
  <si>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宍粟市</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</si>
  <si>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</si>
  <si>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</si>
  <si>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</si>
  <si>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</si>
  <si>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</si>
  <si>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</si>
  <si>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</si>
  <si>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</si>
  <si>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</si>
  <si>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</si>
  <si>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</si>
  <si>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</si>
  <si>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</si>
  <si>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</si>
  <si>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</si>
  <si>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</si>
  <si>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</si>
  <si>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</si>
  <si>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</si>
  <si>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</si>
  <si>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</si>
  <si>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</si>
  <si>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</si>
  <si>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</si>
  <si>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</si>
  <si>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</si>
  <si>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</si>
  <si>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</si>
  <si>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</si>
  <si>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</si>
  <si>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</si>
  <si>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</si>
  <si>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</si>
  <si>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</si>
  <si>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</si>
  <si>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</si>
  <si>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</si>
  <si>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</si>
  <si>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</si>
  <si>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</si>
  <si>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</si>
  <si>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</si>
  <si>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</si>
  <si>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</si>
  <si>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</si>
  <si>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</si>
  <si>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-2.4</t>
    <phoneticPr fontId="5"/>
  </si>
  <si>
    <t>基準財政需要額</t>
    <phoneticPr fontId="25"/>
  </si>
  <si>
    <t>うち日本人(％)</t>
    <phoneticPr fontId="5"/>
  </si>
  <si>
    <t>-2.3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</si>
  <si>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</si>
  <si>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</si>
  <si>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</si>
  <si>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</si>
  <si>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</si>
  <si>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</si>
  <si>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</si>
  <si>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</si>
  <si>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</si>
  <si>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</si>
  <si>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</si>
  <si>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</si>
  <si>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</si>
  <si>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</si>
  <si>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</si>
  <si>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</si>
  <si>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</si>
  <si>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</si>
  <si>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</si>
  <si>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</si>
  <si>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</si>
  <si>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</si>
  <si>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</si>
  <si>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</si>
  <si>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</si>
  <si>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</si>
  <si>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</si>
  <si>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</si>
  <si>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</si>
  <si>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</si>
  <si>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</si>
  <si>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</si>
  <si>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</si>
  <si>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</si>
  <si>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</si>
  <si>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</si>
  <si>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</si>
  <si>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</si>
  <si>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</si>
  <si>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</si>
  <si>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</si>
  <si>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</si>
  <si>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</si>
  <si>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</si>
  <si>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</si>
  <si>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</si>
  <si>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</si>
  <si>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</si>
  <si>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</si>
  <si>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</si>
  <si>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</si>
  <si>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</si>
  <si>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</si>
  <si>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</si>
  <si>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</si>
  <si>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</si>
  <si>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</si>
  <si>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</si>
  <si>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兵庫県宍粟市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</si>
  <si>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</si>
  <si>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</si>
  <si>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</si>
  <si>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</si>
  <si>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</si>
  <si>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</si>
  <si>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</si>
  <si>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</si>
  <si>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</si>
  <si>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</si>
  <si>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</si>
  <si>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</si>
  <si>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</si>
  <si>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</si>
  <si>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</si>
  <si>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</si>
  <si>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</si>
  <si>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</si>
  <si>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</si>
  <si>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</si>
  <si>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</si>
  <si>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</si>
  <si>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</si>
  <si>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</si>
  <si>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</si>
  <si>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</si>
  <si>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</si>
  <si>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</si>
  <si>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</si>
  <si>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</si>
  <si>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</si>
  <si>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</si>
  <si>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</si>
  <si>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</si>
  <si>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</si>
  <si>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</si>
  <si>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</si>
  <si>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</si>
  <si>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</si>
  <si>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</si>
  <si>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</si>
  <si>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</si>
  <si>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</si>
  <si>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</si>
  <si>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</si>
  <si>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</si>
  <si>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</si>
  <si>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</si>
  <si>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</si>
  <si>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</si>
  <si>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</si>
  <si>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</si>
  <si>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</si>
  <si>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</si>
  <si>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</si>
  <si>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</si>
  <si>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</si>
  <si>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</si>
  <si>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</si>
  <si>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</si>
  <si>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</si>
  <si>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</si>
  <si>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</si>
  <si>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</si>
  <si>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</si>
  <si>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</si>
  <si>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</si>
  <si>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</si>
  <si>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</si>
  <si>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</si>
  <si>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</si>
  <si>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</si>
  <si>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</si>
  <si>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</si>
  <si>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</si>
  <si>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</si>
  <si>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</si>
  <si>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</si>
  <si>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</si>
  <si>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</si>
  <si>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</si>
  <si>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</si>
  <si>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</si>
  <si>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</si>
  <si>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</si>
  <si>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</si>
  <si>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</si>
  <si>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</si>
  <si>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</si>
  <si>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</si>
  <si>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</si>
  <si>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</si>
  <si>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</si>
  <si>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</si>
  <si>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</si>
  <si>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</si>
  <si>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</si>
  <si>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</si>
  <si>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</si>
  <si>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</si>
  <si>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</si>
  <si>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</si>
  <si>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</si>
  <si>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</si>
  <si>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</si>
  <si>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</si>
  <si>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</si>
  <si>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</si>
  <si>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</si>
  <si>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</si>
  <si>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</si>
  <si>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</si>
  <si>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</si>
  <si>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</si>
  <si>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</si>
  <si>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</si>
  <si>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</si>
  <si>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</si>
  <si>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</si>
  <si>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</si>
  <si>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</si>
  <si>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</si>
  <si>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</si>
  <si>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</si>
  <si>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</si>
  <si>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</si>
  <si>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</si>
  <si>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</si>
  <si>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</si>
  <si>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</si>
  <si>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</si>
  <si>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</si>
  <si>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</si>
  <si>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</si>
  <si>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</si>
  <si>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</si>
  <si>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</si>
  <si>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</si>
  <si>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</si>
  <si>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</si>
  <si>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</si>
  <si>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</si>
  <si>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</si>
  <si>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</si>
  <si>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</si>
  <si>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</si>
  <si>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</si>
  <si>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</si>
  <si>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</si>
  <si>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</si>
  <si>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兵庫県宍粟市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</si>
  <si>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</si>
  <si>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</si>
  <si>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</si>
  <si>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</si>
  <si>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</si>
  <si>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</si>
  <si>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</si>
  <si>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</si>
  <si>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</si>
  <si>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</si>
  <si>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</si>
  <si>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</si>
  <si>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</si>
  <si>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</si>
  <si>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</si>
  <si>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</si>
  <si>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</si>
  <si>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</si>
  <si>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</si>
  <si>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</si>
  <si>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</si>
  <si>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</si>
  <si>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</si>
  <si>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</si>
  <si>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</si>
  <si>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</si>
  <si>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</si>
  <si>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</si>
  <si>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</si>
  <si>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</si>
  <si>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</si>
  <si>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</si>
  <si>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</si>
  <si>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</si>
  <si>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国民健康保険診療所特別会計</t>
    <phoneticPr fontId="5"/>
  </si>
  <si>
    <t>後期高齢者医療事業特別会計</t>
    <phoneticPr fontId="5"/>
  </si>
  <si>
    <t>介護保険事業特別会計</t>
    <phoneticPr fontId="5"/>
  </si>
  <si>
    <t>訪問看護事業特別会計</t>
    <phoneticPr fontId="5"/>
  </si>
  <si>
    <t>水道事業特別会計</t>
    <phoneticPr fontId="5"/>
  </si>
  <si>
    <t>法適用企業</t>
    <phoneticPr fontId="5"/>
  </si>
  <si>
    <t>下水道事業特別会計</t>
    <phoneticPr fontId="5"/>
  </si>
  <si>
    <t>病院事業特別会計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</si>
  <si>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</si>
  <si>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</si>
  <si>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</si>
  <si>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</si>
  <si>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</si>
  <si>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</si>
  <si>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</si>
  <si>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</si>
  <si>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</si>
  <si>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</si>
  <si>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</si>
  <si>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</si>
  <si>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</si>
  <si>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</si>
  <si>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</si>
  <si>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</si>
  <si>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</si>
  <si>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</si>
  <si>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</si>
  <si>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</si>
  <si>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</si>
  <si>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</si>
  <si>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</si>
  <si>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</si>
  <si>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</si>
  <si>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</si>
  <si>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</si>
  <si>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</si>
  <si>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</si>
  <si>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</si>
  <si>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</si>
  <si>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</si>
  <si>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</si>
  <si>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</si>
  <si>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</si>
  <si>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</si>
  <si>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</si>
  <si>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</si>
  <si>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</si>
  <si>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</si>
  <si>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</si>
  <si>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</si>
  <si>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</si>
  <si>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</si>
  <si>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</si>
  <si>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</si>
  <si>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</si>
  <si>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</si>
  <si>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</si>
  <si>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</si>
  <si>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</si>
  <si>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</si>
  <si>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</si>
  <si>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</si>
  <si>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</si>
  <si>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</si>
  <si>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</si>
  <si>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</si>
  <si>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</si>
  <si>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</si>
  <si>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</si>
  <si>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</si>
  <si>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</si>
  <si>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</si>
  <si>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</si>
  <si>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</si>
  <si>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</si>
  <si>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</si>
  <si>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</si>
  <si>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</si>
  <si>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</si>
  <si>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</si>
  <si>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</si>
  <si>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</si>
  <si>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</si>
  <si>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</si>
  <si>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</si>
  <si>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</si>
  <si>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</si>
  <si>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</si>
  <si>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</si>
  <si>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</si>
  <si>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</si>
  <si>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</si>
  <si>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</si>
  <si>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</si>
  <si>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</si>
  <si>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</si>
  <si>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</si>
  <si>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</si>
  <si>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</si>
  <si>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</si>
  <si>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</si>
  <si>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</si>
  <si>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</si>
  <si>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</si>
  <si>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</si>
  <si>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</si>
  <si>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</si>
  <si>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</si>
  <si>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</si>
  <si>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</si>
  <si>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</si>
  <si>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</si>
  <si>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</si>
  <si>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</si>
  <si>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</si>
  <si>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</si>
  <si>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</si>
  <si>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</si>
  <si>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</si>
  <si>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</si>
  <si>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</si>
  <si>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</si>
  <si>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</si>
  <si>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</si>
  <si>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</si>
  <si>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</si>
  <si>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</si>
  <si>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</si>
  <si>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</si>
  <si>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</si>
  <si>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</si>
  <si>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</si>
  <si>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</si>
  <si>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</si>
  <si>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</si>
  <si>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</si>
  <si>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</si>
  <si>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</si>
  <si>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</si>
  <si>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</si>
  <si>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</si>
  <si>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</si>
  <si>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</si>
  <si>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病院事業特別会計</t>
  </si>
  <si>
    <t>一般会計</t>
  </si>
  <si>
    <t>水道事業特別会計</t>
  </si>
  <si>
    <t>介護保険事業特別会計</t>
  </si>
  <si>
    <t>後期高齢者医療事業特別会計</t>
  </si>
  <si>
    <t>国民健康保険事業特別会計</t>
  </si>
  <si>
    <t>国民健康保険診療所特別会計</t>
  </si>
  <si>
    <t>訪問看護事業特別会計</t>
  </si>
  <si>
    <t>その他会計（赤字）</t>
  </si>
  <si>
    <t>その他会計（黒字）</t>
  </si>
  <si>
    <t>R02</t>
    <phoneticPr fontId="5"/>
  </si>
  <si>
    <t>R03</t>
    <phoneticPr fontId="5"/>
  </si>
  <si>
    <t>R04</t>
    <phoneticPr fontId="5"/>
  </si>
  <si>
    <t>R05</t>
    <phoneticPr fontId="5"/>
  </si>
  <si>
    <t>R06</t>
    <phoneticPr fontId="5"/>
  </si>
  <si>
    <t>地域振興基金</t>
    <rPh sb="0" eb="6">
      <t>チイキシンコウキキン</t>
    </rPh>
    <phoneticPr fontId="5"/>
  </si>
  <si>
    <t>公共施設等整備基金</t>
    <rPh sb="0" eb="2">
      <t>コウキョウ</t>
    </rPh>
    <rPh sb="2" eb="4">
      <t>シセツ</t>
    </rPh>
    <rPh sb="4" eb="5">
      <t>トウ</t>
    </rPh>
    <rPh sb="5" eb="7">
      <t>セイビ</t>
    </rPh>
    <rPh sb="7" eb="9">
      <t>キキン</t>
    </rPh>
    <phoneticPr fontId="5"/>
  </si>
  <si>
    <t>地域福祉基金</t>
    <rPh sb="0" eb="6">
      <t>チイキフクシキキン</t>
    </rPh>
    <phoneticPr fontId="5"/>
  </si>
  <si>
    <t>森林文化創造基金</t>
    <rPh sb="0" eb="8">
      <t>シンリンブンカソウゾウキキン</t>
    </rPh>
    <phoneticPr fontId="5"/>
  </si>
  <si>
    <t>森林環境譲与税基金</t>
    <rPh sb="0" eb="7">
      <t>シンリンカンキョウジョウヨゼイ</t>
    </rPh>
    <rPh sb="7" eb="9">
      <t>キキン</t>
    </rPh>
    <phoneticPr fontId="5"/>
  </si>
  <si>
    <t>-</t>
    <phoneticPr fontId="2"/>
  </si>
  <si>
    <t>にしはりま環境事務組合</t>
    <rPh sb="5" eb="11">
      <t>カンキョウジムクミアイ</t>
    </rPh>
    <phoneticPr fontId="2"/>
  </si>
  <si>
    <t>西はりま消防組合</t>
    <rPh sb="0" eb="1">
      <t>ニシ</t>
    </rPh>
    <rPh sb="4" eb="8">
      <t>ショウボウクミアイ</t>
    </rPh>
    <phoneticPr fontId="2"/>
  </si>
  <si>
    <t>兵庫県市町村職員退職手当組合</t>
    <rPh sb="0" eb="3">
      <t>ヒョウゴケン</t>
    </rPh>
    <rPh sb="3" eb="6">
      <t>シチョウソン</t>
    </rPh>
    <rPh sb="6" eb="8">
      <t>ショクイン</t>
    </rPh>
    <rPh sb="8" eb="10">
      <t>タイショク</t>
    </rPh>
    <rPh sb="10" eb="12">
      <t>テアテ</t>
    </rPh>
    <rPh sb="12" eb="14">
      <t>クミアイ</t>
    </rPh>
    <phoneticPr fontId="2"/>
  </si>
  <si>
    <t>兵庫県町議会議員公務災害補償組合</t>
    <rPh sb="0" eb="3">
      <t>ヒョウゴケン</t>
    </rPh>
    <rPh sb="3" eb="6">
      <t>チョウギカイ</t>
    </rPh>
    <rPh sb="6" eb="8">
      <t>ギイン</t>
    </rPh>
    <rPh sb="8" eb="10">
      <t>コウム</t>
    </rPh>
    <rPh sb="10" eb="12">
      <t>サイガイ</t>
    </rPh>
    <rPh sb="12" eb="14">
      <t>ホショウ</t>
    </rPh>
    <rPh sb="14" eb="16">
      <t>クミアイ</t>
    </rPh>
    <phoneticPr fontId="2"/>
  </si>
  <si>
    <t>兵庫県後期高齢者医療広域連合（一般会計）</t>
    <rPh sb="0" eb="3">
      <t>ヒョウゴケン</t>
    </rPh>
    <rPh sb="3" eb="8">
      <t>コウキコウレイシャ</t>
    </rPh>
    <rPh sb="8" eb="10">
      <t>イリョウ</t>
    </rPh>
    <rPh sb="10" eb="14">
      <t>コウイキレンゴウ</t>
    </rPh>
    <rPh sb="15" eb="17">
      <t>イッパン</t>
    </rPh>
    <rPh sb="17" eb="19">
      <t>カイケイ</t>
    </rPh>
    <phoneticPr fontId="2"/>
  </si>
  <si>
    <t>兵庫県後期高齢者医療広域連合（特別会計）</t>
    <rPh sb="15" eb="17">
      <t>トクベツ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</si>
</sst>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69604</c:v>
                </c:pt>
                <c:pt idx="2">
                  <c:v>68410</c:v>
                </c:pt>
                <c:pt idx="3">
                  <c:v>73019</c:v>
                </c:pt>
                <c:pt idx="4">
                  <c:v>76590</c:v>
                </c:pt>
              </c:numCache>
            </c:numRef>
          </c:val>
          <c:smooth val="0"/>
          <c:extLst>
            <c:ext xmlns:c16="http://schemas.microsoft.com/office/drawing/2014/chart" uri="{C3380CC4-5D6E-409C-BE32-E72D297353CC}">
              <c16:uniqueId val="{00000000-9C5E-41BE-A57E-9B66B47EF20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61321</c:v>
                </c:pt>
                <c:pt idx="1">
                  <c:v>55919</c:v>
                </c:pt>
                <c:pt idx="2">
                  <c:v>59733</c:v>
                </c:pt>
                <c:pt idx="3">
                  <c:v>57205</c:v>
                </c:pt>
                <c:pt idx="4">
                  <c:v>49963</c:v>
                </c:pt>
              </c:numCache>
            </c:numRef>
          </c:val>
          <c:smooth val="0"/>
          <c:extLst>
            <c:ext xmlns:c16="http://schemas.microsoft.com/office/drawing/2014/chart" uri="{C3380CC4-5D6E-409C-BE32-E72D297353CC}">
              <c16:uniqueId val="{00000001-9C5E-41BE-A57E-9B66B47EF20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5.63</c:v>
                </c:pt>
                <c:pt idx="1">
                  <c:v>5.43</c:v>
                </c:pt>
                <c:pt idx="2">
                  <c:v>5.25</c:v>
                </c:pt>
                <c:pt idx="3">
                  <c:v>5.51</c:v>
                </c:pt>
                <c:pt idx="4">
                  <c:v>6.07</c:v>
                </c:pt>
              </c:numCache>
            </c:numRef>
          </c:val>
          <c:extLst>
            <c:ext xmlns:c16="http://schemas.microsoft.com/office/drawing/2014/chart" uri="{C3380CC4-5D6E-409C-BE32-E72D297353CC}">
              <c16:uniqueId val="{00000000-694F-44DF-9A85-4E236756432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19.23</c:v>
                </c:pt>
                <c:pt idx="1">
                  <c:v>18.940000000000001</c:v>
                </c:pt>
                <c:pt idx="2">
                  <c:v>20.32</c:v>
                </c:pt>
                <c:pt idx="3">
                  <c:v>20.54</c:v>
                </c:pt>
                <c:pt idx="4">
                  <c:v>22.83</c:v>
                </c:pt>
              </c:numCache>
            </c:numRef>
          </c:val>
          <c:extLst>
            <c:ext xmlns:c16="http://schemas.microsoft.com/office/drawing/2014/chart" uri="{C3380CC4-5D6E-409C-BE32-E72D297353CC}">
              <c16:uniqueId val="{00000001-694F-44DF-9A85-4E236756432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8.68</c:v>
                </c:pt>
                <c:pt idx="1">
                  <c:v>7.9</c:v>
                </c:pt>
                <c:pt idx="2">
                  <c:v>4.13</c:v>
                </c:pt>
                <c:pt idx="3">
                  <c:v>5.39</c:v>
                </c:pt>
                <c:pt idx="4">
                  <c:v>5.9</c:v>
                </c:pt>
              </c:numCache>
            </c:numRef>
          </c:val>
          <c:smooth val="0"/>
          <c:extLst>
            <c:ext xmlns:c16="http://schemas.microsoft.com/office/drawing/2014/chart" uri="{C3380CC4-5D6E-409C-BE32-E72D297353CC}">
              <c16:uniqueId val="{00000002-694F-44DF-9A85-4E236756432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0.17</c:v>
                </c:pt>
                <c:pt idx="8">
                  <c:v>#N/A</c:v>
                </c:pt>
                <c:pt idx="9">
                  <c:v>0</c:v>
                </c:pt>
              </c:numCache>
            </c:numRef>
          </c:val>
          <c:extLst>
            <c:ext xmlns:c16="http://schemas.microsoft.com/office/drawing/2014/chart" uri="{C3380CC4-5D6E-409C-BE32-E72D297353CC}">
              <c16:uniqueId val="{00000000-8549-4D81-839A-5C6DD3556F2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549-4D81-839A-5C6DD3556F2A}"/>
            </c:ext>
          </c:extLst>
        </c:ser>
        <c:ser>
          <c:idx val="2"/>
          <c:order val="2"/>
          <c:tx>
            <c:strRef>
              <c:f>データシート!$A$29</c:f>
              <c:strCache>
                <c:ptCount val="1"/>
                <c:pt idx="0">
                  <c:v>訪問看護事業特別会計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8549-4D81-839A-5C6DD3556F2A}"/>
            </c:ext>
          </c:extLst>
        </c:ser>
        <c:ser>
          <c:idx val="3"/>
          <c:order val="3"/>
          <c:tx>
            <c:strRef>
              <c:f>データシート!$A$30</c:f>
              <c:strCache>
                <c:ptCount val="1"/>
                <c:pt idx="0">
                  <c:v>国民健康保険診療所特別会計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8549-4D81-839A-5C6DD3556F2A}"/>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0.16</c:v>
                </c:pt>
                <c:pt idx="2">
                  <c:v>#N/A</c:v>
                </c:pt>
                <c:pt idx="3">
                  <c:v>0.2</c:v>
                </c:pt>
                <c:pt idx="4">
                  <c:v>#N/A</c:v>
                </c:pt>
                <c:pt idx="5">
                  <c:v>0.24</c:v>
                </c:pt>
                <c:pt idx="6">
                  <c:v>#N/A</c:v>
                </c:pt>
                <c:pt idx="7">
                  <c:v>0.01</c:v>
                </c:pt>
                <c:pt idx="8">
                  <c:v>#N/A</c:v>
                </c:pt>
                <c:pt idx="9">
                  <c:v>0.1</c:v>
                </c:pt>
              </c:numCache>
            </c:numRef>
          </c:val>
          <c:extLst>
            <c:ext xmlns:c16="http://schemas.microsoft.com/office/drawing/2014/chart" uri="{C3380CC4-5D6E-409C-BE32-E72D297353CC}">
              <c16:uniqueId val="{00000004-8549-4D81-839A-5C6DD3556F2A}"/>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7.0000000000000007E-2</c:v>
                </c:pt>
                <c:pt idx="2">
                  <c:v>#N/A</c:v>
                </c:pt>
                <c:pt idx="3">
                  <c:v>7.0000000000000007E-2</c:v>
                </c:pt>
                <c:pt idx="4">
                  <c:v>#N/A</c:v>
                </c:pt>
                <c:pt idx="5">
                  <c:v>0.08</c:v>
                </c:pt>
                <c:pt idx="6">
                  <c:v>#N/A</c:v>
                </c:pt>
                <c:pt idx="7">
                  <c:v>0.08</c:v>
                </c:pt>
                <c:pt idx="8">
                  <c:v>#N/A</c:v>
                </c:pt>
                <c:pt idx="9">
                  <c:v>0.12</c:v>
                </c:pt>
              </c:numCache>
            </c:numRef>
          </c:val>
          <c:extLst>
            <c:ext xmlns:c16="http://schemas.microsoft.com/office/drawing/2014/chart" uri="{C3380CC4-5D6E-409C-BE32-E72D297353CC}">
              <c16:uniqueId val="{00000005-8549-4D81-839A-5C6DD3556F2A}"/>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0.54</c:v>
                </c:pt>
                <c:pt idx="2">
                  <c:v>#N/A</c:v>
                </c:pt>
                <c:pt idx="3">
                  <c:v>0.56999999999999995</c:v>
                </c:pt>
                <c:pt idx="4">
                  <c:v>#N/A</c:v>
                </c:pt>
                <c:pt idx="5">
                  <c:v>1.1100000000000001</c:v>
                </c:pt>
                <c:pt idx="6">
                  <c:v>#N/A</c:v>
                </c:pt>
                <c:pt idx="7">
                  <c:v>0.87</c:v>
                </c:pt>
                <c:pt idx="8">
                  <c:v>#N/A</c:v>
                </c:pt>
                <c:pt idx="9">
                  <c:v>1.06</c:v>
                </c:pt>
              </c:numCache>
            </c:numRef>
          </c:val>
          <c:extLst>
            <c:ext xmlns:c16="http://schemas.microsoft.com/office/drawing/2014/chart" uri="{C3380CC4-5D6E-409C-BE32-E72D297353CC}">
              <c16:uniqueId val="{00000006-8549-4D81-839A-5C6DD3556F2A}"/>
            </c:ext>
          </c:extLst>
        </c:ser>
        <c:ser>
          <c:idx val="7"/>
          <c:order val="7"/>
          <c:tx>
            <c:strRef>
              <c:f>データシート!$A$34</c:f>
              <c:strCache>
                <c:ptCount val="1"/>
                <c:pt idx="0">
                  <c:v>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5.48</c:v>
                </c:pt>
                <c:pt idx="2">
                  <c:v>#N/A</c:v>
                </c:pt>
                <c:pt idx="3">
                  <c:v>4.59</c:v>
                </c:pt>
                <c:pt idx="4">
                  <c:v>#N/A</c:v>
                </c:pt>
                <c:pt idx="5">
                  <c:v>3.85</c:v>
                </c:pt>
                <c:pt idx="6">
                  <c:v>#N/A</c:v>
                </c:pt>
                <c:pt idx="7">
                  <c:v>2.84</c:v>
                </c:pt>
                <c:pt idx="8">
                  <c:v>#N/A</c:v>
                </c:pt>
                <c:pt idx="9">
                  <c:v>2.4700000000000002</c:v>
                </c:pt>
              </c:numCache>
            </c:numRef>
          </c:val>
          <c:extLst>
            <c:ext xmlns:c16="http://schemas.microsoft.com/office/drawing/2014/chart" uri="{C3380CC4-5D6E-409C-BE32-E72D297353CC}">
              <c16:uniqueId val="{00000007-8549-4D81-839A-5C6DD3556F2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5.63</c:v>
                </c:pt>
                <c:pt idx="2">
                  <c:v>#N/A</c:v>
                </c:pt>
                <c:pt idx="3">
                  <c:v>5.43</c:v>
                </c:pt>
                <c:pt idx="4">
                  <c:v>#N/A</c:v>
                </c:pt>
                <c:pt idx="5">
                  <c:v>5.24</c:v>
                </c:pt>
                <c:pt idx="6">
                  <c:v>#N/A</c:v>
                </c:pt>
                <c:pt idx="7">
                  <c:v>5.5</c:v>
                </c:pt>
                <c:pt idx="8">
                  <c:v>#N/A</c:v>
                </c:pt>
                <c:pt idx="9">
                  <c:v>6.07</c:v>
                </c:pt>
              </c:numCache>
            </c:numRef>
          </c:val>
          <c:extLst>
            <c:ext xmlns:c16="http://schemas.microsoft.com/office/drawing/2014/chart" uri="{C3380CC4-5D6E-409C-BE32-E72D297353CC}">
              <c16:uniqueId val="{00000008-8549-4D81-839A-5C6DD3556F2A}"/>
            </c:ext>
          </c:extLst>
        </c:ser>
        <c:ser>
          <c:idx val="9"/>
          <c:order val="9"/>
          <c:tx>
            <c:strRef>
              <c:f>データシート!$A$36</c:f>
              <c:strCache>
                <c:ptCount val="1"/>
                <c:pt idx="0">
                  <c:v>病院事業特別会計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2.6</c:v>
                </c:pt>
                <c:pt idx="2">
                  <c:v>#N/A</c:v>
                </c:pt>
                <c:pt idx="3">
                  <c:v>10.6</c:v>
                </c:pt>
                <c:pt idx="4">
                  <c:v>#N/A</c:v>
                </c:pt>
                <c:pt idx="5">
                  <c:v>15.95</c:v>
                </c:pt>
                <c:pt idx="6">
                  <c:v>#N/A</c:v>
                </c:pt>
                <c:pt idx="7">
                  <c:v>15.23</c:v>
                </c:pt>
                <c:pt idx="8">
                  <c:v>#N/A</c:v>
                </c:pt>
                <c:pt idx="9">
                  <c:v>11.9</c:v>
                </c:pt>
              </c:numCache>
            </c:numRef>
          </c:val>
          <c:extLst>
            <c:ext xmlns:c16="http://schemas.microsoft.com/office/drawing/2014/chart" uri="{C3380CC4-5D6E-409C-BE32-E72D297353CC}">
              <c16:uniqueId val="{00000009-8549-4D81-839A-5C6DD3556F2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3437</c:v>
                </c:pt>
                <c:pt idx="5">
                  <c:v>3392</c:v>
                </c:pt>
                <c:pt idx="8">
                  <c:v>3378</c:v>
                </c:pt>
                <c:pt idx="11">
                  <c:v>3421</c:v>
                </c:pt>
                <c:pt idx="14">
                  <c:v>3285</c:v>
                </c:pt>
              </c:numCache>
            </c:numRef>
          </c:val>
          <c:extLst>
            <c:ext xmlns:c16="http://schemas.microsoft.com/office/drawing/2014/chart" uri="{C3380CC4-5D6E-409C-BE32-E72D297353CC}">
              <c16:uniqueId val="{00000000-B10A-4E4C-A273-5F0DA837A69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1</c:v>
                </c:pt>
                <c:pt idx="6">
                  <c:v>2</c:v>
                </c:pt>
                <c:pt idx="9">
                  <c:v>2</c:v>
                </c:pt>
                <c:pt idx="12">
                  <c:v>0</c:v>
                </c:pt>
              </c:numCache>
            </c:numRef>
          </c:val>
          <c:extLst>
            <c:ext xmlns:c16="http://schemas.microsoft.com/office/drawing/2014/chart" uri="{C3380CC4-5D6E-409C-BE32-E72D297353CC}">
              <c16:uniqueId val="{00000001-B10A-4E4C-A273-5F0DA837A69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10A-4E4C-A273-5F0DA837A69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226</c:v>
                </c:pt>
                <c:pt idx="3">
                  <c:v>225</c:v>
                </c:pt>
                <c:pt idx="6">
                  <c:v>224</c:v>
                </c:pt>
                <c:pt idx="9">
                  <c:v>223</c:v>
                </c:pt>
                <c:pt idx="12">
                  <c:v>203</c:v>
                </c:pt>
              </c:numCache>
            </c:numRef>
          </c:val>
          <c:extLst>
            <c:ext xmlns:c16="http://schemas.microsoft.com/office/drawing/2014/chart" uri="{C3380CC4-5D6E-409C-BE32-E72D297353CC}">
              <c16:uniqueId val="{00000003-B10A-4E4C-A273-5F0DA837A69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1387</c:v>
                </c:pt>
                <c:pt idx="3">
                  <c:v>1588</c:v>
                </c:pt>
                <c:pt idx="6">
                  <c:v>1621</c:v>
                </c:pt>
                <c:pt idx="9">
                  <c:v>1632</c:v>
                </c:pt>
                <c:pt idx="12">
                  <c:v>1387</c:v>
                </c:pt>
              </c:numCache>
            </c:numRef>
          </c:val>
          <c:extLst>
            <c:ext xmlns:c16="http://schemas.microsoft.com/office/drawing/2014/chart" uri="{C3380CC4-5D6E-409C-BE32-E72D297353CC}">
              <c16:uniqueId val="{00000004-B10A-4E4C-A273-5F0DA837A69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10A-4E4C-A273-5F0DA837A69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10A-4E4C-A273-5F0DA837A69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2492</c:v>
                </c:pt>
                <c:pt idx="3">
                  <c:v>2323</c:v>
                </c:pt>
                <c:pt idx="6">
                  <c:v>2402</c:v>
                </c:pt>
                <c:pt idx="9">
                  <c:v>2372</c:v>
                </c:pt>
                <c:pt idx="12">
                  <c:v>2286</c:v>
                </c:pt>
              </c:numCache>
            </c:numRef>
          </c:val>
          <c:extLst>
            <c:ext xmlns:c16="http://schemas.microsoft.com/office/drawing/2014/chart" uri="{C3380CC4-5D6E-409C-BE32-E72D297353CC}">
              <c16:uniqueId val="{00000007-B10A-4E4C-A273-5F0DA837A69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669</c:v>
                </c:pt>
                <c:pt idx="2">
                  <c:v>#N/A</c:v>
                </c:pt>
                <c:pt idx="3">
                  <c:v>#N/A</c:v>
                </c:pt>
                <c:pt idx="4">
                  <c:v>745</c:v>
                </c:pt>
                <c:pt idx="5">
                  <c:v>#N/A</c:v>
                </c:pt>
                <c:pt idx="6">
                  <c:v>#N/A</c:v>
                </c:pt>
                <c:pt idx="7">
                  <c:v>871</c:v>
                </c:pt>
                <c:pt idx="8">
                  <c:v>#N/A</c:v>
                </c:pt>
                <c:pt idx="9">
                  <c:v>#N/A</c:v>
                </c:pt>
                <c:pt idx="10">
                  <c:v>808</c:v>
                </c:pt>
                <c:pt idx="11">
                  <c:v>#N/A</c:v>
                </c:pt>
                <c:pt idx="12">
                  <c:v>#N/A</c:v>
                </c:pt>
                <c:pt idx="13">
                  <c:v>591</c:v>
                </c:pt>
                <c:pt idx="14">
                  <c:v>#N/A</c:v>
                </c:pt>
              </c:numCache>
            </c:numRef>
          </c:val>
          <c:smooth val="0"/>
          <c:extLst>
            <c:ext xmlns:c16="http://schemas.microsoft.com/office/drawing/2014/chart" uri="{C3380CC4-5D6E-409C-BE32-E72D297353CC}">
              <c16:uniqueId val="{00000008-B10A-4E4C-A273-5F0DA837A69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35767</c:v>
                </c:pt>
                <c:pt idx="5">
                  <c:v>34405</c:v>
                </c:pt>
                <c:pt idx="8">
                  <c:v>32793</c:v>
                </c:pt>
                <c:pt idx="11">
                  <c:v>30996</c:v>
                </c:pt>
                <c:pt idx="14">
                  <c:v>28799</c:v>
                </c:pt>
              </c:numCache>
            </c:numRef>
          </c:val>
          <c:extLst>
            <c:ext xmlns:c16="http://schemas.microsoft.com/office/drawing/2014/chart" uri="{C3380CC4-5D6E-409C-BE32-E72D297353CC}">
              <c16:uniqueId val="{00000000-407D-440C-9F96-2241D57540A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490</c:v>
                </c:pt>
                <c:pt idx="5">
                  <c:v>512</c:v>
                </c:pt>
                <c:pt idx="8">
                  <c:v>533</c:v>
                </c:pt>
                <c:pt idx="11">
                  <c:v>503</c:v>
                </c:pt>
                <c:pt idx="14">
                  <c:v>398</c:v>
                </c:pt>
              </c:numCache>
            </c:numRef>
          </c:val>
          <c:extLst>
            <c:ext xmlns:c16="http://schemas.microsoft.com/office/drawing/2014/chart" uri="{C3380CC4-5D6E-409C-BE32-E72D297353CC}">
              <c16:uniqueId val="{00000001-407D-440C-9F96-2241D57540A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5940</c:v>
                </c:pt>
                <c:pt idx="5">
                  <c:v>6231</c:v>
                </c:pt>
                <c:pt idx="8">
                  <c:v>6494</c:v>
                </c:pt>
                <c:pt idx="11">
                  <c:v>6744</c:v>
                </c:pt>
                <c:pt idx="14">
                  <c:v>7158</c:v>
                </c:pt>
              </c:numCache>
            </c:numRef>
          </c:val>
          <c:extLst>
            <c:ext xmlns:c16="http://schemas.microsoft.com/office/drawing/2014/chart" uri="{C3380CC4-5D6E-409C-BE32-E72D297353CC}">
              <c16:uniqueId val="{00000002-407D-440C-9F96-2241D57540A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07D-440C-9F96-2241D57540A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07D-440C-9F96-2241D57540A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07D-440C-9F96-2241D57540A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2778</c:v>
                </c:pt>
                <c:pt idx="3">
                  <c:v>2729</c:v>
                </c:pt>
                <c:pt idx="6">
                  <c:v>2721</c:v>
                </c:pt>
                <c:pt idx="9">
                  <c:v>2704</c:v>
                </c:pt>
                <c:pt idx="12">
                  <c:v>2695</c:v>
                </c:pt>
              </c:numCache>
            </c:numRef>
          </c:val>
          <c:extLst>
            <c:ext xmlns:c16="http://schemas.microsoft.com/office/drawing/2014/chart" uri="{C3380CC4-5D6E-409C-BE32-E72D297353CC}">
              <c16:uniqueId val="{00000006-407D-440C-9F96-2241D57540A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1323</c:v>
                </c:pt>
                <c:pt idx="3">
                  <c:v>1116</c:v>
                </c:pt>
                <c:pt idx="6">
                  <c:v>904</c:v>
                </c:pt>
                <c:pt idx="9">
                  <c:v>689</c:v>
                </c:pt>
                <c:pt idx="12">
                  <c:v>494</c:v>
                </c:pt>
              </c:numCache>
            </c:numRef>
          </c:val>
          <c:extLst>
            <c:ext xmlns:c16="http://schemas.microsoft.com/office/drawing/2014/chart" uri="{C3380CC4-5D6E-409C-BE32-E72D297353CC}">
              <c16:uniqueId val="{00000007-407D-440C-9F96-2241D57540A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17444</c:v>
                </c:pt>
                <c:pt idx="3">
                  <c:v>16020</c:v>
                </c:pt>
                <c:pt idx="6">
                  <c:v>15666</c:v>
                </c:pt>
                <c:pt idx="9">
                  <c:v>14413</c:v>
                </c:pt>
                <c:pt idx="12">
                  <c:v>13647</c:v>
                </c:pt>
              </c:numCache>
            </c:numRef>
          </c:val>
          <c:extLst>
            <c:ext xmlns:c16="http://schemas.microsoft.com/office/drawing/2014/chart" uri="{C3380CC4-5D6E-409C-BE32-E72D297353CC}">
              <c16:uniqueId val="{00000008-407D-440C-9F96-2241D57540A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07D-440C-9F96-2241D57540A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30309</c:v>
                </c:pt>
                <c:pt idx="3">
                  <c:v>29015</c:v>
                </c:pt>
                <c:pt idx="6">
                  <c:v>27952</c:v>
                </c:pt>
                <c:pt idx="9">
                  <c:v>26679</c:v>
                </c:pt>
                <c:pt idx="12">
                  <c:v>25183</c:v>
                </c:pt>
              </c:numCache>
            </c:numRef>
          </c:val>
          <c:extLst>
            <c:ext xmlns:c16="http://schemas.microsoft.com/office/drawing/2014/chart" uri="{C3380CC4-5D6E-409C-BE32-E72D297353CC}">
              <c16:uniqueId val="{0000000A-407D-440C-9F96-2241D57540A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9656</c:v>
                </c:pt>
                <c:pt idx="2">
                  <c:v>#N/A</c:v>
                </c:pt>
                <c:pt idx="3">
                  <c:v>#N/A</c:v>
                </c:pt>
                <c:pt idx="4">
                  <c:v>7732</c:v>
                </c:pt>
                <c:pt idx="5">
                  <c:v>#N/A</c:v>
                </c:pt>
                <c:pt idx="6">
                  <c:v>#N/A</c:v>
                </c:pt>
                <c:pt idx="7">
                  <c:v>7423</c:v>
                </c:pt>
                <c:pt idx="8">
                  <c:v>#N/A</c:v>
                </c:pt>
                <c:pt idx="9">
                  <c:v>#N/A</c:v>
                </c:pt>
                <c:pt idx="10">
                  <c:v>6241</c:v>
                </c:pt>
                <c:pt idx="11">
                  <c:v>#N/A</c:v>
                </c:pt>
                <c:pt idx="12">
                  <c:v>#N/A</c:v>
                </c:pt>
                <c:pt idx="13">
                  <c:v>5665</c:v>
                </c:pt>
                <c:pt idx="14">
                  <c:v>#N/A</c:v>
                </c:pt>
              </c:numCache>
            </c:numRef>
          </c:val>
          <c:smooth val="0"/>
          <c:extLst>
            <c:ext xmlns:c16="http://schemas.microsoft.com/office/drawing/2014/chart" uri="{C3380CC4-5D6E-409C-BE32-E72D297353CC}">
              <c16:uniqueId val="{0000000B-407D-440C-9F96-2241D57540A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2974</c:v>
                </c:pt>
                <c:pt idx="1">
                  <c:v>3026</c:v>
                </c:pt>
                <c:pt idx="2">
                  <c:v>3379</c:v>
                </c:pt>
              </c:numCache>
            </c:numRef>
          </c:val>
          <c:extLst>
            <c:ext xmlns:c16="http://schemas.microsoft.com/office/drawing/2014/chart" uri="{C3380CC4-5D6E-409C-BE32-E72D297353CC}">
              <c16:uniqueId val="{00000000-CBAF-4E31-951A-EAB96D553B5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179</c:v>
                </c:pt>
                <c:pt idx="1">
                  <c:v>256</c:v>
                </c:pt>
                <c:pt idx="2">
                  <c:v>290</c:v>
                </c:pt>
              </c:numCache>
            </c:numRef>
          </c:val>
          <c:extLst>
            <c:ext xmlns:c16="http://schemas.microsoft.com/office/drawing/2014/chart" uri="{C3380CC4-5D6E-409C-BE32-E72D297353CC}">
              <c16:uniqueId val="{00000001-CBAF-4E31-951A-EAB96D553B5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4594</c:v>
                </c:pt>
                <c:pt idx="1">
                  <c:v>4594</c:v>
                </c:pt>
                <c:pt idx="2">
                  <c:v>4652</c:v>
                </c:pt>
              </c:numCache>
            </c:numRef>
          </c:val>
          <c:extLst>
            <c:ext xmlns:c16="http://schemas.microsoft.com/office/drawing/2014/chart" uri="{C3380CC4-5D6E-409C-BE32-E72D297353CC}">
              <c16:uniqueId val="{00000002-CBAF-4E31-951A-EAB96D553B5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兵庫県宍粟市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令和６年度の実質公債比率は</a:t>
          </a:r>
          <a:r>
            <a:rPr kumimoji="1" lang="en-US" altLang="ja-JP" sz="1400">
              <a:latin typeface="ＭＳ ゴシック" pitchFamily="49" charset="-128"/>
              <a:ea typeface="ＭＳ ゴシック" pitchFamily="49" charset="-128"/>
            </a:rPr>
            <a:t>6.6</a:t>
          </a:r>
          <a:r>
            <a:rPr kumimoji="1" lang="ja-JP" altLang="en-US" sz="1400">
              <a:latin typeface="ＭＳ ゴシック" pitchFamily="49" charset="-128"/>
              <a:ea typeface="ＭＳ ゴシック" pitchFamily="49" charset="-128"/>
            </a:rPr>
            <a:t>％で、公営企業債の元利償還金の繰入金の減少により、前年度比で</a:t>
          </a:r>
          <a:r>
            <a:rPr kumimoji="1" lang="en-US" altLang="ja-JP" sz="1400">
              <a:latin typeface="ＭＳ ゴシック" pitchFamily="49" charset="-128"/>
              <a:ea typeface="ＭＳ ゴシック" pitchFamily="49" charset="-128"/>
            </a:rPr>
            <a:t>0.4</a:t>
          </a:r>
          <a:r>
            <a:rPr kumimoji="1" lang="ja-JP" altLang="en-US" sz="1400">
              <a:latin typeface="ＭＳ ゴシック" pitchFamily="49" charset="-128"/>
              <a:ea typeface="ＭＳ ゴシック" pitchFamily="49" charset="-128"/>
            </a:rPr>
            <a:t>％改善しており、単年度でも繰上償還による元利償還金の減少などにより前年度より減少している。</a:t>
          </a:r>
        </a:p>
        <a:p>
          <a:r>
            <a:rPr kumimoji="1" lang="ja-JP" altLang="en-US" sz="1400">
              <a:latin typeface="ＭＳ ゴシック" pitchFamily="49" charset="-128"/>
              <a:ea typeface="ＭＳ ゴシック" pitchFamily="49" charset="-128"/>
            </a:rPr>
            <a:t>　新病院整備事業や学校施設の長寿命化などの大型事業が予定されているため、引き続き起債の発行抑制、交付税算入率の高い有利な起債の活用や、積極的な繰上償還の継続実施などにより、公債費負担の適正管理に取り組む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満期一括償還地方債の償還の財源に係る減債基金の積み立ては行っていない。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兵庫県宍粟市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令和６年度の将来負担比率は</a:t>
          </a:r>
          <a:r>
            <a:rPr kumimoji="1" lang="en-US" altLang="ja-JP" sz="1400">
              <a:latin typeface="ＭＳ ゴシック" pitchFamily="49" charset="-128"/>
              <a:ea typeface="ＭＳ ゴシック" pitchFamily="49" charset="-128"/>
            </a:rPr>
            <a:t>48.9</a:t>
          </a:r>
          <a:r>
            <a:rPr kumimoji="1" lang="ja-JP" altLang="en-US" sz="1400">
              <a:latin typeface="ＭＳ ゴシック" pitchFamily="49" charset="-128"/>
              <a:ea typeface="ＭＳ ゴシック" pitchFamily="49" charset="-128"/>
            </a:rPr>
            <a:t>％で、前年度より</a:t>
          </a:r>
          <a:r>
            <a:rPr kumimoji="1" lang="en-US" altLang="ja-JP" sz="1400">
              <a:latin typeface="ＭＳ ゴシック" pitchFamily="49" charset="-128"/>
              <a:ea typeface="ＭＳ ゴシック" pitchFamily="49" charset="-128"/>
            </a:rPr>
            <a:t>5.9</a:t>
          </a:r>
          <a:r>
            <a:rPr kumimoji="1" lang="ja-JP" altLang="en-US" sz="1400">
              <a:latin typeface="ＭＳ ゴシック" pitchFamily="49" charset="-128"/>
              <a:ea typeface="ＭＳ ゴシック" pitchFamily="49" charset="-128"/>
            </a:rPr>
            <a:t>％改善した。積極的な繰上償還の実施による地方債残高の減少が主な要因であると考えられる。</a:t>
          </a:r>
        </a:p>
        <a:p>
          <a:r>
            <a:rPr kumimoji="1" lang="ja-JP" altLang="en-US" sz="1400">
              <a:latin typeface="ＭＳ ゴシック" pitchFamily="49" charset="-128"/>
              <a:ea typeface="ＭＳ ゴシック" pitchFamily="49" charset="-128"/>
            </a:rPr>
            <a:t>　今後においても地方債の発行抑制、発行する場合は交付税算入率の高い有利な地方債の活用および過去の借入金の積極的な繰上償還により、比率の抑制とさらなる財政の健全化に努める。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兵庫県宍粟市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8,321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・収入減少や社会情勢の変化に対応するなど不測の支出増加に備えて財政調整基金に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百万円の積立てを行ったほか、森林環境譲与税基金に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百万円、デジタル社会推進基金に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百万円の積立てを行ったことが、主な増加の要因である。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社会保障関係経費や施設の長寿命化に要するコストの増大、物価高騰を背景とした経常経費の増大が見込まれるなか、一般財源の不足が懸念されるところである。市民への負担を増加させることなく行政サービスを維持していくため、基金を計画的に活用するとともに、健全な財政運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・地域振興基金、地域福祉基金、森林文化創造基金：果実運用型として保有しており、原則取り崩しを行わないこととしている。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・公共施設等整備基金：施設の修繕等および公共施設の統合・更新の際に活用している。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・森林環境譲与税基金：森林環境譲与税を原資としており、森林整備等の事業に活用している。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・公共施設整備基金：後年度の施設更新等の財源とするため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百万円を取り崩して活用したため、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・森林環境譲与税基金：森林環境譲与税について、後年度の森林整備等の事業に充てるため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社会保障関係経費や施設の長寿命化に要するコストの増大、物価高騰を背景とした経常経費の増大が見込まれるなか、一般財源の不足が懸念されるところである。市民への負担を増加させることなく行政サービスを維持していくため、基金を計画的に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・取り崩しがなかったことと、価格高騰等による後年度の取り崩しに備え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百万円の積立てと運用利子による積立てが生じていることにより増加している。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年度決算で当面の目標であった残高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％）達成後は、平成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年度まで運用利子を積立てていたが、令和元年度に取り崩したことから目標額を下回ることとなった。令和５年度末で再び残高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億を超えたが、引き続き基金利子などを積立てるとともに、価格高騰の対応など将来的な不測の事態に備えるための積立てを行っていく。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・起債対象事業に充てるべき財源を原資として積立てており、令和６年度は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百万円を積立てた一方、繰入計画に基づき、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・毎年の起債元利償還に合わせた繰入計画に基づき、計画的に取り崩しを行うとともに、後年度の負担軽減のため必要に応じて原資を積立てる。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兵庫県宍粟市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33,749
33,385
658.54
24,688,603
23,674,377
898,579
14,801,103
25,182,613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48.9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少子高齢化や人口減少に加え、市内に中心となる産業が少ないことにより財政基盤は弱く、類似団体平均より低い水準で横ばいとなっている。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第四次行政改革大綱に基づく歳出抑制、歳入確保の取組を進めるとともに、総合計画及び総合戦略に基づき、若年層の人口流出抑制や豊富な森林資源を生かした林業など地場産業の強化などにより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24342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40450"/>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167869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4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24342</xdr:rowOff>
    </xdr:from>
    <xdr:to>
      <xdr:col>24</xdr:col>
      <xdr:colOff>12700</xdr:colOff>
      <xdr:row>44</xdr:row>
      <xdr:rowOff>24342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6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135467</xdr:rowOff>
    </xdr:from>
    <xdr:to>
      <xdr:col>23</xdr:col>
      <xdr:colOff>133350</xdr:colOff>
      <xdr:row>43</xdr:row>
      <xdr:rowOff>135467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5078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135467</xdr:rowOff>
    </xdr:from>
    <xdr:to>
      <xdr:col>19</xdr:col>
      <xdr:colOff>133350</xdr:colOff>
      <xdr:row>43</xdr:row>
      <xdr:rowOff>135467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135467</xdr:rowOff>
    </xdr:from>
    <xdr:to>
      <xdr:col>15</xdr:col>
      <xdr:colOff>82550</xdr:colOff>
      <xdr:row>43</xdr:row>
      <xdr:rowOff>135467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117069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0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135467</xdr:rowOff>
    </xdr:from>
    <xdr:to>
      <xdr:col>11</xdr:col>
      <xdr:colOff>31750</xdr:colOff>
      <xdr:row>43</xdr:row>
      <xdr:rowOff>135467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156633</xdr:rowOff>
    </xdr:from>
    <xdr:to>
      <xdr:col>11</xdr:col>
      <xdr:colOff>82550</xdr:colOff>
      <xdr:row>41</xdr:row>
      <xdr:rowOff>86783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76852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84667</xdr:rowOff>
    </xdr:from>
    <xdr:to>
      <xdr:col>23</xdr:col>
      <xdr:colOff>184150</xdr:colOff>
      <xdr:row>44</xdr:row>
      <xdr:rowOff>14817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151994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52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84667</xdr:rowOff>
    </xdr:from>
    <xdr:to>
      <xdr:col>19</xdr:col>
      <xdr:colOff>184150</xdr:colOff>
      <xdr:row>44</xdr:row>
      <xdr:rowOff>14817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171044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54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84667</xdr:rowOff>
    </xdr:from>
    <xdr:to>
      <xdr:col>15</xdr:col>
      <xdr:colOff>133350</xdr:colOff>
      <xdr:row>44</xdr:row>
      <xdr:rowOff>14817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171044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84667</xdr:rowOff>
    </xdr:from>
    <xdr:to>
      <xdr:col>11</xdr:col>
      <xdr:colOff>82550</xdr:colOff>
      <xdr:row>44</xdr:row>
      <xdr:rowOff>14817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171044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84667</xdr:rowOff>
    </xdr:from>
    <xdr:to>
      <xdr:col>7</xdr:col>
      <xdr:colOff>31750</xdr:colOff>
      <xdr:row>44</xdr:row>
      <xdr:rowOff>14817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171044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は、前年度より０．８％改善し９３．３％となったが、類似団体平均と比較すると依然として高い数値となっている。これは、定額減税により市税が減少したものの、その補てんとなる地方特例交付金や各種税交付金の増加などにより歳入増となっており、歳出では全国的な賃上げの影響から人件費が増加した一方、水道事業や下水道事業への補助の減少や積極的な繰上償還による定時償還の元金が減少したことが要因と考えられる。引き続き、事務事業の見直しや繰上償還の積極的な実施などにより、経常経費の抑制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80010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414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52087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80010</xdr:rowOff>
    </xdr:from>
    <xdr:to>
      <xdr:col>24</xdr:col>
      <xdr:colOff>12700</xdr:colOff>
      <xdr:row>67</xdr:row>
      <xdr:rowOff>80010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87630</xdr:rowOff>
    </xdr:from>
    <xdr:to>
      <xdr:col>23</xdr:col>
      <xdr:colOff>133350</xdr:colOff>
      <xdr:row>64</xdr:row>
      <xdr:rowOff>151977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1060430"/>
          <a:ext cx="8382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160460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9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135890</xdr:rowOff>
    </xdr:from>
    <xdr:to>
      <xdr:col>19</xdr:col>
      <xdr:colOff>133350</xdr:colOff>
      <xdr:row>64</xdr:row>
      <xdr:rowOff>151977</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10869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103717</xdr:rowOff>
    </xdr:from>
    <xdr:to>
      <xdr:col>19</xdr:col>
      <xdr:colOff>184150</xdr:colOff>
      <xdr:row>64</xdr:row>
      <xdr:rowOff>33867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44044</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67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149013</xdr:rowOff>
    </xdr:from>
    <xdr:to>
      <xdr:col>15</xdr:col>
      <xdr:colOff>82550</xdr:colOff>
      <xdr:row>64</xdr:row>
      <xdr:rowOff>135890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778913"/>
          <a:ext cx="889000" cy="32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162560</xdr:rowOff>
    </xdr:from>
    <xdr:to>
      <xdr:col>15</xdr:col>
      <xdr:colOff>133350</xdr:colOff>
      <xdr:row>63</xdr:row>
      <xdr:rowOff>92710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102887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149013</xdr:rowOff>
    </xdr:from>
    <xdr:to>
      <xdr:col>11</xdr:col>
      <xdr:colOff>31750</xdr:colOff>
      <xdr:row>63</xdr:row>
      <xdr:rowOff>106256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778913"/>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44450</xdr:rowOff>
    </xdr:from>
    <xdr:to>
      <xdr:col>11</xdr:col>
      <xdr:colOff>82550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156227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36830</xdr:rowOff>
    </xdr:from>
    <xdr:to>
      <xdr:col>23</xdr:col>
      <xdr:colOff>184150</xdr:colOff>
      <xdr:row>64</xdr:row>
      <xdr:rowOff>138430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8907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8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101177</xdr:rowOff>
    </xdr:from>
    <xdr:to>
      <xdr:col>19</xdr:col>
      <xdr:colOff>184150</xdr:colOff>
      <xdr:row>65</xdr:row>
      <xdr:rowOff>31327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16104</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160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85090</xdr:rowOff>
    </xdr:from>
    <xdr:to>
      <xdr:col>15</xdr:col>
      <xdr:colOff>133350</xdr:colOff>
      <xdr:row>65</xdr:row>
      <xdr:rowOff>15240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98213</xdr:rowOff>
    </xdr:from>
    <xdr:to>
      <xdr:col>11</xdr:col>
      <xdr:colOff>82550</xdr:colOff>
      <xdr:row>63</xdr:row>
      <xdr:rowOff>28363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13140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81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55456</xdr:rowOff>
    </xdr:from>
    <xdr:to>
      <xdr:col>7</xdr:col>
      <xdr:colOff>31750</xdr:colOff>
      <xdr:row>63</xdr:row>
      <xdr:rowOff>157056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8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141833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94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[218,537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給与改定のほか、会計年度任用職員への勤勉手当支給の開始により人件費の増加が主な要因で前年度より増加している。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類似団体平均と比較しても高い数値となっているのは、行政面積が広いことから保有する公共施設数が多く、維持管理費用が嵩んでいることが主な要因として考えられる。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今後においては、引き続き公共施設等総合管理計画に基づき、施設の集約化を含め、維持管理費用の削減に向けて取組を進めていく。</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80842</xdr:rowOff>
    </xdr:from>
    <xdr:to>
      <xdr:col>23</xdr:col>
      <xdr:colOff>133350</xdr:colOff>
      <xdr:row>88</xdr:row>
      <xdr:rowOff>70957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68292"/>
          <a:ext cx="0" cy="119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43034</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3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70957</xdr:rowOff>
    </xdr:from>
    <xdr:to>
      <xdr:col>24</xdr:col>
      <xdr:colOff>12700</xdr:colOff>
      <xdr:row>88</xdr:row>
      <xdr:rowOff>70957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5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167219</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1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80842</xdr:rowOff>
    </xdr:from>
    <xdr:to>
      <xdr:col>24</xdr:col>
      <xdr:colOff>12700</xdr:colOff>
      <xdr:row>81</xdr:row>
      <xdr:rowOff>80842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6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160457</xdr:rowOff>
    </xdr:from>
    <xdr:to>
      <xdr:col>23</xdr:col>
      <xdr:colOff>133350</xdr:colOff>
      <xdr:row>84</xdr:row>
      <xdr:rowOff>51360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390807"/>
          <a:ext cx="838200" cy="62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85087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43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68560</xdr:rowOff>
    </xdr:from>
    <xdr:to>
      <xdr:col>23</xdr:col>
      <xdr:colOff>184150</xdr:colOff>
      <xdr:row>83</xdr:row>
      <xdr:rowOff>170160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29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140444</xdr:rowOff>
    </xdr:from>
    <xdr:to>
      <xdr:col>19</xdr:col>
      <xdr:colOff>133350</xdr:colOff>
      <xdr:row>83</xdr:row>
      <xdr:rowOff>160457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370794"/>
          <a:ext cx="889000" cy="20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155859</xdr:rowOff>
    </xdr:from>
    <xdr:to>
      <xdr:col>19</xdr:col>
      <xdr:colOff>184150</xdr:colOff>
      <xdr:row>83</xdr:row>
      <xdr:rowOff>86009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1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96186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83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106122</xdr:rowOff>
    </xdr:from>
    <xdr:to>
      <xdr:col>15</xdr:col>
      <xdr:colOff>82550</xdr:colOff>
      <xdr:row>83</xdr:row>
      <xdr:rowOff>140444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336472"/>
          <a:ext cx="889000" cy="3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155975</xdr:rowOff>
    </xdr:from>
    <xdr:to>
      <xdr:col>15</xdr:col>
      <xdr:colOff>133350</xdr:colOff>
      <xdr:row>83</xdr:row>
      <xdr:rowOff>86125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96302</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83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47282</xdr:rowOff>
    </xdr:from>
    <xdr:to>
      <xdr:col>11</xdr:col>
      <xdr:colOff>31750</xdr:colOff>
      <xdr:row>83</xdr:row>
      <xdr:rowOff>106122</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277632"/>
          <a:ext cx="889000" cy="5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119283</xdr:rowOff>
    </xdr:from>
    <xdr:to>
      <xdr:col>11</xdr:col>
      <xdr:colOff>82550</xdr:colOff>
      <xdr:row>83</xdr:row>
      <xdr:rowOff>49433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7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59610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947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66351</xdr:rowOff>
    </xdr:from>
    <xdr:to>
      <xdr:col>7</xdr:col>
      <xdr:colOff>31750</xdr:colOff>
      <xdr:row>82</xdr:row>
      <xdr:rowOff>167951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6678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560</xdr:rowOff>
    </xdr:from>
    <xdr:to>
      <xdr:col>23</xdr:col>
      <xdr:colOff>184150</xdr:colOff>
      <xdr:row>84</xdr:row>
      <xdr:rowOff>102160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40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144087</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37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109657</xdr:rowOff>
    </xdr:from>
    <xdr:to>
      <xdr:col>19</xdr:col>
      <xdr:colOff>184150</xdr:colOff>
      <xdr:row>84</xdr:row>
      <xdr:rowOff>39807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340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24584</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4263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89644</xdr:rowOff>
    </xdr:from>
    <xdr:to>
      <xdr:col>15</xdr:col>
      <xdr:colOff>133350</xdr:colOff>
      <xdr:row>84</xdr:row>
      <xdr:rowOff>19794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31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4571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406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55322</xdr:rowOff>
    </xdr:from>
    <xdr:to>
      <xdr:col>11</xdr:col>
      <xdr:colOff>82550</xdr:colOff>
      <xdr:row>83</xdr:row>
      <xdr:rowOff>156922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28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141699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372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167932</xdr:rowOff>
    </xdr:from>
    <xdr:to>
      <xdr:col>7</xdr:col>
      <xdr:colOff>31750</xdr:colOff>
      <xdr:row>83</xdr:row>
      <xdr:rowOff>98082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22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82859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31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毎年度、人事院勧告や県の人事委員会勧告に準拠した対応をしており、今後においても国および県の動向に留意し給与水準の維持に努めるとともに、効率的な人員配置により職員数・人件費の抑制に努める。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90</xdr:row>
      <xdr:rowOff>70757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67279"/>
          <a:ext cx="0" cy="15339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42834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73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70757</xdr:rowOff>
    </xdr:from>
    <xdr:to>
      <xdr:col>81</xdr:col>
      <xdr:colOff>133350</xdr:colOff>
      <xdr:row>90</xdr:row>
      <xdr:rowOff>70757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50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48986</xdr:rowOff>
    </xdr:from>
    <xdr:to>
      <xdr:col>81</xdr:col>
      <xdr:colOff>44450</xdr:colOff>
      <xdr:row>85</xdr:row>
      <xdr:rowOff>66221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622236"/>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39206</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612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66221</xdr:rowOff>
    </xdr:from>
    <xdr:to>
      <xdr:col>77</xdr:col>
      <xdr:colOff>44450</xdr:colOff>
      <xdr:row>85</xdr:row>
      <xdr:rowOff>100693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63947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67129</xdr:rowOff>
    </xdr:from>
    <xdr:to>
      <xdr:col>77</xdr:col>
      <xdr:colOff>95250</xdr:colOff>
      <xdr:row>85</xdr:row>
      <xdr:rowOff>168729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153506</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7267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66221</xdr:rowOff>
    </xdr:from>
    <xdr:to>
      <xdr:col>72</xdr:col>
      <xdr:colOff>203200</xdr:colOff>
      <xdr:row>85</xdr:row>
      <xdr:rowOff>100693</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63947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153506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66221</xdr:rowOff>
    </xdr:from>
    <xdr:to>
      <xdr:col>68</xdr:col>
      <xdr:colOff>152400</xdr:colOff>
      <xdr:row>85</xdr:row>
      <xdr:rowOff>152400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639471"/>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153506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169636</xdr:rowOff>
    </xdr:from>
    <xdr:to>
      <xdr:col>81</xdr:col>
      <xdr:colOff>95250</xdr:colOff>
      <xdr:row>85</xdr:row>
      <xdr:rowOff>99786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5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14713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41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15421</xdr:rowOff>
    </xdr:from>
    <xdr:to>
      <xdr:col>77</xdr:col>
      <xdr:colOff>95250</xdr:colOff>
      <xdr:row>85</xdr:row>
      <xdr:rowOff>117021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49893</xdr:rowOff>
    </xdr:from>
    <xdr:to>
      <xdr:col>73</xdr:col>
      <xdr:colOff>44450</xdr:colOff>
      <xdr:row>85</xdr:row>
      <xdr:rowOff>151493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15421</xdr:rowOff>
    </xdr:from>
    <xdr:to>
      <xdr:col>68</xdr:col>
      <xdr:colOff>203200</xdr:colOff>
      <xdr:row>85</xdr:row>
      <xdr:rowOff>117021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127198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前年度と比較すると０．０３人の減となったが、全国平均や類似団体平均との比較では依然として高い数値となっている。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山間地で行政面積が広く、支所や出先機関などを多く有していることから、一定の職員数維持が必要な状況であり、今後において人口減少が進んでいくことで、</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人当たりの職員数は横ばいになると予測される。</a:t>
          </a:r>
        </a:p>
        <a:p>
          <a:r>
            <a:rPr kumimoji="1" lang="ja-JP" altLang="en-US" sz="1300">
              <a:latin typeface="ＭＳ Ｐゴシック" panose="020B0600070205080204" pitchFamily="50" charset="-128"/>
              <a:ea typeface="ＭＳ Ｐゴシック" panose="020B0600070205080204" pitchFamily="50" charset="-128"/>
            </a:rPr>
            <a:t>　今後においては、公共施設等総合管理計画に基づき施設の集約化も含め、一定の市民サービスを維持しつつ事務事業の効率化を推進し、増え続ける行政需要のなかで適正な定員管理に努める。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42878</xdr:rowOff>
    </xdr:from>
    <xdr:to>
      <xdr:col>81</xdr:col>
      <xdr:colOff>44450</xdr:colOff>
      <xdr:row>66</xdr:row>
      <xdr:rowOff>154940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58428"/>
          <a:ext cx="0" cy="13122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129255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0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42878</xdr:rowOff>
    </xdr:from>
    <xdr:to>
      <xdr:col>81</xdr:col>
      <xdr:colOff>133350</xdr:colOff>
      <xdr:row>59</xdr:row>
      <xdr:rowOff>42878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5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39612</xdr:rowOff>
    </xdr:from>
    <xdr:to>
      <xdr:col>81</xdr:col>
      <xdr:colOff>44450</xdr:colOff>
      <xdr:row>63</xdr:row>
      <xdr:rowOff>43059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840962"/>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149454</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36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17780</xdr:rowOff>
    </xdr:from>
    <xdr:to>
      <xdr:col>77</xdr:col>
      <xdr:colOff>44450</xdr:colOff>
      <xdr:row>63</xdr:row>
      <xdr:rowOff>43059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819130"/>
          <a:ext cx="889000" cy="2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114542</xdr:rowOff>
    </xdr:from>
    <xdr:to>
      <xdr:col>77</xdr:col>
      <xdr:colOff>95250</xdr:colOff>
      <xdr:row>62</xdr:row>
      <xdr:rowOff>44692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54869</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341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15482</xdr:rowOff>
    </xdr:from>
    <xdr:to>
      <xdr:col>72</xdr:col>
      <xdr:colOff>203200</xdr:colOff>
      <xdr:row>63</xdr:row>
      <xdr:rowOff>17780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816832"/>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103051</xdr:rowOff>
    </xdr:from>
    <xdr:to>
      <xdr:col>73</xdr:col>
      <xdr:colOff>44450</xdr:colOff>
      <xdr:row>62</xdr:row>
      <xdr:rowOff>33201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43378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330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165100</xdr:rowOff>
    </xdr:from>
    <xdr:to>
      <xdr:col>68</xdr:col>
      <xdr:colOff>152400</xdr:colOff>
      <xdr:row>63</xdr:row>
      <xdr:rowOff>15482</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795000"/>
          <a:ext cx="8890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96157</xdr:rowOff>
    </xdr:from>
    <xdr:to>
      <xdr:col>68</xdr:col>
      <xdr:colOff>203200</xdr:colOff>
      <xdr:row>62</xdr:row>
      <xdr:rowOff>26307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36484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58238</xdr:rowOff>
    </xdr:from>
    <xdr:to>
      <xdr:col>64</xdr:col>
      <xdr:colOff>152400</xdr:colOff>
      <xdr:row>61</xdr:row>
      <xdr:rowOff>159838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170015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8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160262</xdr:rowOff>
    </xdr:from>
    <xdr:to>
      <xdr:col>81</xdr:col>
      <xdr:colOff>95250</xdr:colOff>
      <xdr:row>63</xdr:row>
      <xdr:rowOff>90412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79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132339</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762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163709</xdr:rowOff>
    </xdr:from>
    <xdr:to>
      <xdr:col>77</xdr:col>
      <xdr:colOff>95250</xdr:colOff>
      <xdr:row>63</xdr:row>
      <xdr:rowOff>93859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793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78636</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879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138430</xdr:rowOff>
    </xdr:from>
    <xdr:to>
      <xdr:col>73</xdr:col>
      <xdr:colOff>44450</xdr:colOff>
      <xdr:row>63</xdr:row>
      <xdr:rowOff>68580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53357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85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136132</xdr:rowOff>
    </xdr:from>
    <xdr:to>
      <xdr:col>68</xdr:col>
      <xdr:colOff>203200</xdr:colOff>
      <xdr:row>63</xdr:row>
      <xdr:rowOff>66282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766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51059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852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114300</xdr:rowOff>
    </xdr:from>
    <xdr:to>
      <xdr:col>64</xdr:col>
      <xdr:colOff>152400</xdr:colOff>
      <xdr:row>63</xdr:row>
      <xdr:rowOff>44450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29227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積極的な繰上償還の実施や公営企業債の元利償還金に対する繰入金の減少により、前年度より比率が０．４％改善している。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類似団体平均と比較しても低い水準を保つことができているが、今後、新病院整備や学校施設の長寿命化などの大型事業が控えているため、引き続き起債の発行抑制、交付税算入率の高い有利な起債の活用や、積極的な繰上償還の継続実施などにより、公債費負担の適正管理に取り組む必要があ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59267</xdr:rowOff>
    </xdr:from>
    <xdr:to>
      <xdr:col>81</xdr:col>
      <xdr:colOff>44450</xdr:colOff>
      <xdr:row>45</xdr:row>
      <xdr:rowOff>74083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60017"/>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145644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59267</xdr:rowOff>
    </xdr:from>
    <xdr:to>
      <xdr:col>81</xdr:col>
      <xdr:colOff>133350</xdr:colOff>
      <xdr:row>35</xdr:row>
      <xdr:rowOff>59267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148167</xdr:rowOff>
    </xdr:from>
    <xdr:to>
      <xdr:col>81</xdr:col>
      <xdr:colOff>44450</xdr:colOff>
      <xdr:row>39</xdr:row>
      <xdr:rowOff>30339</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663267"/>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8060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148167</xdr:rowOff>
    </xdr:from>
    <xdr:to>
      <xdr:col>77</xdr:col>
      <xdr:colOff>44450</xdr:colOff>
      <xdr:row>39</xdr:row>
      <xdr:rowOff>30339</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663267"/>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22578</xdr:rowOff>
    </xdr:from>
    <xdr:to>
      <xdr:col>77</xdr:col>
      <xdr:colOff>95250</xdr:colOff>
      <xdr:row>40</xdr:row>
      <xdr:rowOff>124178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108955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669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148167</xdr:rowOff>
    </xdr:from>
    <xdr:to>
      <xdr:col>72</xdr:col>
      <xdr:colOff>203200</xdr:colOff>
      <xdr:row>39</xdr:row>
      <xdr:rowOff>16933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66326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82144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16933</xdr:rowOff>
    </xdr:from>
    <xdr:to>
      <xdr:col>68</xdr:col>
      <xdr:colOff>152400</xdr:colOff>
      <xdr:row>39</xdr:row>
      <xdr:rowOff>150989</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703483"/>
          <a:ext cx="889000" cy="13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153811</xdr:rowOff>
    </xdr:from>
    <xdr:to>
      <xdr:col>68</xdr:col>
      <xdr:colOff>203200</xdr:colOff>
      <xdr:row>40</xdr:row>
      <xdr:rowOff>83961</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68738</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22578</xdr:rowOff>
    </xdr:from>
    <xdr:to>
      <xdr:col>64</xdr:col>
      <xdr:colOff>152400</xdr:colOff>
      <xdr:row>40</xdr:row>
      <xdr:rowOff>124178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108955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6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97367</xdr:rowOff>
    </xdr:from>
    <xdr:to>
      <xdr:col>81</xdr:col>
      <xdr:colOff>95250</xdr:colOff>
      <xdr:row>39</xdr:row>
      <xdr:rowOff>27517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113894</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45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150989</xdr:rowOff>
    </xdr:from>
    <xdr:to>
      <xdr:col>77</xdr:col>
      <xdr:colOff>95250</xdr:colOff>
      <xdr:row>39</xdr:row>
      <xdr:rowOff>81139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666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91316</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34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97367</xdr:rowOff>
    </xdr:from>
    <xdr:to>
      <xdr:col>73</xdr:col>
      <xdr:colOff>44450</xdr:colOff>
      <xdr:row>39</xdr:row>
      <xdr:rowOff>27517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37694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137583</xdr:rowOff>
    </xdr:from>
    <xdr:to>
      <xdr:col>68</xdr:col>
      <xdr:colOff>203200</xdr:colOff>
      <xdr:row>39</xdr:row>
      <xdr:rowOff>67733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77910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100189</xdr:rowOff>
    </xdr:from>
    <xdr:to>
      <xdr:col>64</xdr:col>
      <xdr:colOff>152400</xdr:colOff>
      <xdr:row>40</xdr:row>
      <xdr:rowOff>30339</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78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40516</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5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積極的な繰上償還の実施による地方債現在高の減少や公営企業債の元利償還金に対する繰出金の減少、充当可能基金残高の増加により前年度より５．９％改善している。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類似団体平均と比較すると、依然として将来負担比率が高い状況にあるため、引き続き地方債の発行抑制に努め、発行する場合は交付税算入率の高い有利な地方債の活用を進めるとともに、積極的な繰上償還の実施により将来負担比率の抑制を図ることで、さらなる財政の健全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35916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1852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7993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60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35916</xdr:rowOff>
    </xdr:from>
    <xdr:to>
      <xdr:col>81</xdr:col>
      <xdr:colOff>133350</xdr:colOff>
      <xdr:row>21</xdr:row>
      <xdr:rowOff>35916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63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115341</xdr:rowOff>
    </xdr:from>
    <xdr:to>
      <xdr:col>81</xdr:col>
      <xdr:colOff>44450</xdr:colOff>
      <xdr:row>15</xdr:row>
      <xdr:rowOff>143815</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687091"/>
          <a:ext cx="838200" cy="28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94226</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323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77699</xdr:rowOff>
    </xdr:from>
    <xdr:to>
      <xdr:col>81</xdr:col>
      <xdr:colOff>95250</xdr:colOff>
      <xdr:row>15</xdr:row>
      <xdr:rowOff>7849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7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143815</xdr:rowOff>
    </xdr:from>
    <xdr:to>
      <xdr:col>77</xdr:col>
      <xdr:colOff>44450</xdr:colOff>
      <xdr:row>16</xdr:row>
      <xdr:rowOff>24486</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715565"/>
          <a:ext cx="8890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83007</xdr:rowOff>
    </xdr:from>
    <xdr:to>
      <xdr:col>77</xdr:col>
      <xdr:colOff>95250</xdr:colOff>
      <xdr:row>15</xdr:row>
      <xdr:rowOff>13157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23334</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252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23520</xdr:rowOff>
    </xdr:from>
    <xdr:to>
      <xdr:col>72</xdr:col>
      <xdr:colOff>203200</xdr:colOff>
      <xdr:row>16</xdr:row>
      <xdr:rowOff>24486</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4401800" y="2766720"/>
          <a:ext cx="889000" cy="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84938</xdr:rowOff>
    </xdr:from>
    <xdr:to>
      <xdr:col>73</xdr:col>
      <xdr:colOff>44450</xdr:colOff>
      <xdr:row>15</xdr:row>
      <xdr:rowOff>15088</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25265</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254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23520</xdr:rowOff>
    </xdr:from>
    <xdr:to>
      <xdr:col>68</xdr:col>
      <xdr:colOff>152400</xdr:colOff>
      <xdr:row>16</xdr:row>
      <xdr:rowOff>111836</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766720"/>
          <a:ext cx="889000" cy="88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122580</xdr:rowOff>
    </xdr:from>
    <xdr:to>
      <xdr:col>68</xdr:col>
      <xdr:colOff>203200</xdr:colOff>
      <xdr:row>15</xdr:row>
      <xdr:rowOff>52730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62907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29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8560</xdr:rowOff>
    </xdr:from>
    <xdr:to>
      <xdr:col>64</xdr:col>
      <xdr:colOff>152400</xdr:colOff>
      <xdr:row>15</xdr:row>
      <xdr:rowOff>110160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120337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34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64541</xdr:rowOff>
    </xdr:from>
    <xdr:to>
      <xdr:col>81</xdr:col>
      <xdr:colOff>95250</xdr:colOff>
      <xdr:row>15</xdr:row>
      <xdr:rowOff>166141</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636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36618</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608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93015</xdr:rowOff>
    </xdr:from>
    <xdr:to>
      <xdr:col>77</xdr:col>
      <xdr:colOff>95250</xdr:colOff>
      <xdr:row>16</xdr:row>
      <xdr:rowOff>23165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66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7942</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751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145136</xdr:rowOff>
    </xdr:from>
    <xdr:to>
      <xdr:col>73</xdr:col>
      <xdr:colOff>44450</xdr:colOff>
      <xdr:row>16</xdr:row>
      <xdr:rowOff>75286</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71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60063</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80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144170</xdr:rowOff>
    </xdr:from>
    <xdr:to>
      <xdr:col>68</xdr:col>
      <xdr:colOff>203200</xdr:colOff>
      <xdr:row>16</xdr:row>
      <xdr:rowOff>74320</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71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59097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80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61036</xdr:rowOff>
    </xdr:from>
    <xdr:to>
      <xdr:col>64</xdr:col>
      <xdr:colOff>152400</xdr:colOff>
      <xdr:row>16</xdr:row>
      <xdr:rowOff>162636</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80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147413</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890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兵庫県宍粟市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33,749
33,385
658.54
24,688,603
23,674,377
898,579
14,801,103
25,182,613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48.9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給与改定や会計年度任用職員への勤勉手当支給開始などにより人件費の占める割合は大きくなっており、兵庫県平均以下であるものの、類似団体平均と比較すると高い数値となっている。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地理的要因により公共施設を多く有していることから、職員数の大幅な減少は見込みにくいが、引き続き効率的な人員配置により職員数・人件費の抑制に努める。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8890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146050</xdr:rowOff>
    </xdr:from>
    <xdr:to>
      <xdr:col>24</xdr:col>
      <xdr:colOff>25400</xdr:colOff>
      <xdr:row>38</xdr:row>
      <xdr:rowOff>58420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8970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107950</xdr:rowOff>
    </xdr:from>
    <xdr:to>
      <xdr:col>19</xdr:col>
      <xdr:colOff>187325</xdr:colOff>
      <xdr:row>37</xdr:row>
      <xdr:rowOff>146050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51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152400</xdr:rowOff>
    </xdr:from>
    <xdr:to>
      <xdr:col>20</xdr:col>
      <xdr:colOff>38100</xdr:colOff>
      <xdr:row>37</xdr:row>
      <xdr:rowOff>82550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92727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9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85090</xdr:rowOff>
    </xdr:from>
    <xdr:to>
      <xdr:col>15</xdr:col>
      <xdr:colOff>98425</xdr:colOff>
      <xdr:row>37</xdr:row>
      <xdr:rowOff>107950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28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85090</xdr:rowOff>
    </xdr:from>
    <xdr:to>
      <xdr:col>11</xdr:col>
      <xdr:colOff>9525</xdr:colOff>
      <xdr:row>37</xdr:row>
      <xdr:rowOff>107950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28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92727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7620</xdr:rowOff>
    </xdr:from>
    <xdr:to>
      <xdr:col>24</xdr:col>
      <xdr:colOff>76200</xdr:colOff>
      <xdr:row>38</xdr:row>
      <xdr:rowOff>109220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151147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95250</xdr:rowOff>
    </xdr:from>
    <xdr:to>
      <xdr:col>20</xdr:col>
      <xdr:colOff>38100</xdr:colOff>
      <xdr:row>38</xdr:row>
      <xdr:rowOff>25400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10177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2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57150</xdr:rowOff>
    </xdr:from>
    <xdr:to>
      <xdr:col>15</xdr:col>
      <xdr:colOff>149225</xdr:colOff>
      <xdr:row>37</xdr:row>
      <xdr:rowOff>158750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143527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34290</xdr:rowOff>
    </xdr:from>
    <xdr:to>
      <xdr:col>11</xdr:col>
      <xdr:colOff>60325</xdr:colOff>
      <xdr:row>37</xdr:row>
      <xdr:rowOff>135890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120667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物価高騰の影響もあり、前年度より０．６％の増加となっている。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と比較すると低い水準にあるものの、行政面積が広く各種施設を多く有していることから、物価高騰等による今後の維持管理経費の増加が見込まれるため、引き続き施設の集約化や事業の見直しによる効率的な行財政運営に取り組む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20</xdr:row>
      <xdr:rowOff>104140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8346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76217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104140</xdr:rowOff>
    </xdr:from>
    <xdr:to>
      <xdr:col>82</xdr:col>
      <xdr:colOff>196850</xdr:colOff>
      <xdr:row>20</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3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62230</xdr:rowOff>
    </xdr:from>
    <xdr:to>
      <xdr:col>82</xdr:col>
      <xdr:colOff>107950</xdr:colOff>
      <xdr:row>15</xdr:row>
      <xdr:rowOff>107950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6339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6367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2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34290</xdr:rowOff>
    </xdr:from>
    <xdr:to>
      <xdr:col>82</xdr:col>
      <xdr:colOff>158750</xdr:colOff>
      <xdr:row>17</xdr:row>
      <xdr:rowOff>135890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62230</xdr:rowOff>
    </xdr:from>
    <xdr:to>
      <xdr:col>78</xdr:col>
      <xdr:colOff>69850</xdr:colOff>
      <xdr:row>15</xdr:row>
      <xdr:rowOff>77470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6339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90187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0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157480</xdr:rowOff>
    </xdr:from>
    <xdr:to>
      <xdr:col>73</xdr:col>
      <xdr:colOff>180975</xdr:colOff>
      <xdr:row>15</xdr:row>
      <xdr:rowOff>77470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5577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127000</xdr:rowOff>
    </xdr:from>
    <xdr:to>
      <xdr:col>69</xdr:col>
      <xdr:colOff>92075</xdr:colOff>
      <xdr:row>14</xdr:row>
      <xdr:rowOff>157480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5273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170197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57150</xdr:rowOff>
    </xdr:from>
    <xdr:to>
      <xdr:col>82</xdr:col>
      <xdr:colOff>158750</xdr:colOff>
      <xdr:row>15</xdr:row>
      <xdr:rowOff>158750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73677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11430</xdr:rowOff>
    </xdr:from>
    <xdr:to>
      <xdr:col>78</xdr:col>
      <xdr:colOff>120650</xdr:colOff>
      <xdr:row>15</xdr:row>
      <xdr:rowOff>113030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123207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52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26670</xdr:rowOff>
    </xdr:from>
    <xdr:to>
      <xdr:col>74</xdr:col>
      <xdr:colOff>31750</xdr:colOff>
      <xdr:row>15</xdr:row>
      <xdr:rowOff>128270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59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138447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106680</xdr:rowOff>
    </xdr:from>
    <xdr:to>
      <xdr:col>69</xdr:col>
      <xdr:colOff>142875</xdr:colOff>
      <xdr:row>15</xdr:row>
      <xdr:rowOff>36830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50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47007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27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76200</xdr:rowOff>
    </xdr:from>
    <xdr:to>
      <xdr:col>65</xdr:col>
      <xdr:colOff>53975</xdr:colOff>
      <xdr:row>15</xdr:row>
      <xdr:rowOff>6350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16527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扶助費については、調整給付の実施を主な要因として前年度より増加しており、０．１％の増加となっている。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類似団体平均と比較して低い水準にあるものの、引き続き、生活保護費における資格審査等の適正化や就労準備支援・就労支援に取り組むなど、扶助費の抑制に努める。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91385"/>
          <a:ext cx="0" cy="1616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69850</xdr:rowOff>
    </xdr:from>
    <xdr:to>
      <xdr:col>24</xdr:col>
      <xdr:colOff>25400</xdr:colOff>
      <xdr:row>55</xdr:row>
      <xdr:rowOff>86178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499600"/>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64605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65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69850</xdr:rowOff>
    </xdr:from>
    <xdr:to>
      <xdr:col>19</xdr:col>
      <xdr:colOff>187325</xdr:colOff>
      <xdr:row>55</xdr:row>
      <xdr:rowOff>69850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49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7455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37193</xdr:rowOff>
    </xdr:from>
    <xdr:to>
      <xdr:col>15</xdr:col>
      <xdr:colOff>98425</xdr:colOff>
      <xdr:row>55</xdr:row>
      <xdr:rowOff>69850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4669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10885</xdr:rowOff>
    </xdr:from>
    <xdr:to>
      <xdr:col>15</xdr:col>
      <xdr:colOff>149225</xdr:colOff>
      <xdr:row>56</xdr:row>
      <xdr:rowOff>112485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97262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37193</xdr:rowOff>
    </xdr:from>
    <xdr:to>
      <xdr:col>11</xdr:col>
      <xdr:colOff>9525</xdr:colOff>
      <xdr:row>55</xdr:row>
      <xdr:rowOff>69850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4669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64605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146249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35378</xdr:rowOff>
    </xdr:from>
    <xdr:to>
      <xdr:col>24</xdr:col>
      <xdr:colOff>76200</xdr:colOff>
      <xdr:row>55</xdr:row>
      <xdr:rowOff>136978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51905</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157843</xdr:rowOff>
    </xdr:from>
    <xdr:to>
      <xdr:col>11</xdr:col>
      <xdr:colOff>60325</xdr:colOff>
      <xdr:row>55</xdr:row>
      <xdr:rowOff>87993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4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98170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18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全国平均や類似団体平均より低い水準となっており、前年度と比較して０．３％改善している。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今後も引き続き、経費の削減や徴収率向上による歳入確保に努める。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61</xdr:row>
      <xdr:rowOff>146050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65260"/>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81280</xdr:rowOff>
    </xdr:from>
    <xdr:to>
      <xdr:col>82</xdr:col>
      <xdr:colOff>107950</xdr:colOff>
      <xdr:row>54</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3395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40657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41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127000</xdr:rowOff>
    </xdr:from>
    <xdr:to>
      <xdr:col>78</xdr:col>
      <xdr:colOff>69850</xdr:colOff>
      <xdr:row>54</xdr:row>
      <xdr:rowOff>142240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3853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68580</xdr:rowOff>
    </xdr:from>
    <xdr:to>
      <xdr:col>78</xdr:col>
      <xdr:colOff>120650</xdr:colOff>
      <xdr:row>56</xdr:row>
      <xdr:rowOff>170180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154957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56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127000</xdr:rowOff>
    </xdr:from>
    <xdr:to>
      <xdr:col>73</xdr:col>
      <xdr:colOff>180975</xdr:colOff>
      <xdr:row>54</xdr:row>
      <xdr:rowOff>142240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3853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83820</xdr:rowOff>
    </xdr:from>
    <xdr:to>
      <xdr:col>74</xdr:col>
      <xdr:colOff>31750</xdr:colOff>
      <xdr:row>57</xdr:row>
      <xdr:rowOff>13970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170197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7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35560</xdr:rowOff>
    </xdr:from>
    <xdr:to>
      <xdr:col>69</xdr:col>
      <xdr:colOff>92075</xdr:colOff>
      <xdr:row>54</xdr:row>
      <xdr:rowOff>127000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2938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22860</xdr:rowOff>
    </xdr:from>
    <xdr:to>
      <xdr:col>69</xdr:col>
      <xdr:colOff>142875</xdr:colOff>
      <xdr:row>56</xdr:row>
      <xdr:rowOff>124460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109237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71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13987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30480</xdr:rowOff>
    </xdr:from>
    <xdr:to>
      <xdr:col>82</xdr:col>
      <xdr:colOff>158750</xdr:colOff>
      <xdr:row>54</xdr:row>
      <xdr:rowOff>132080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28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47007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13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76200</xdr:rowOff>
    </xdr:from>
    <xdr:to>
      <xdr:col>78</xdr:col>
      <xdr:colOff>120650</xdr:colOff>
      <xdr:row>55</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16527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91440</xdr:rowOff>
    </xdr:from>
    <xdr:to>
      <xdr:col>74</xdr:col>
      <xdr:colOff>31750</xdr:colOff>
      <xdr:row>55</xdr:row>
      <xdr:rowOff>21590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34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31767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11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76200</xdr:rowOff>
    </xdr:from>
    <xdr:to>
      <xdr:col>69</xdr:col>
      <xdr:colOff>142875</xdr:colOff>
      <xdr:row>55</xdr:row>
      <xdr:rowOff>6350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16527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156210</xdr:rowOff>
    </xdr:from>
    <xdr:to>
      <xdr:col>65</xdr:col>
      <xdr:colOff>53975</xdr:colOff>
      <xdr:row>54</xdr:row>
      <xdr:rowOff>86360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24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96537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01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下水道事業会計をはじめとした公営企業会計への補助金の減少などにより、前年度と比較して１．６％減少しているが、類似団体平均と比較すると依然として高い水準となっている。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公営企業については経営戦略や水道ビジョン、病院経営強化プランに基づく施策を進める中で、一般会計からの負担を抑制できるよう努めるとともに、その他の補助金についても、その効果などを踏まえて見直し等を検討していく必要があ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140716</xdr:rowOff>
    </xdr:from>
    <xdr:to>
      <xdr:col>82</xdr:col>
      <xdr:colOff>107950</xdr:colOff>
      <xdr:row>41</xdr:row>
      <xdr:rowOff>46990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00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55643</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140716</xdr:rowOff>
    </xdr:from>
    <xdr:to>
      <xdr:col>82</xdr:col>
      <xdr:colOff>196850</xdr:colOff>
      <xdr:row>34</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97282</xdr:rowOff>
    </xdr:from>
    <xdr:to>
      <xdr:col>82</xdr:col>
      <xdr:colOff>107950</xdr:colOff>
      <xdr:row>39</xdr:row>
      <xdr:rowOff>170434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6783832"/>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8145</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156718</xdr:rowOff>
    </xdr:from>
    <xdr:to>
      <xdr:col>78</xdr:col>
      <xdr:colOff>69850</xdr:colOff>
      <xdr:row>39</xdr:row>
      <xdr:rowOff>170434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84326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167640</xdr:rowOff>
    </xdr:from>
    <xdr:to>
      <xdr:col>78</xdr:col>
      <xdr:colOff>120650</xdr:colOff>
      <xdr:row>37</xdr:row>
      <xdr:rowOff>97790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107967</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10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101854</xdr:rowOff>
    </xdr:from>
    <xdr:to>
      <xdr:col>73</xdr:col>
      <xdr:colOff>180975</xdr:colOff>
      <xdr:row>39</xdr:row>
      <xdr:rowOff>156718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78840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94251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101854</xdr:rowOff>
    </xdr:from>
    <xdr:to>
      <xdr:col>69</xdr:col>
      <xdr:colOff>92075</xdr:colOff>
      <xdr:row>39</xdr:row>
      <xdr:rowOff>133858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78840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71391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126255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46482</xdr:rowOff>
    </xdr:from>
    <xdr:to>
      <xdr:col>82</xdr:col>
      <xdr:colOff>158750</xdr:colOff>
      <xdr:row>39</xdr:row>
      <xdr:rowOff>148082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733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18559</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705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119634</xdr:rowOff>
    </xdr:from>
    <xdr:to>
      <xdr:col>78</xdr:col>
      <xdr:colOff>120650</xdr:colOff>
      <xdr:row>40</xdr:row>
      <xdr:rowOff>49784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80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34561</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892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105918</xdr:rowOff>
    </xdr:from>
    <xdr:to>
      <xdr:col>74</xdr:col>
      <xdr:colOff>31750</xdr:colOff>
      <xdr:row>40</xdr:row>
      <xdr:rowOff>36068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79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20845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878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51054</xdr:rowOff>
    </xdr:from>
    <xdr:to>
      <xdr:col>69</xdr:col>
      <xdr:colOff>142875</xdr:colOff>
      <xdr:row>39</xdr:row>
      <xdr:rowOff>152654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73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137431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82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83058</xdr:rowOff>
    </xdr:from>
    <xdr:to>
      <xdr:col>65</xdr:col>
      <xdr:colOff>53975</xdr:colOff>
      <xdr:row>40</xdr:row>
      <xdr:rowOff>13208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76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169435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855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積極的な繰上償還の継続実施により、前年度より０．７％改善しており、全国平均や類似団体平均より低い水準で推移している。</a:t>
          </a:r>
        </a:p>
        <a:p>
          <a:r>
            <a:rPr kumimoji="1" lang="ja-JP" altLang="en-US" sz="1300">
              <a:latin typeface="ＭＳ Ｐゴシック" panose="020B0600070205080204" pitchFamily="50" charset="-128"/>
              <a:ea typeface="ＭＳ Ｐゴシック" panose="020B0600070205080204" pitchFamily="50" charset="-128"/>
            </a:rPr>
            <a:t>　しかしながら、財政力指数は低い水準で横ばいが続いており、広大な市域の生活基盤の整備には起債の依存度が高いことから、引き続き繰上償還の実施、予算編成及び実施計画における事業の整理などにより、公債費の抑制に向けた財政運営に努める。</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153670</xdr:rowOff>
    </xdr:from>
    <xdr:to>
      <xdr:col>24</xdr:col>
      <xdr:colOff>25400</xdr:colOff>
      <xdr:row>82</xdr:row>
      <xdr:rowOff>50800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6695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68597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41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153670</xdr:rowOff>
    </xdr:from>
    <xdr:to>
      <xdr:col>24</xdr:col>
      <xdr:colOff>114300</xdr:colOff>
      <xdr:row>73</xdr:row>
      <xdr:rowOff>153670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66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62230</xdr:rowOff>
    </xdr:from>
    <xdr:to>
      <xdr:col>24</xdr:col>
      <xdr:colOff>25400</xdr:colOff>
      <xdr:row>77</xdr:row>
      <xdr:rowOff>115570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2638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90188</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291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31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115570</xdr:rowOff>
    </xdr:from>
    <xdr:to>
      <xdr:col>19</xdr:col>
      <xdr:colOff>187325</xdr:colOff>
      <xdr:row>77</xdr:row>
      <xdr:rowOff>138430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317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7620</xdr:rowOff>
    </xdr:from>
    <xdr:to>
      <xdr:col>20</xdr:col>
      <xdr:colOff>38100</xdr:colOff>
      <xdr:row>78</xdr:row>
      <xdr:rowOff>109220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93997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46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54611</xdr:rowOff>
    </xdr:from>
    <xdr:to>
      <xdr:col>15</xdr:col>
      <xdr:colOff>98425</xdr:colOff>
      <xdr:row>77</xdr:row>
      <xdr:rowOff>138430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256261"/>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54611</xdr:rowOff>
    </xdr:from>
    <xdr:to>
      <xdr:col>11</xdr:col>
      <xdr:colOff>9525</xdr:colOff>
      <xdr:row>77</xdr:row>
      <xdr:rowOff>161289</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256261"/>
          <a:ext cx="889000" cy="10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25416</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15239</xdr:rowOff>
    </xdr:from>
    <xdr:to>
      <xdr:col>6</xdr:col>
      <xdr:colOff>171450</xdr:colOff>
      <xdr:row>78</xdr:row>
      <xdr:rowOff>116839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101616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11430</xdr:rowOff>
    </xdr:from>
    <xdr:to>
      <xdr:col>24</xdr:col>
      <xdr:colOff>76200</xdr:colOff>
      <xdr:row>77</xdr:row>
      <xdr:rowOff>113030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27957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64770</xdr:rowOff>
    </xdr:from>
    <xdr:to>
      <xdr:col>20</xdr:col>
      <xdr:colOff>38100</xdr:colOff>
      <xdr:row>77</xdr:row>
      <xdr:rowOff>166370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5097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87630</xdr:rowOff>
    </xdr:from>
    <xdr:to>
      <xdr:col>15</xdr:col>
      <xdr:colOff>149225</xdr:colOff>
      <xdr:row>78</xdr:row>
      <xdr:rowOff>17780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27957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3811</xdr:rowOff>
    </xdr:from>
    <xdr:to>
      <xdr:col>11</xdr:col>
      <xdr:colOff>60325</xdr:colOff>
      <xdr:row>77</xdr:row>
      <xdr:rowOff>105411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20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115588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50816</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全国平均より低いものの類似団体平均より高い水準となっている。前年度と比較すると人件費や扶助費は増加しているものの補助費等が減少しており、０．１％の減少となっている。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今後も物価高騰等による経常経費の増加が見込まれる状況であり、歳入確保とともに事業の見直しによる経費削減による財政健全化に取り組む必要がある。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89444</xdr:rowOff>
    </xdr:from>
    <xdr:to>
      <xdr:col>82</xdr:col>
      <xdr:colOff>107950</xdr:colOff>
      <xdr:row>81</xdr:row>
      <xdr:rowOff>11068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05294"/>
          <a:ext cx="0" cy="1293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154595</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7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11068</xdr:rowOff>
    </xdr:from>
    <xdr:to>
      <xdr:col>82</xdr:col>
      <xdr:colOff>196850</xdr:colOff>
      <xdr:row>81</xdr:row>
      <xdr:rowOff>11068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9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4371</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89444</xdr:rowOff>
    </xdr:from>
    <xdr:to>
      <xdr:col>82</xdr:col>
      <xdr:colOff>196850</xdr:colOff>
      <xdr:row>73</xdr:row>
      <xdr:rowOff>89444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0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128632</xdr:rowOff>
    </xdr:from>
    <xdr:to>
      <xdr:col>82</xdr:col>
      <xdr:colOff>107950</xdr:colOff>
      <xdr:row>77</xdr:row>
      <xdr:rowOff>135164</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330282"/>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122119</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9808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105592</xdr:rowOff>
    </xdr:from>
    <xdr:to>
      <xdr:col>82</xdr:col>
      <xdr:colOff>158750</xdr:colOff>
      <xdr:row>77</xdr:row>
      <xdr:rowOff>35742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3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102507</xdr:rowOff>
    </xdr:from>
    <xdr:to>
      <xdr:col>78</xdr:col>
      <xdr:colOff>69850</xdr:colOff>
      <xdr:row>77</xdr:row>
      <xdr:rowOff>135164</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3041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20682</xdr:rowOff>
    </xdr:from>
    <xdr:to>
      <xdr:col>78</xdr:col>
      <xdr:colOff>120650</xdr:colOff>
      <xdr:row>76</xdr:row>
      <xdr:rowOff>122282</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05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132460</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819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78014</xdr:rowOff>
    </xdr:from>
    <xdr:to>
      <xdr:col>73</xdr:col>
      <xdr:colOff>180975</xdr:colOff>
      <xdr:row>77</xdr:row>
      <xdr:rowOff>102507</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108214"/>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107224</xdr:rowOff>
    </xdr:from>
    <xdr:to>
      <xdr:col>74</xdr:col>
      <xdr:colOff>31750</xdr:colOff>
      <xdr:row>76</xdr:row>
      <xdr:rowOff>37374</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96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47551</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73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78014</xdr:rowOff>
    </xdr:from>
    <xdr:to>
      <xdr:col>69</xdr:col>
      <xdr:colOff>92075</xdr:colOff>
      <xdr:row>76</xdr:row>
      <xdr:rowOff>91077</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10821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95794</xdr:rowOff>
    </xdr:from>
    <xdr:to>
      <xdr:col>69</xdr:col>
      <xdr:colOff>142875</xdr:colOff>
      <xdr:row>75</xdr:row>
      <xdr:rowOff>25944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8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36121</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5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139881</xdr:rowOff>
    </xdr:from>
    <xdr:to>
      <xdr:col>65</xdr:col>
      <xdr:colOff>53975</xdr:colOff>
      <xdr:row>76</xdr:row>
      <xdr:rowOff>70031</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9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80208</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767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77832</xdr:rowOff>
    </xdr:from>
    <xdr:to>
      <xdr:col>82</xdr:col>
      <xdr:colOff>158750</xdr:colOff>
      <xdr:row>78</xdr:row>
      <xdr:rowOff>7982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27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49909</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251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84364</xdr:rowOff>
    </xdr:from>
    <xdr:to>
      <xdr:col>78</xdr:col>
      <xdr:colOff>120650</xdr:colOff>
      <xdr:row>78</xdr:row>
      <xdr:rowOff>14514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2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170741</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3723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51707</xdr:rowOff>
    </xdr:from>
    <xdr:to>
      <xdr:col>74</xdr:col>
      <xdr:colOff>31750</xdr:colOff>
      <xdr:row>77</xdr:row>
      <xdr:rowOff>153307</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25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138084</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33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27214</xdr:rowOff>
    </xdr:from>
    <xdr:to>
      <xdr:col>69</xdr:col>
      <xdr:colOff>142875</xdr:colOff>
      <xdr:row>76</xdr:row>
      <xdr:rowOff>128814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05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113591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143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40277</xdr:rowOff>
    </xdr:from>
    <xdr:to>
      <xdr:col>65</xdr:col>
      <xdr:colOff>53975</xdr:colOff>
      <xdr:row>76</xdr:row>
      <xdr:rowOff>141877</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07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126654</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156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兵庫県宍粟市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20</xdr:row>
      <xdr:rowOff>111709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20405"/>
          <a:ext cx="0" cy="13679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83786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111709</xdr:rowOff>
    </xdr:from>
    <xdr:to>
      <xdr:col>30</xdr:col>
      <xdr:colOff>25400</xdr:colOff>
      <xdr:row>20</xdr:row>
      <xdr:rowOff>111709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83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95250</xdr:rowOff>
    </xdr:from>
    <xdr:to>
      <xdr:col>29</xdr:col>
      <xdr:colOff>127000</xdr:colOff>
      <xdr:row>14</xdr:row>
      <xdr:rowOff>79502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371725"/>
          <a:ext cx="647700" cy="1557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84815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75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112738</xdr:rowOff>
    </xdr:from>
    <xdr:to>
      <xdr:col>29</xdr:col>
      <xdr:colOff>177800</xdr:colOff>
      <xdr:row>17</xdr:row>
      <xdr:rowOff>42888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79502</xdr:rowOff>
    </xdr:from>
    <xdr:to>
      <xdr:col>26</xdr:col>
      <xdr:colOff>50800</xdr:colOff>
      <xdr:row>14</xdr:row>
      <xdr:rowOff>163957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27427"/>
          <a:ext cx="698500" cy="844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38024</xdr:rowOff>
    </xdr:from>
    <xdr:to>
      <xdr:col>26</xdr:col>
      <xdr:colOff>101600</xdr:colOff>
      <xdr:row>17</xdr:row>
      <xdr:rowOff>139624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124401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6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163957</xdr:rowOff>
    </xdr:from>
    <xdr:to>
      <xdr:col>22</xdr:col>
      <xdr:colOff>114300</xdr:colOff>
      <xdr:row>14</xdr:row>
      <xdr:rowOff>164236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611882"/>
          <a:ext cx="698500" cy="2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71730</xdr:rowOff>
    </xdr:from>
    <xdr:to>
      <xdr:col>22</xdr:col>
      <xdr:colOff>165100</xdr:colOff>
      <xdr:row>18</xdr:row>
      <xdr:rowOff>1880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34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158107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2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164236</xdr:rowOff>
    </xdr:from>
    <xdr:to>
      <xdr:col>18</xdr:col>
      <xdr:colOff>177800</xdr:colOff>
      <xdr:row>15</xdr:row>
      <xdr:rowOff>7417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612161"/>
          <a:ext cx="698500" cy="146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92735</xdr:rowOff>
    </xdr:from>
    <xdr:to>
      <xdr:col>19</xdr:col>
      <xdr:colOff>38100</xdr:colOff>
      <xdr:row>18</xdr:row>
      <xdr:rowOff>22885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5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7662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1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137541</xdr:rowOff>
    </xdr:from>
    <xdr:to>
      <xdr:col>15</xdr:col>
      <xdr:colOff>101600</xdr:colOff>
      <xdr:row>18</xdr:row>
      <xdr:rowOff>67691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99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52468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8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44450</xdr:rowOff>
    </xdr:from>
    <xdr:to>
      <xdr:col>29</xdr:col>
      <xdr:colOff>177800</xdr:colOff>
      <xdr:row>13</xdr:row>
      <xdr:rowOff>146050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320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60977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166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28702</xdr:rowOff>
    </xdr:from>
    <xdr:to>
      <xdr:col>26</xdr:col>
      <xdr:colOff>101600</xdr:colOff>
      <xdr:row>14</xdr:row>
      <xdr:rowOff>130302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4766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140479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455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113157</xdr:rowOff>
    </xdr:from>
    <xdr:to>
      <xdr:col>22</xdr:col>
      <xdr:colOff>165100</xdr:colOff>
      <xdr:row>15</xdr:row>
      <xdr:rowOff>43307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610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53484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329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113436</xdr:rowOff>
    </xdr:from>
    <xdr:to>
      <xdr:col>19</xdr:col>
      <xdr:colOff>38100</xdr:colOff>
      <xdr:row>15</xdr:row>
      <xdr:rowOff>43586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5613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53763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330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128067</xdr:rowOff>
    </xdr:from>
    <xdr:to>
      <xdr:col>15</xdr:col>
      <xdr:colOff>101600</xdr:colOff>
      <xdr:row>15</xdr:row>
      <xdr:rowOff>58217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5759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68394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344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172949</xdr:rowOff>
    </xdr:from>
    <xdr:to>
      <xdr:col>29</xdr:col>
      <xdr:colOff>127000</xdr:colOff>
      <xdr:row>37</xdr:row>
      <xdr:rowOff>280358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97499"/>
          <a:ext cx="0" cy="13075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252435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37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280358</xdr:rowOff>
    </xdr:from>
    <xdr:to>
      <xdr:col>30</xdr:col>
      <xdr:colOff>25400</xdr:colOff>
      <xdr:row>37</xdr:row>
      <xdr:rowOff>280358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4050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87876</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4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172949</xdr:rowOff>
    </xdr:from>
    <xdr:to>
      <xdr:col>30</xdr:col>
      <xdr:colOff>25400</xdr:colOff>
      <xdr:row>33</xdr:row>
      <xdr:rowOff>172949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974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237120</xdr:rowOff>
    </xdr:from>
    <xdr:to>
      <xdr:col>29</xdr:col>
      <xdr:colOff>127000</xdr:colOff>
      <xdr:row>36</xdr:row>
      <xdr:rowOff>85427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6847470"/>
          <a:ext cx="647700" cy="1912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36393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6467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191316</xdr:rowOff>
    </xdr:from>
    <xdr:to>
      <xdr:col>29</xdr:col>
      <xdr:colOff>177800</xdr:colOff>
      <xdr:row>35</xdr:row>
      <xdr:rowOff>292916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8016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194437</xdr:rowOff>
    </xdr:from>
    <xdr:to>
      <xdr:col>26</xdr:col>
      <xdr:colOff>50800</xdr:colOff>
      <xdr:row>35</xdr:row>
      <xdr:rowOff>237120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6804787"/>
          <a:ext cx="698500" cy="426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174204</xdr:rowOff>
    </xdr:from>
    <xdr:to>
      <xdr:col>26</xdr:col>
      <xdr:colOff>101600</xdr:colOff>
      <xdr:row>35</xdr:row>
      <xdr:rowOff>275804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784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285981</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5534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194437</xdr:rowOff>
    </xdr:from>
    <xdr:to>
      <xdr:col>22</xdr:col>
      <xdr:colOff>114300</xdr:colOff>
      <xdr:row>35</xdr:row>
      <xdr:rowOff>325555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6804787"/>
          <a:ext cx="698500" cy="1311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202192</xdr:rowOff>
    </xdr:from>
    <xdr:to>
      <xdr:col>22</xdr:col>
      <xdr:colOff>165100</xdr:colOff>
      <xdr:row>35</xdr:row>
      <xdr:rowOff>303792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288569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898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325555</xdr:rowOff>
    </xdr:from>
    <xdr:to>
      <xdr:col>18</xdr:col>
      <xdr:colOff>177800</xdr:colOff>
      <xdr:row>36</xdr:row>
      <xdr:rowOff>61947</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6935905"/>
          <a:ext cx="698500" cy="79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247160</xdr:rowOff>
    </xdr:from>
    <xdr:to>
      <xdr:col>19</xdr:col>
      <xdr:colOff>38100</xdr:colOff>
      <xdr:row>36</xdr:row>
      <xdr:rowOff>5860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16037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62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274396</xdr:rowOff>
    </xdr:from>
    <xdr:to>
      <xdr:col>15</xdr:col>
      <xdr:colOff>101600</xdr:colOff>
      <xdr:row>36</xdr:row>
      <xdr:rowOff>33096</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43273</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34627</xdr:rowOff>
    </xdr:from>
    <xdr:to>
      <xdr:col>29</xdr:col>
      <xdr:colOff>177800</xdr:colOff>
      <xdr:row>36</xdr:row>
      <xdr:rowOff>136227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9878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6704</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959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186320</xdr:rowOff>
    </xdr:from>
    <xdr:to>
      <xdr:col>26</xdr:col>
      <xdr:colOff>101600</xdr:colOff>
      <xdr:row>35</xdr:row>
      <xdr:rowOff>287920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7966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272697</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883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143637</xdr:rowOff>
    </xdr:from>
    <xdr:to>
      <xdr:col>22</xdr:col>
      <xdr:colOff>165100</xdr:colOff>
      <xdr:row>35</xdr:row>
      <xdr:rowOff>245237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7539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255414</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522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274755</xdr:rowOff>
    </xdr:from>
    <xdr:to>
      <xdr:col>19</xdr:col>
      <xdr:colOff>38100</xdr:colOff>
      <xdr:row>36</xdr:row>
      <xdr:rowOff>33455</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8851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18232</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971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11147</xdr:rowOff>
    </xdr:from>
    <xdr:to>
      <xdr:col>15</xdr:col>
      <xdr:colOff>101600</xdr:colOff>
      <xdr:row>36</xdr:row>
      <xdr:rowOff>112747</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9643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97524</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050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兵庫県宍粟市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33,749
33,385
658.54
24,688,603
23,674,377
898,579
14,801,103
25,182,613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48.9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24727</xdr:rowOff>
    </xdr:from>
    <xdr:to>
      <xdr:col>24</xdr:col>
      <xdr:colOff>62865</xdr:colOff>
      <xdr:row>38</xdr:row>
      <xdr:rowOff>14757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68227"/>
          <a:ext cx="1270" cy="136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18584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3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14757</xdr:rowOff>
    </xdr:from>
    <xdr:to>
      <xdr:col>24</xdr:col>
      <xdr:colOff>152400</xdr:colOff>
      <xdr:row>38</xdr:row>
      <xdr:rowOff>14757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142854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4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24727</xdr:rowOff>
    </xdr:from>
    <xdr:to>
      <xdr:col>24</xdr:col>
      <xdr:colOff>152400</xdr:colOff>
      <xdr:row>30</xdr:row>
      <xdr:rowOff>24727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68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114478</xdr:rowOff>
    </xdr:from>
    <xdr:to>
      <xdr:col>24</xdr:col>
      <xdr:colOff>63500</xdr:colOff>
      <xdr:row>32</xdr:row>
      <xdr:rowOff>71666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429428"/>
          <a:ext cx="838200" cy="128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134459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792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156032</xdr:rowOff>
    </xdr:from>
    <xdr:to>
      <xdr:col>24</xdr:col>
      <xdr:colOff>114300</xdr:colOff>
      <xdr:row>34</xdr:row>
      <xdr:rowOff>86182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1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71666</xdr:rowOff>
    </xdr:from>
    <xdr:to>
      <xdr:col>19</xdr:col>
      <xdr:colOff>177800</xdr:colOff>
      <xdr:row>32</xdr:row>
      <xdr:rowOff>136779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558066"/>
          <a:ext cx="889000" cy="6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84734</xdr:rowOff>
    </xdr:from>
    <xdr:to>
      <xdr:col>20</xdr:col>
      <xdr:colOff>38100</xdr:colOff>
      <xdr:row>35</xdr:row>
      <xdr:rowOff>14884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6011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131635</xdr:rowOff>
    </xdr:from>
    <xdr:to>
      <xdr:col>15</xdr:col>
      <xdr:colOff>50800</xdr:colOff>
      <xdr:row>32</xdr:row>
      <xdr:rowOff>136779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5618035"/>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109995</xdr:rowOff>
    </xdr:from>
    <xdr:to>
      <xdr:col>15</xdr:col>
      <xdr:colOff>101600</xdr:colOff>
      <xdr:row>35</xdr:row>
      <xdr:rowOff>40145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31272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3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131635</xdr:rowOff>
    </xdr:from>
    <xdr:to>
      <xdr:col>10</xdr:col>
      <xdr:colOff>114300</xdr:colOff>
      <xdr:row>33</xdr:row>
      <xdr:rowOff>9703</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618035"/>
          <a:ext cx="889000" cy="49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123088</xdr:rowOff>
    </xdr:from>
    <xdr:to>
      <xdr:col>10</xdr:col>
      <xdr:colOff>165100</xdr:colOff>
      <xdr:row>35</xdr:row>
      <xdr:rowOff>53238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44365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4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330</xdr:rowOff>
    </xdr:from>
    <xdr:to>
      <xdr:col>6</xdr:col>
      <xdr:colOff>38100</xdr:colOff>
      <xdr:row>35</xdr:row>
      <xdr:rowOff>101930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93057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9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63678</xdr:rowOff>
    </xdr:from>
    <xdr:to>
      <xdr:col>24</xdr:col>
      <xdr:colOff>114300</xdr:colOff>
      <xdr:row>31</xdr:row>
      <xdr:rowOff>165278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37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86555</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230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20866</xdr:rowOff>
    </xdr:from>
    <xdr:to>
      <xdr:col>20</xdr:col>
      <xdr:colOff>38100</xdr:colOff>
      <xdr:row>32</xdr:row>
      <xdr:rowOff>122466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50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30</xdr:row>
      <xdr:rowOff>138993</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28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85979</xdr:rowOff>
    </xdr:from>
    <xdr:to>
      <xdr:col>15</xdr:col>
      <xdr:colOff>101600</xdr:colOff>
      <xdr:row>33</xdr:row>
      <xdr:rowOff>16129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57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32656</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347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80835</xdr:rowOff>
    </xdr:from>
    <xdr:to>
      <xdr:col>10</xdr:col>
      <xdr:colOff>165100</xdr:colOff>
      <xdr:row>33</xdr:row>
      <xdr:rowOff>10985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56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27512</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342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130353</xdr:rowOff>
    </xdr:from>
    <xdr:to>
      <xdr:col>6</xdr:col>
      <xdr:colOff>38100</xdr:colOff>
      <xdr:row>33</xdr:row>
      <xdr:rowOff>60503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61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31</xdr:row>
      <xdr:rowOff>77030</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391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110828</xdr:rowOff>
    </xdr:from>
    <xdr:to>
      <xdr:col>24</xdr:col>
      <xdr:colOff>62865</xdr:colOff>
      <xdr:row>58</xdr:row>
      <xdr:rowOff>165227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54778"/>
          <a:ext cx="1270" cy="12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169054</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165227</xdr:rowOff>
    </xdr:from>
    <xdr:to>
      <xdr:col>24</xdr:col>
      <xdr:colOff>152400</xdr:colOff>
      <xdr:row>58</xdr:row>
      <xdr:rowOff>165227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0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57505</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3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110828</xdr:rowOff>
    </xdr:from>
    <xdr:to>
      <xdr:col>24</xdr:col>
      <xdr:colOff>152400</xdr:colOff>
      <xdr:row>51</xdr:row>
      <xdr:rowOff>110828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54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120741</xdr:rowOff>
    </xdr:from>
    <xdr:to>
      <xdr:col>24</xdr:col>
      <xdr:colOff>63500</xdr:colOff>
      <xdr:row>57</xdr:row>
      <xdr:rowOff>147572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893391"/>
          <a:ext cx="838200" cy="26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31859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33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8982</xdr:rowOff>
    </xdr:from>
    <xdr:to>
      <xdr:col>24</xdr:col>
      <xdr:colOff>114300</xdr:colOff>
      <xdr:row>57</xdr:row>
      <xdr:rowOff>110582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147572</xdr:rowOff>
    </xdr:from>
    <xdr:to>
      <xdr:col>19</xdr:col>
      <xdr:colOff>177800</xdr:colOff>
      <xdr:row>57</xdr:row>
      <xdr:rowOff>155229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920222"/>
          <a:ext cx="889000" cy="7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69286</xdr:rowOff>
    </xdr:from>
    <xdr:to>
      <xdr:col>20</xdr:col>
      <xdr:colOff>38100</xdr:colOff>
      <xdr:row>57</xdr:row>
      <xdr:rowOff>170886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4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15963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17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155229</xdr:rowOff>
    </xdr:from>
    <xdr:to>
      <xdr:col>15</xdr:col>
      <xdr:colOff>50800</xdr:colOff>
      <xdr:row>58</xdr:row>
      <xdr:rowOff>41859</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27879"/>
          <a:ext cx="889000" cy="58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49246</xdr:rowOff>
    </xdr:from>
    <xdr:to>
      <xdr:col>15</xdr:col>
      <xdr:colOff>101600</xdr:colOff>
      <xdr:row>57</xdr:row>
      <xdr:rowOff>150846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167373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9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41859</xdr:rowOff>
    </xdr:from>
    <xdr:to>
      <xdr:col>10</xdr:col>
      <xdr:colOff>114300</xdr:colOff>
      <xdr:row>58</xdr:row>
      <xdr:rowOff>73322</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85959"/>
          <a:ext cx="889000" cy="3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103301</xdr:rowOff>
    </xdr:from>
    <xdr:to>
      <xdr:col>10</xdr:col>
      <xdr:colOff>165100</xdr:colOff>
      <xdr:row>58</xdr:row>
      <xdr:rowOff>33451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49978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5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154714</xdr:rowOff>
    </xdr:from>
    <xdr:to>
      <xdr:col>6</xdr:col>
      <xdr:colOff>38100</xdr:colOff>
      <xdr:row>58</xdr:row>
      <xdr:rowOff>84864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2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101391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70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69941</xdr:rowOff>
    </xdr:from>
    <xdr:to>
      <xdr:col>24</xdr:col>
      <xdr:colOff>114300</xdr:colOff>
      <xdr:row>58</xdr:row>
      <xdr:rowOff>91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4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48368</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2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96772</xdr:rowOff>
    </xdr:from>
    <xdr:to>
      <xdr:col>20</xdr:col>
      <xdr:colOff>38100</xdr:colOff>
      <xdr:row>58</xdr:row>
      <xdr:rowOff>26922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6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18049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96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104429</xdr:rowOff>
    </xdr:from>
    <xdr:to>
      <xdr:col>15</xdr:col>
      <xdr:colOff>101600</xdr:colOff>
      <xdr:row>58</xdr:row>
      <xdr:rowOff>34579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77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25706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69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162509</xdr:rowOff>
    </xdr:from>
    <xdr:to>
      <xdr:col>10</xdr:col>
      <xdr:colOff>165100</xdr:colOff>
      <xdr:row>58</xdr:row>
      <xdr:rowOff>92659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35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83786</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27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22522</xdr:rowOff>
    </xdr:from>
    <xdr:to>
      <xdr:col>6</xdr:col>
      <xdr:colOff>38100</xdr:colOff>
      <xdr:row>58</xdr:row>
      <xdr:rowOff>124122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6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115249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5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33286</xdr:rowOff>
    </xdr:from>
    <xdr:to>
      <xdr:col>24</xdr:col>
      <xdr:colOff>62865</xdr:colOff>
      <xdr:row>79</xdr:row>
      <xdr:rowOff>25152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34786"/>
          <a:ext cx="1270" cy="1534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28979</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25152</xdr:rowOff>
    </xdr:from>
    <xdr:to>
      <xdr:col>24</xdr:col>
      <xdr:colOff>152400</xdr:colOff>
      <xdr:row>79</xdr:row>
      <xdr:rowOff>25152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9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151413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1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33286</xdr:rowOff>
    </xdr:from>
    <xdr:to>
      <xdr:col>24</xdr:col>
      <xdr:colOff>152400</xdr:colOff>
      <xdr:row>70</xdr:row>
      <xdr:rowOff>33286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34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49213</xdr:rowOff>
    </xdr:from>
    <xdr:to>
      <xdr:col>24</xdr:col>
      <xdr:colOff>63500</xdr:colOff>
      <xdr:row>78</xdr:row>
      <xdr:rowOff>64185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422313"/>
          <a:ext cx="838200" cy="1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160774</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9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137897</xdr:rowOff>
    </xdr:from>
    <xdr:to>
      <xdr:col>24</xdr:col>
      <xdr:colOff>114300</xdr:colOff>
      <xdr:row>78</xdr:row>
      <xdr:rowOff>68047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3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17514</xdr:rowOff>
    </xdr:from>
    <xdr:to>
      <xdr:col>19</xdr:col>
      <xdr:colOff>177800</xdr:colOff>
      <xdr:row>78</xdr:row>
      <xdr:rowOff>49213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390614"/>
          <a:ext cx="889000" cy="31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15596</xdr:rowOff>
    </xdr:from>
    <xdr:to>
      <xdr:col>20</xdr:col>
      <xdr:colOff>38100</xdr:colOff>
      <xdr:row>78</xdr:row>
      <xdr:rowOff>117196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108323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481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17514</xdr:rowOff>
    </xdr:from>
    <xdr:to>
      <xdr:col>15</xdr:col>
      <xdr:colOff>50800</xdr:colOff>
      <xdr:row>78</xdr:row>
      <xdr:rowOff>18180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390614"/>
          <a:ext cx="889000" cy="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12852</xdr:rowOff>
    </xdr:from>
    <xdr:to>
      <xdr:col>15</xdr:col>
      <xdr:colOff>101600</xdr:colOff>
      <xdr:row>78</xdr:row>
      <xdr:rowOff>114452</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105579</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478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18180</xdr:rowOff>
    </xdr:from>
    <xdr:to>
      <xdr:col>10</xdr:col>
      <xdr:colOff>114300</xdr:colOff>
      <xdr:row>78</xdr:row>
      <xdr:rowOff>102152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391280"/>
          <a:ext cx="889000" cy="83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170511</xdr:rowOff>
    </xdr:from>
    <xdr:to>
      <xdr:col>10</xdr:col>
      <xdr:colOff>165100</xdr:colOff>
      <xdr:row>78</xdr:row>
      <xdr:rowOff>100661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91788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464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10909</xdr:rowOff>
    </xdr:from>
    <xdr:to>
      <xdr:col>6</xdr:col>
      <xdr:colOff>38100</xdr:colOff>
      <xdr:row>78</xdr:row>
      <xdr:rowOff>112509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129036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13385</xdr:rowOff>
    </xdr:from>
    <xdr:to>
      <xdr:col>24</xdr:col>
      <xdr:colOff>114300</xdr:colOff>
      <xdr:row>78</xdr:row>
      <xdr:rowOff>114985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8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163262</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64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169863</xdr:rowOff>
    </xdr:from>
    <xdr:to>
      <xdr:col>20</xdr:col>
      <xdr:colOff>38100</xdr:colOff>
      <xdr:row>78</xdr:row>
      <xdr:rowOff>100013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7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116540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146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138164</xdr:rowOff>
    </xdr:from>
    <xdr:to>
      <xdr:col>15</xdr:col>
      <xdr:colOff>101600</xdr:colOff>
      <xdr:row>78</xdr:row>
      <xdr:rowOff>68314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3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84841</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41111" y="1311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138830</xdr:rowOff>
    </xdr:from>
    <xdr:to>
      <xdr:col>10</xdr:col>
      <xdr:colOff>165100</xdr:colOff>
      <xdr:row>78</xdr:row>
      <xdr:rowOff>68980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4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85507</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52111" y="13115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51352</xdr:rowOff>
    </xdr:from>
    <xdr:to>
      <xdr:col>6</xdr:col>
      <xdr:colOff>38100</xdr:colOff>
      <xdr:row>78</xdr:row>
      <xdr:rowOff>152952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2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144079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17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21188</xdr:rowOff>
    </xdr:from>
    <xdr:to>
      <xdr:col>24</xdr:col>
      <xdr:colOff>62865</xdr:colOff>
      <xdr:row>99</xdr:row>
      <xdr:rowOff>22320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23138"/>
          <a:ext cx="1270" cy="137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26147</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9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22320</xdr:rowOff>
    </xdr:from>
    <xdr:to>
      <xdr:col>24</xdr:col>
      <xdr:colOff>152400</xdr:colOff>
      <xdr:row>99</xdr:row>
      <xdr:rowOff>22320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9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139315</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21188</xdr:rowOff>
    </xdr:from>
    <xdr:to>
      <xdr:col>24</xdr:col>
      <xdr:colOff>152400</xdr:colOff>
      <xdr:row>91</xdr:row>
      <xdr:rowOff>21188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104147</xdr:rowOff>
    </xdr:from>
    <xdr:to>
      <xdr:col>24</xdr:col>
      <xdr:colOff>63500</xdr:colOff>
      <xdr:row>96</xdr:row>
      <xdr:rowOff>82355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391897"/>
          <a:ext cx="838200" cy="14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7335</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665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28908</xdr:rowOff>
    </xdr:from>
    <xdr:to>
      <xdr:col>24</xdr:col>
      <xdr:colOff>114300</xdr:colOff>
      <xdr:row>96</xdr:row>
      <xdr:rowOff>130508</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8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82355</xdr:rowOff>
    </xdr:from>
    <xdr:to>
      <xdr:col>19</xdr:col>
      <xdr:colOff>177800</xdr:colOff>
      <xdr:row>96</xdr:row>
      <xdr:rowOff>116056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541555"/>
          <a:ext cx="889000" cy="33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112370</xdr:rowOff>
    </xdr:from>
    <xdr:to>
      <xdr:col>20</xdr:col>
      <xdr:colOff>38100</xdr:colOff>
      <xdr:row>97</xdr:row>
      <xdr:rowOff>42520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7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33647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664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8908</xdr:rowOff>
    </xdr:from>
    <xdr:to>
      <xdr:col>15</xdr:col>
      <xdr:colOff>50800</xdr:colOff>
      <xdr:row>96</xdr:row>
      <xdr:rowOff>116056</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468108"/>
          <a:ext cx="889000" cy="10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18904</xdr:rowOff>
    </xdr:from>
    <xdr:to>
      <xdr:col>15</xdr:col>
      <xdr:colOff>101600</xdr:colOff>
      <xdr:row>97</xdr:row>
      <xdr:rowOff>120504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111631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742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8908</xdr:rowOff>
    </xdr:from>
    <xdr:to>
      <xdr:col>10</xdr:col>
      <xdr:colOff>114300</xdr:colOff>
      <xdr:row>97</xdr:row>
      <xdr:rowOff>93098</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468108"/>
          <a:ext cx="889000" cy="255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64396</xdr:rowOff>
    </xdr:from>
    <xdr:to>
      <xdr:col>10</xdr:col>
      <xdr:colOff>165100</xdr:colOff>
      <xdr:row>96</xdr:row>
      <xdr:rowOff>165996</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157123</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16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134021</xdr:rowOff>
    </xdr:from>
    <xdr:to>
      <xdr:col>6</xdr:col>
      <xdr:colOff>38100</xdr:colOff>
      <xdr:row>98</xdr:row>
      <xdr:rowOff>64171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55298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85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53347</xdr:rowOff>
    </xdr:from>
    <xdr:to>
      <xdr:col>24</xdr:col>
      <xdr:colOff>114300</xdr:colOff>
      <xdr:row>95</xdr:row>
      <xdr:rowOff>154947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341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76224</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192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31555</xdr:rowOff>
    </xdr:from>
    <xdr:to>
      <xdr:col>20</xdr:col>
      <xdr:colOff>38100</xdr:colOff>
      <xdr:row>96</xdr:row>
      <xdr:rowOff>133155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490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149682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265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65256</xdr:rowOff>
    </xdr:from>
    <xdr:to>
      <xdr:col>15</xdr:col>
      <xdr:colOff>101600</xdr:colOff>
      <xdr:row>96</xdr:row>
      <xdr:rowOff>166856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52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11933</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299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129558</xdr:rowOff>
    </xdr:from>
    <xdr:to>
      <xdr:col>10</xdr:col>
      <xdr:colOff>165100</xdr:colOff>
      <xdr:row>96</xdr:row>
      <xdr:rowOff>59708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1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76235</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192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42298</xdr:rowOff>
    </xdr:from>
    <xdr:to>
      <xdr:col>6</xdr:col>
      <xdr:colOff>38100</xdr:colOff>
      <xdr:row>97</xdr:row>
      <xdr:rowOff>143898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67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160425</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44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15991</xdr:rowOff>
    </xdr:from>
    <xdr:to>
      <xdr:col>54</xdr:col>
      <xdr:colOff>189865</xdr:colOff>
      <xdr:row>37</xdr:row>
      <xdr:rowOff>150019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845291"/>
          <a:ext cx="1270" cy="648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153846</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497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150019</xdr:rowOff>
    </xdr:from>
    <xdr:to>
      <xdr:col>55</xdr:col>
      <xdr:colOff>88900</xdr:colOff>
      <xdr:row>37</xdr:row>
      <xdr:rowOff>150019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493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134118</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620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15991</xdr:rowOff>
    </xdr:from>
    <xdr:to>
      <xdr:col>55</xdr:col>
      <xdr:colOff>88900</xdr:colOff>
      <xdr:row>34</xdr:row>
      <xdr:rowOff>15991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845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3738</xdr:rowOff>
    </xdr:from>
    <xdr:to>
      <xdr:col>55</xdr:col>
      <xdr:colOff>0</xdr:colOff>
      <xdr:row>35</xdr:row>
      <xdr:rowOff>55973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004488"/>
          <a:ext cx="838200" cy="52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9258</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1814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30831</xdr:rowOff>
    </xdr:from>
    <xdr:to>
      <xdr:col>55</xdr:col>
      <xdr:colOff>50800</xdr:colOff>
      <xdr:row>36</xdr:row>
      <xdr:rowOff>132431</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203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151409</xdr:rowOff>
    </xdr:from>
    <xdr:to>
      <xdr:col>50</xdr:col>
      <xdr:colOff>114300</xdr:colOff>
      <xdr:row>35</xdr:row>
      <xdr:rowOff>3738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5980709"/>
          <a:ext cx="889000" cy="23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42938</xdr:rowOff>
    </xdr:from>
    <xdr:to>
      <xdr:col>50</xdr:col>
      <xdr:colOff>165100</xdr:colOff>
      <xdr:row>36</xdr:row>
      <xdr:rowOff>144538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215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135665</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30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147911</xdr:rowOff>
    </xdr:from>
    <xdr:to>
      <xdr:col>45</xdr:col>
      <xdr:colOff>177800</xdr:colOff>
      <xdr:row>34</xdr:row>
      <xdr:rowOff>151409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977211"/>
          <a:ext cx="889000" cy="3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36985</xdr:rowOff>
    </xdr:from>
    <xdr:to>
      <xdr:col>46</xdr:col>
      <xdr:colOff>38100</xdr:colOff>
      <xdr:row>36</xdr:row>
      <xdr:rowOff>138585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20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129712</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30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4533</xdr:rowOff>
    </xdr:from>
    <xdr:to>
      <xdr:col>41</xdr:col>
      <xdr:colOff>50800</xdr:colOff>
      <xdr:row>34</xdr:row>
      <xdr:rowOff>147911</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5490933"/>
          <a:ext cx="889000" cy="486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62259</xdr:rowOff>
    </xdr:from>
    <xdr:to>
      <xdr:col>41</xdr:col>
      <xdr:colOff>101600</xdr:colOff>
      <xdr:row>36</xdr:row>
      <xdr:rowOff>163859</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234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154986</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32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97248</xdr:rowOff>
    </xdr:from>
    <xdr:to>
      <xdr:col>36</xdr:col>
      <xdr:colOff>165100</xdr:colOff>
      <xdr:row>34</xdr:row>
      <xdr:rowOff>27398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5755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18525</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5847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5173</xdr:rowOff>
    </xdr:from>
    <xdr:to>
      <xdr:col>55</xdr:col>
      <xdr:colOff>50800</xdr:colOff>
      <xdr:row>35</xdr:row>
      <xdr:rowOff>106773</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005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28050</xdr:rowOff>
    </xdr:from>
    <xdr:ext cx="599010"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5857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124388</xdr:rowOff>
    </xdr:from>
    <xdr:to>
      <xdr:col>50</xdr:col>
      <xdr:colOff>165100</xdr:colOff>
      <xdr:row>35</xdr:row>
      <xdr:rowOff>54538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595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71065</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39795" y="5728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100609</xdr:rowOff>
    </xdr:from>
    <xdr:to>
      <xdr:col>46</xdr:col>
      <xdr:colOff>38100</xdr:colOff>
      <xdr:row>35</xdr:row>
      <xdr:rowOff>30759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592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47286</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5705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97111</xdr:rowOff>
    </xdr:from>
    <xdr:to>
      <xdr:col>41</xdr:col>
      <xdr:colOff>101600</xdr:colOff>
      <xdr:row>35</xdr:row>
      <xdr:rowOff>27261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92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43788</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701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125183</xdr:rowOff>
    </xdr:from>
    <xdr:to>
      <xdr:col>36</xdr:col>
      <xdr:colOff>165100</xdr:colOff>
      <xdr:row>32</xdr:row>
      <xdr:rowOff>55333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544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71860</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5215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159573</xdr:rowOff>
    </xdr:from>
    <xdr:to>
      <xdr:col>54</xdr:col>
      <xdr:colOff>189865</xdr:colOff>
      <xdr:row>58</xdr:row>
      <xdr:rowOff>70327</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32073"/>
          <a:ext cx="1270" cy="1282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74154</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70327</xdr:rowOff>
    </xdr:from>
    <xdr:to>
      <xdr:col>55</xdr:col>
      <xdr:colOff>88900</xdr:colOff>
      <xdr:row>58</xdr:row>
      <xdr:rowOff>70327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14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106250</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50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159573</xdr:rowOff>
    </xdr:from>
    <xdr:to>
      <xdr:col>55</xdr:col>
      <xdr:colOff>88900</xdr:colOff>
      <xdr:row>50</xdr:row>
      <xdr:rowOff>159573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32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122898</xdr:rowOff>
    </xdr:from>
    <xdr:to>
      <xdr:col>55</xdr:col>
      <xdr:colOff>0</xdr:colOff>
      <xdr:row>57</xdr:row>
      <xdr:rowOff>6632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724098"/>
          <a:ext cx="838200" cy="55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118711</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377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95834</xdr:rowOff>
    </xdr:from>
    <xdr:to>
      <xdr:col>55</xdr:col>
      <xdr:colOff>50800</xdr:colOff>
      <xdr:row>56</xdr:row>
      <xdr:rowOff>25984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525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103635</xdr:rowOff>
    </xdr:from>
    <xdr:to>
      <xdr:col>50</xdr:col>
      <xdr:colOff>114300</xdr:colOff>
      <xdr:row>56</xdr:row>
      <xdr:rowOff>122898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8750300" y="9704835"/>
          <a:ext cx="889000" cy="19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123045</xdr:rowOff>
    </xdr:from>
    <xdr:to>
      <xdr:col>50</xdr:col>
      <xdr:colOff>165100</xdr:colOff>
      <xdr:row>56</xdr:row>
      <xdr:rowOff>53195</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5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69722</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32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103635</xdr:rowOff>
    </xdr:from>
    <xdr:to>
      <xdr:col>45</xdr:col>
      <xdr:colOff>177800</xdr:colOff>
      <xdr:row>56</xdr:row>
      <xdr:rowOff>132697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704835"/>
          <a:ext cx="889000" cy="2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158166</xdr:rowOff>
    </xdr:from>
    <xdr:to>
      <xdr:col>46</xdr:col>
      <xdr:colOff>38100</xdr:colOff>
      <xdr:row>56</xdr:row>
      <xdr:rowOff>88316</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5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104843</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3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91534</xdr:rowOff>
    </xdr:from>
    <xdr:to>
      <xdr:col>41</xdr:col>
      <xdr:colOff>50800</xdr:colOff>
      <xdr:row>56</xdr:row>
      <xdr:rowOff>132697</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692734"/>
          <a:ext cx="889000" cy="4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149068</xdr:rowOff>
    </xdr:from>
    <xdr:to>
      <xdr:col>41</xdr:col>
      <xdr:colOff>101600</xdr:colOff>
      <xdr:row>56</xdr:row>
      <xdr:rowOff>79218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95745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35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97686</xdr:rowOff>
    </xdr:from>
    <xdr:to>
      <xdr:col>36</xdr:col>
      <xdr:colOff>165100</xdr:colOff>
      <xdr:row>56</xdr:row>
      <xdr:rowOff>27836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44363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30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127282</xdr:rowOff>
    </xdr:from>
    <xdr:to>
      <xdr:col>55</xdr:col>
      <xdr:colOff>50800</xdr:colOff>
      <xdr:row>57</xdr:row>
      <xdr:rowOff>57432</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72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105709</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706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72098</xdr:rowOff>
    </xdr:from>
    <xdr:to>
      <xdr:col>50</xdr:col>
      <xdr:colOff>165100</xdr:colOff>
      <xdr:row>57</xdr:row>
      <xdr:rowOff>2248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67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164825</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76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52835</xdr:rowOff>
    </xdr:from>
    <xdr:to>
      <xdr:col>46</xdr:col>
      <xdr:colOff>38100</xdr:colOff>
      <xdr:row>56</xdr:row>
      <xdr:rowOff>154435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65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145562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746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81897</xdr:rowOff>
    </xdr:from>
    <xdr:to>
      <xdr:col>41</xdr:col>
      <xdr:colOff>101600</xdr:colOff>
      <xdr:row>57</xdr:row>
      <xdr:rowOff>12047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68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3174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775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40734</xdr:rowOff>
    </xdr:from>
    <xdr:to>
      <xdr:col>36</xdr:col>
      <xdr:colOff>165100</xdr:colOff>
      <xdr:row>56</xdr:row>
      <xdr:rowOff>142334</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641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133461</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73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43634</xdr:rowOff>
    </xdr:from>
    <xdr:to>
      <xdr:col>54</xdr:col>
      <xdr:colOff>189865</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45134"/>
          <a:ext cx="127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161761</xdr:rowOff>
    </xdr:from>
    <xdr:ext cx="599010"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43634</xdr:rowOff>
    </xdr:from>
    <xdr:to>
      <xdr:col>55</xdr:col>
      <xdr:colOff>88900</xdr:colOff>
      <xdr:row>70</xdr:row>
      <xdr:rowOff>43634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4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24823</xdr:rowOff>
    </xdr:from>
    <xdr:to>
      <xdr:col>55</xdr:col>
      <xdr:colOff>0</xdr:colOff>
      <xdr:row>79</xdr:row>
      <xdr:rowOff>41630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569373"/>
          <a:ext cx="838200" cy="16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10943</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212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159516</xdr:rowOff>
    </xdr:from>
    <xdr:to>
      <xdr:col>55</xdr:col>
      <xdr:colOff>50800</xdr:colOff>
      <xdr:row>78</xdr:row>
      <xdr:rowOff>89666</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6231</xdr:rowOff>
    </xdr:from>
    <xdr:to>
      <xdr:col>50</xdr:col>
      <xdr:colOff>114300</xdr:colOff>
      <xdr:row>79</xdr:row>
      <xdr:rowOff>41630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550781"/>
          <a:ext cx="889000" cy="35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16630</xdr:rowOff>
    </xdr:from>
    <xdr:to>
      <xdr:col>50</xdr:col>
      <xdr:colOff>165100</xdr:colOff>
      <xdr:row>78</xdr:row>
      <xdr:rowOff>118230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134757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64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95004</xdr:rowOff>
    </xdr:from>
    <xdr:to>
      <xdr:col>45</xdr:col>
      <xdr:colOff>177800</xdr:colOff>
      <xdr:row>79</xdr:row>
      <xdr:rowOff>6231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468104"/>
          <a:ext cx="889000" cy="8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28691</xdr:rowOff>
    </xdr:from>
    <xdr:to>
      <xdr:col>46</xdr:col>
      <xdr:colOff>38100</xdr:colOff>
      <xdr:row>78</xdr:row>
      <xdr:rowOff>130291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146818</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95004</xdr:rowOff>
    </xdr:from>
    <xdr:to>
      <xdr:col>41</xdr:col>
      <xdr:colOff>50800</xdr:colOff>
      <xdr:row>79</xdr:row>
      <xdr:rowOff>81265</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468104"/>
          <a:ext cx="889000" cy="15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8280</xdr:rowOff>
    </xdr:from>
    <xdr:to>
      <xdr:col>41</xdr:col>
      <xdr:colOff>101600</xdr:colOff>
      <xdr:row>78</xdr:row>
      <xdr:rowOff>109880</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126407</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5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157045</xdr:rowOff>
    </xdr:from>
    <xdr:to>
      <xdr:col>36</xdr:col>
      <xdr:colOff>165100</xdr:colOff>
      <xdr:row>78</xdr:row>
      <xdr:rowOff>87195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103722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13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145473</xdr:rowOff>
    </xdr:from>
    <xdr:to>
      <xdr:col>55</xdr:col>
      <xdr:colOff>50800</xdr:colOff>
      <xdr:row>79</xdr:row>
      <xdr:rowOff>75623</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18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60400</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33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162280</xdr:rowOff>
    </xdr:from>
    <xdr:to>
      <xdr:col>50</xdr:col>
      <xdr:colOff>165100</xdr:colOff>
      <xdr:row>79</xdr:row>
      <xdr:rowOff>92430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3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83557</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62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126881</xdr:rowOff>
    </xdr:from>
    <xdr:to>
      <xdr:col>46</xdr:col>
      <xdr:colOff>38100</xdr:colOff>
      <xdr:row>79</xdr:row>
      <xdr:rowOff>57031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49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48158</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592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44204</xdr:rowOff>
    </xdr:from>
    <xdr:to>
      <xdr:col>41</xdr:col>
      <xdr:colOff>101600</xdr:colOff>
      <xdr:row>78</xdr:row>
      <xdr:rowOff>145804</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417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136931</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594111" y="13510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30465</xdr:rowOff>
    </xdr:from>
    <xdr:to>
      <xdr:col>36</xdr:col>
      <xdr:colOff>165100</xdr:colOff>
      <xdr:row>79</xdr:row>
      <xdr:rowOff>132065</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57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123192</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66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130683</xdr:rowOff>
    </xdr:from>
    <xdr:to>
      <xdr:col>54</xdr:col>
      <xdr:colOff>189865</xdr:colOff>
      <xdr:row>98</xdr:row>
      <xdr:rowOff>134379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389733"/>
          <a:ext cx="1270" cy="154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138206</xdr:rowOff>
    </xdr:from>
    <xdr:ext cx="469744"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69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134379</xdr:rowOff>
    </xdr:from>
    <xdr:to>
      <xdr:col>55</xdr:col>
      <xdr:colOff>88900</xdr:colOff>
      <xdr:row>98</xdr:row>
      <xdr:rowOff>134379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69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77360</xdr:rowOff>
    </xdr:from>
    <xdr:ext cx="599010"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164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130683</xdr:rowOff>
    </xdr:from>
    <xdr:to>
      <xdr:col>55</xdr:col>
      <xdr:colOff>88900</xdr:colOff>
      <xdr:row>89</xdr:row>
      <xdr:rowOff>130683</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389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67500</xdr:rowOff>
    </xdr:from>
    <xdr:to>
      <xdr:col>55</xdr:col>
      <xdr:colOff>0</xdr:colOff>
      <xdr:row>97</xdr:row>
      <xdr:rowOff>1702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9639300" y="16526700"/>
          <a:ext cx="838200" cy="105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133239</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249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110362</xdr:rowOff>
    </xdr:from>
    <xdr:to>
      <xdr:col>55</xdr:col>
      <xdr:colOff>50800</xdr:colOff>
      <xdr:row>96</xdr:row>
      <xdr:rowOff>40512</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39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67500</xdr:rowOff>
    </xdr:from>
    <xdr:to>
      <xdr:col>50</xdr:col>
      <xdr:colOff>114300</xdr:colOff>
      <xdr:row>96</xdr:row>
      <xdr:rowOff>133883</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8750300" y="16526700"/>
          <a:ext cx="889000" cy="6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129121</xdr:rowOff>
    </xdr:from>
    <xdr:to>
      <xdr:col>50</xdr:col>
      <xdr:colOff>165100</xdr:colOff>
      <xdr:row>96</xdr:row>
      <xdr:rowOff>59271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75798</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19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133883</xdr:rowOff>
    </xdr:from>
    <xdr:to>
      <xdr:col>45</xdr:col>
      <xdr:colOff>177800</xdr:colOff>
      <xdr:row>96</xdr:row>
      <xdr:rowOff>135967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7861300" y="16593083"/>
          <a:ext cx="889000" cy="2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163982</xdr:rowOff>
    </xdr:from>
    <xdr:to>
      <xdr:col>46</xdr:col>
      <xdr:colOff>38100</xdr:colOff>
      <xdr:row>96</xdr:row>
      <xdr:rowOff>94132</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110659</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226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42571</xdr:rowOff>
    </xdr:from>
    <xdr:to>
      <xdr:col>41</xdr:col>
      <xdr:colOff>50800</xdr:colOff>
      <xdr:row>96</xdr:row>
      <xdr:rowOff>135967</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6972300" y="16330321"/>
          <a:ext cx="889000" cy="264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17284</xdr:rowOff>
    </xdr:from>
    <xdr:to>
      <xdr:col>41</xdr:col>
      <xdr:colOff>101600</xdr:colOff>
      <xdr:row>96</xdr:row>
      <xdr:rowOff>118884</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135411</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25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129426</xdr:rowOff>
    </xdr:from>
    <xdr:to>
      <xdr:col>36</xdr:col>
      <xdr:colOff>165100</xdr:colOff>
      <xdr:row>96</xdr:row>
      <xdr:rowOff>59576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41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50703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50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122352</xdr:rowOff>
    </xdr:from>
    <xdr:to>
      <xdr:col>55</xdr:col>
      <xdr:colOff>50800</xdr:colOff>
      <xdr:row>97</xdr:row>
      <xdr:rowOff>52502</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658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100779</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6559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16700</xdr:rowOff>
    </xdr:from>
    <xdr:to>
      <xdr:col>50</xdr:col>
      <xdr:colOff>165100</xdr:colOff>
      <xdr:row>96</xdr:row>
      <xdr:rowOff>118300</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47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109427</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6568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83083</xdr:rowOff>
    </xdr:from>
    <xdr:to>
      <xdr:col>46</xdr:col>
      <xdr:colOff>38100</xdr:colOff>
      <xdr:row>97</xdr:row>
      <xdr:rowOff>13233</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54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4360</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663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85167</xdr:rowOff>
    </xdr:from>
    <xdr:to>
      <xdr:col>41</xdr:col>
      <xdr:colOff>101600</xdr:colOff>
      <xdr:row>97</xdr:row>
      <xdr:rowOff>15317</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54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6444</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6637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163221</xdr:rowOff>
    </xdr:from>
    <xdr:to>
      <xdr:col>36</xdr:col>
      <xdr:colOff>165100</xdr:colOff>
      <xdr:row>95</xdr:row>
      <xdr:rowOff>93371</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627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109898</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05111" y="1605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52489</xdr:rowOff>
    </xdr:from>
    <xdr:to>
      <xdr:col>85</xdr:col>
      <xdr:colOff>126364</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195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170616</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497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52489</xdr:rowOff>
    </xdr:from>
    <xdr:to>
      <xdr:col>86</xdr:col>
      <xdr:colOff>25400</xdr:colOff>
      <xdr:row>30</xdr:row>
      <xdr:rowOff>52489</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195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100190</xdr:rowOff>
    </xdr:from>
    <xdr:to>
      <xdr:col>85</xdr:col>
      <xdr:colOff>127000</xdr:colOff>
      <xdr:row>39</xdr:row>
      <xdr:rowOff>3835</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5481300" y="6615290"/>
          <a:ext cx="838200" cy="75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23004</xdr:rowOff>
    </xdr:from>
    <xdr:ext cx="469744"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366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xdr:rowOff>
    </xdr:from>
    <xdr:to>
      <xdr:col>85</xdr:col>
      <xdr:colOff>177800</xdr:colOff>
      <xdr:row>38</xdr:row>
      <xdr:rowOff>101727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1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122021</xdr:rowOff>
    </xdr:from>
    <xdr:to>
      <xdr:col>81</xdr:col>
      <xdr:colOff>50800</xdr:colOff>
      <xdr:row>39</xdr:row>
      <xdr:rowOff>3835</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37121"/>
          <a:ext cx="889000" cy="5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12662</xdr:rowOff>
    </xdr:from>
    <xdr:to>
      <xdr:col>81</xdr:col>
      <xdr:colOff>101600</xdr:colOff>
      <xdr:row>38</xdr:row>
      <xdr:rowOff>114262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130789</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02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9322</xdr:rowOff>
    </xdr:from>
    <xdr:to>
      <xdr:col>76</xdr:col>
      <xdr:colOff>114300</xdr:colOff>
      <xdr:row>38</xdr:row>
      <xdr:rowOff>122021</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524422"/>
          <a:ext cx="889000" cy="112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32703</xdr:rowOff>
    </xdr:from>
    <xdr:to>
      <xdr:col>76</xdr:col>
      <xdr:colOff>165100</xdr:colOff>
      <xdr:row>38</xdr:row>
      <xdr:rowOff>134303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150830</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23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58052</xdr:rowOff>
    </xdr:from>
    <xdr:to>
      <xdr:col>71</xdr:col>
      <xdr:colOff>177800</xdr:colOff>
      <xdr:row>38</xdr:row>
      <xdr:rowOff>9322</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5715902"/>
          <a:ext cx="889000" cy="808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9919</xdr:rowOff>
    </xdr:from>
    <xdr:to>
      <xdr:col>72</xdr:col>
      <xdr:colOff>38100</xdr:colOff>
      <xdr:row>38</xdr:row>
      <xdr:rowOff>111519</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102646</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617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90919</xdr:rowOff>
    </xdr:from>
    <xdr:to>
      <xdr:col>67</xdr:col>
      <xdr:colOff>101600</xdr:colOff>
      <xdr:row>38</xdr:row>
      <xdr:rowOff>21069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12196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527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49390</xdr:rowOff>
    </xdr:from>
    <xdr:to>
      <xdr:col>85</xdr:col>
      <xdr:colOff>177800</xdr:colOff>
      <xdr:row>38</xdr:row>
      <xdr:rowOff>150990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56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150004</xdr:rowOff>
    </xdr:from>
    <xdr:ext cx="469744"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493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124485</xdr:rowOff>
    </xdr:from>
    <xdr:to>
      <xdr:col>81</xdr:col>
      <xdr:colOff>101600</xdr:colOff>
      <xdr:row>39</xdr:row>
      <xdr:rowOff>54635</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3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45762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46428" y="673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71221</xdr:rowOff>
    </xdr:from>
    <xdr:to>
      <xdr:col>76</xdr:col>
      <xdr:colOff>165100</xdr:colOff>
      <xdr:row>39</xdr:row>
      <xdr:rowOff>1371</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586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163948</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357428" y="6679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129972</xdr:rowOff>
    </xdr:from>
    <xdr:to>
      <xdr:col>72</xdr:col>
      <xdr:colOff>38100</xdr:colOff>
      <xdr:row>38</xdr:row>
      <xdr:rowOff>60122</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47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76649</xdr:rowOff>
    </xdr:from>
    <xdr:ext cx="469744"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468428" y="6248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7252</xdr:rowOff>
    </xdr:from>
    <xdr:to>
      <xdr:col>67</xdr:col>
      <xdr:colOff>101600</xdr:colOff>
      <xdr:row>33</xdr:row>
      <xdr:rowOff>108852</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5665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31</xdr:row>
      <xdr:rowOff>125379</xdr:rowOff>
    </xdr:from>
    <xdr:ext cx="534377"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547111" y="544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a:extLst>
            <a:ext uri="{FF2B5EF4-FFF2-40B4-BE49-F238E27FC236}">
              <a16:creationId xmlns:a16="http://schemas.microsoft.com/office/drawing/2014/main" id="{00000000-0008-0000-06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93621</xdr:rowOff>
    </xdr:from>
    <xdr:to>
      <xdr:col>85</xdr:col>
      <xdr:colOff>126364</xdr:colOff>
      <xdr:row>79</xdr:row>
      <xdr:rowOff>102846</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6317595" y="12095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106673</xdr:rowOff>
    </xdr:from>
    <xdr:ext cx="534377" cy="259045"/>
    <xdr:sp macro="" textlink="">
      <xdr:nvSpPr>
        <xdr:cNvPr id="626" name="公債費最小値テキスト">
          <a:extLst>
            <a:ext uri="{FF2B5EF4-FFF2-40B4-BE49-F238E27FC236}">
              <a16:creationId xmlns:a16="http://schemas.microsoft.com/office/drawing/2014/main" id="{00000000-0008-0000-0600-000072020000}"/>
            </a:ext>
          </a:extLst>
        </xdr:cNvPr>
        <xdr:cNvSpPr txBox="1"/>
      </xdr:nvSpPr>
      <xdr:spPr>
        <a:xfrm>
          <a:off x="16370300" y="1365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102846</xdr:rowOff>
    </xdr:from>
    <xdr:to>
      <xdr:col>86</xdr:col>
      <xdr:colOff>25400</xdr:colOff>
      <xdr:row>79</xdr:row>
      <xdr:rowOff>102846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3647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40298</xdr:rowOff>
    </xdr:from>
    <xdr:ext cx="599010" cy="259045"/>
    <xdr:sp macro="" textlink="">
      <xdr:nvSpPr>
        <xdr:cNvPr id="628" name="公債費最大値テキスト">
          <a:extLst>
            <a:ext uri="{FF2B5EF4-FFF2-40B4-BE49-F238E27FC236}">
              <a16:creationId xmlns:a16="http://schemas.microsoft.com/office/drawing/2014/main" id="{00000000-0008-0000-0600-000074020000}"/>
            </a:ext>
          </a:extLst>
        </xdr:cNvPr>
        <xdr:cNvSpPr txBox="1"/>
      </xdr:nvSpPr>
      <xdr:spPr>
        <a:xfrm>
          <a:off x="16370300" y="1187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93621</xdr:rowOff>
    </xdr:from>
    <xdr:to>
      <xdr:col>86</xdr:col>
      <xdr:colOff>25400</xdr:colOff>
      <xdr:row>70</xdr:row>
      <xdr:rowOff>93621</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209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2801</xdr:rowOff>
    </xdr:from>
    <xdr:to>
      <xdr:col>85</xdr:col>
      <xdr:colOff>127000</xdr:colOff>
      <xdr:row>73</xdr:row>
      <xdr:rowOff>137789</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5481300" y="12518651"/>
          <a:ext cx="838200" cy="134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104638</xdr:rowOff>
    </xdr:from>
    <xdr:ext cx="534377" cy="259045"/>
    <xdr:sp macro="" textlink="">
      <xdr:nvSpPr>
        <xdr:cNvPr id="631" name="公債費平均値テキスト">
          <a:extLst>
            <a:ext uri="{FF2B5EF4-FFF2-40B4-BE49-F238E27FC236}">
              <a16:creationId xmlns:a16="http://schemas.microsoft.com/office/drawing/2014/main" id="{00000000-0008-0000-0600-000077020000}"/>
            </a:ext>
          </a:extLst>
        </xdr:cNvPr>
        <xdr:cNvSpPr txBox="1"/>
      </xdr:nvSpPr>
      <xdr:spPr>
        <a:xfrm>
          <a:off x="16370300" y="12963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126211</xdr:rowOff>
    </xdr:from>
    <xdr:to>
      <xdr:col>85</xdr:col>
      <xdr:colOff>177800</xdr:colOff>
      <xdr:row>76</xdr:row>
      <xdr:rowOff>56361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6268700" y="1298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2801</xdr:rowOff>
    </xdr:from>
    <xdr:to>
      <xdr:col>81</xdr:col>
      <xdr:colOff>50800</xdr:colOff>
      <xdr:row>73</xdr:row>
      <xdr:rowOff>85212</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4592300" y="12518651"/>
          <a:ext cx="889000" cy="82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124610</xdr:rowOff>
    </xdr:from>
    <xdr:to>
      <xdr:col>81</xdr:col>
      <xdr:colOff>101600</xdr:colOff>
      <xdr:row>76</xdr:row>
      <xdr:rowOff>54759</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5430500" y="1298336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45888</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3076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23082</xdr:rowOff>
    </xdr:from>
    <xdr:to>
      <xdr:col>76</xdr:col>
      <xdr:colOff>114300</xdr:colOff>
      <xdr:row>73</xdr:row>
      <xdr:rowOff>85212</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3703300" y="12367482"/>
          <a:ext cx="889000" cy="233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142964</xdr:rowOff>
    </xdr:from>
    <xdr:to>
      <xdr:col>76</xdr:col>
      <xdr:colOff>165100</xdr:colOff>
      <xdr:row>76</xdr:row>
      <xdr:rowOff>73115</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4541500" y="130017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64240</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25111" y="13094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23082</xdr:rowOff>
    </xdr:from>
    <xdr:to>
      <xdr:col>71</xdr:col>
      <xdr:colOff>177800</xdr:colOff>
      <xdr:row>72</xdr:row>
      <xdr:rowOff>113885</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2814300" y="12367482"/>
          <a:ext cx="889000" cy="90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150475</xdr:rowOff>
    </xdr:from>
    <xdr:to>
      <xdr:col>72</xdr:col>
      <xdr:colOff>38100</xdr:colOff>
      <xdr:row>76</xdr:row>
      <xdr:rowOff>80625</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3652500" y="130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71752</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101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164714</xdr:rowOff>
    </xdr:from>
    <xdr:to>
      <xdr:col>67</xdr:col>
      <xdr:colOff>101600</xdr:colOff>
      <xdr:row>76</xdr:row>
      <xdr:rowOff>94864</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2763500" y="1302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85991</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11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86989</xdr:rowOff>
    </xdr:from>
    <xdr:to>
      <xdr:col>85</xdr:col>
      <xdr:colOff>177800</xdr:colOff>
      <xdr:row>74</xdr:row>
      <xdr:rowOff>17139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6268700" y="1260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109866</xdr:rowOff>
    </xdr:from>
    <xdr:ext cx="534377" cy="259045"/>
    <xdr:sp macro="" textlink="">
      <xdr:nvSpPr>
        <xdr:cNvPr id="650" name="公債費該当値テキスト">
          <a:extLst>
            <a:ext uri="{FF2B5EF4-FFF2-40B4-BE49-F238E27FC236}">
              <a16:creationId xmlns:a16="http://schemas.microsoft.com/office/drawing/2014/main" id="{00000000-0008-0000-0600-00008A020000}"/>
            </a:ext>
          </a:extLst>
        </xdr:cNvPr>
        <xdr:cNvSpPr txBox="1"/>
      </xdr:nvSpPr>
      <xdr:spPr>
        <a:xfrm>
          <a:off x="16370300" y="1245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123451</xdr:rowOff>
    </xdr:from>
    <xdr:to>
      <xdr:col>81</xdr:col>
      <xdr:colOff>101600</xdr:colOff>
      <xdr:row>73</xdr:row>
      <xdr:rowOff>53601</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5430500" y="1246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70128</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14111" y="1224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34412</xdr:rowOff>
    </xdr:from>
    <xdr:to>
      <xdr:col>76</xdr:col>
      <xdr:colOff>165100</xdr:colOff>
      <xdr:row>73</xdr:row>
      <xdr:rowOff>136012</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4541500" y="1255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152539</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4325111" y="1232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143732</xdr:rowOff>
    </xdr:from>
    <xdr:to>
      <xdr:col>72</xdr:col>
      <xdr:colOff>38100</xdr:colOff>
      <xdr:row>72</xdr:row>
      <xdr:rowOff>73882</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3652500" y="12316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70</xdr:row>
      <xdr:rowOff>90409</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436111" y="12091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63085</xdr:rowOff>
    </xdr:from>
    <xdr:to>
      <xdr:col>67</xdr:col>
      <xdr:colOff>101600</xdr:colOff>
      <xdr:row>72</xdr:row>
      <xdr:rowOff>164685</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2763500" y="1240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9762</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547111" y="1218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95845</xdr:rowOff>
    </xdr:from>
    <xdr:to>
      <xdr:col>85</xdr:col>
      <xdr:colOff>126364</xdr:colOff>
      <xdr:row>98</xdr:row>
      <xdr:rowOff>113978</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526345"/>
          <a:ext cx="1269" cy="1389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117805</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691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113978</xdr:rowOff>
    </xdr:from>
    <xdr:to>
      <xdr:col>86</xdr:col>
      <xdr:colOff>25400</xdr:colOff>
      <xdr:row>98</xdr:row>
      <xdr:rowOff>113978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691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42522</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30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95845</xdr:rowOff>
    </xdr:from>
    <xdr:to>
      <xdr:col>86</xdr:col>
      <xdr:colOff>25400</xdr:colOff>
      <xdr:row>90</xdr:row>
      <xdr:rowOff>95845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52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76963</xdr:rowOff>
    </xdr:from>
    <xdr:to>
      <xdr:col>85</xdr:col>
      <xdr:colOff>127000</xdr:colOff>
      <xdr:row>98</xdr:row>
      <xdr:rowOff>1087</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707613"/>
          <a:ext cx="838200" cy="95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31428</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490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8551</xdr:rowOff>
    </xdr:from>
    <xdr:to>
      <xdr:col>85</xdr:col>
      <xdr:colOff>177800</xdr:colOff>
      <xdr:row>97</xdr:row>
      <xdr:rowOff>110151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639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143139</xdr:rowOff>
    </xdr:from>
    <xdr:to>
      <xdr:col>81</xdr:col>
      <xdr:colOff>50800</xdr:colOff>
      <xdr:row>98</xdr:row>
      <xdr:rowOff>1087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592300" y="16773789"/>
          <a:ext cx="889000" cy="2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23895</xdr:rowOff>
    </xdr:from>
    <xdr:to>
      <xdr:col>81</xdr:col>
      <xdr:colOff>101600</xdr:colOff>
      <xdr:row>97</xdr:row>
      <xdr:rowOff>125495</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65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142022</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42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143139</xdr:rowOff>
    </xdr:from>
    <xdr:to>
      <xdr:col>76</xdr:col>
      <xdr:colOff>114300</xdr:colOff>
      <xdr:row>97</xdr:row>
      <xdr:rowOff>167937</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3703300" y="16773789"/>
          <a:ext cx="889000" cy="2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21792</xdr:rowOff>
    </xdr:from>
    <xdr:to>
      <xdr:col>76</xdr:col>
      <xdr:colOff>165100</xdr:colOff>
      <xdr:row>97</xdr:row>
      <xdr:rowOff>123392</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65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139919</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42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137917</xdr:rowOff>
    </xdr:from>
    <xdr:to>
      <xdr:col>71</xdr:col>
      <xdr:colOff>177800</xdr:colOff>
      <xdr:row>97</xdr:row>
      <xdr:rowOff>167937</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2814300" y="16768567"/>
          <a:ext cx="889000" cy="3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165517</xdr:rowOff>
    </xdr:from>
    <xdr:to>
      <xdr:col>72</xdr:col>
      <xdr:colOff>38100</xdr:colOff>
      <xdr:row>97</xdr:row>
      <xdr:rowOff>95667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62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112194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39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65821</xdr:rowOff>
    </xdr:from>
    <xdr:to>
      <xdr:col>67</xdr:col>
      <xdr:colOff>101600</xdr:colOff>
      <xdr:row>97</xdr:row>
      <xdr:rowOff>167421</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69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12498</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47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26163</xdr:rowOff>
    </xdr:from>
    <xdr:to>
      <xdr:col>85</xdr:col>
      <xdr:colOff>177800</xdr:colOff>
      <xdr:row>97</xdr:row>
      <xdr:rowOff>127763</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65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4590</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63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121737</xdr:rowOff>
    </xdr:from>
    <xdr:to>
      <xdr:col>81</xdr:col>
      <xdr:colOff>101600</xdr:colOff>
      <xdr:row>98</xdr:row>
      <xdr:rowOff>51887</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75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43014</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845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92339</xdr:rowOff>
    </xdr:from>
    <xdr:to>
      <xdr:col>76</xdr:col>
      <xdr:colOff>165100</xdr:colOff>
      <xdr:row>98</xdr:row>
      <xdr:rowOff>22489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722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13616</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815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117137</xdr:rowOff>
    </xdr:from>
    <xdr:to>
      <xdr:col>72</xdr:col>
      <xdr:colOff>38100</xdr:colOff>
      <xdr:row>98</xdr:row>
      <xdr:rowOff>47287</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747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38414</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36111" y="16840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87117</xdr:rowOff>
    </xdr:from>
    <xdr:to>
      <xdr:col>67</xdr:col>
      <xdr:colOff>101600</xdr:colOff>
      <xdr:row>98</xdr:row>
      <xdr:rowOff>17267</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717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8394</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6810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5695</xdr:rowOff>
    </xdr:from>
    <xdr:to>
      <xdr:col>116</xdr:col>
      <xdr:colOff>62864</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149195"/>
          <a:ext cx="1269" cy="1505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123822</xdr:rowOff>
    </xdr:from>
    <xdr:ext cx="534377"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492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5695</xdr:rowOff>
    </xdr:from>
    <xdr:to>
      <xdr:col>116</xdr:col>
      <xdr:colOff>152400</xdr:colOff>
      <xdr:row>30</xdr:row>
      <xdr:rowOff>5695</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149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49872</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222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26995</xdr:rowOff>
    </xdr:from>
    <xdr:to>
      <xdr:col>116</xdr:col>
      <xdr:colOff>114300</xdr:colOff>
      <xdr:row>37</xdr:row>
      <xdr:rowOff>128595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37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1620</xdr:rowOff>
    </xdr:from>
    <xdr:to>
      <xdr:col>112</xdr:col>
      <xdr:colOff>38100</xdr:colOff>
      <xdr:row>37</xdr:row>
      <xdr:rowOff>103220</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34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119747</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088428" y="612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139060</xdr:rowOff>
    </xdr:from>
    <xdr:to>
      <xdr:col>107</xdr:col>
      <xdr:colOff>50800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654160"/>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4592</xdr:rowOff>
    </xdr:from>
    <xdr:to>
      <xdr:col>107</xdr:col>
      <xdr:colOff>101600</xdr:colOff>
      <xdr:row>37</xdr:row>
      <xdr:rowOff>106192</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34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122719</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12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139060</xdr:rowOff>
    </xdr:from>
    <xdr:to>
      <xdr:col>102</xdr:col>
      <xdr:colOff>114300</xdr:colOff>
      <xdr:row>38</xdr:row>
      <xdr:rowOff>139700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18656300" y="6654160"/>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27544</xdr:rowOff>
    </xdr:from>
    <xdr:to>
      <xdr:col>102</xdr:col>
      <xdr:colOff>165100</xdr:colOff>
      <xdr:row>37</xdr:row>
      <xdr:rowOff>129144</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37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145671</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146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50267</xdr:rowOff>
    </xdr:from>
    <xdr:to>
      <xdr:col>98</xdr:col>
      <xdr:colOff>38100</xdr:colOff>
      <xdr:row>37</xdr:row>
      <xdr:rowOff>151867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39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168394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169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88260</xdr:rowOff>
    </xdr:from>
    <xdr:to>
      <xdr:col>102</xdr:col>
      <xdr:colOff>165100</xdr:colOff>
      <xdr:row>39</xdr:row>
      <xdr:rowOff>18410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0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9537</xdr:rowOff>
    </xdr:from>
    <xdr:ext cx="313932"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88333" y="66960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153606</xdr:rowOff>
    </xdr:from>
    <xdr:to>
      <xdr:col>116</xdr:col>
      <xdr:colOff>62864</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897556"/>
          <a:ext cx="1269" cy="1262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100283</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67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153606</xdr:rowOff>
    </xdr:from>
    <xdr:to>
      <xdr:col>116</xdr:col>
      <xdr:colOff>152400</xdr:colOff>
      <xdr:row>51</xdr:row>
      <xdr:rowOff>153606</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897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9169</xdr:rowOff>
    </xdr:from>
    <xdr:to>
      <xdr:col>116</xdr:col>
      <xdr:colOff>63500</xdr:colOff>
      <xdr:row>57</xdr:row>
      <xdr:rowOff>18161</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1323300" y="9781819"/>
          <a:ext cx="838200" cy="8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121010</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893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142583</xdr:rowOff>
    </xdr:from>
    <xdr:to>
      <xdr:col>116</xdr:col>
      <xdr:colOff>114300</xdr:colOff>
      <xdr:row>58</xdr:row>
      <xdr:rowOff>72733</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91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18161</xdr:rowOff>
    </xdr:from>
    <xdr:to>
      <xdr:col>111</xdr:col>
      <xdr:colOff>177800</xdr:colOff>
      <xdr:row>57</xdr:row>
      <xdr:rowOff>25857</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0434300" y="9790811"/>
          <a:ext cx="889000" cy="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123609</xdr:rowOff>
    </xdr:from>
    <xdr:to>
      <xdr:col>112</xdr:col>
      <xdr:colOff>38100</xdr:colOff>
      <xdr:row>58</xdr:row>
      <xdr:rowOff>53759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44886</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98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25857</xdr:rowOff>
    </xdr:from>
    <xdr:to>
      <xdr:col>107</xdr:col>
      <xdr:colOff>50800</xdr:colOff>
      <xdr:row>57</xdr:row>
      <xdr:rowOff>32906</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19545300" y="9798507"/>
          <a:ext cx="889000" cy="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138240</xdr:rowOff>
    </xdr:from>
    <xdr:to>
      <xdr:col>107</xdr:col>
      <xdr:colOff>101600</xdr:colOff>
      <xdr:row>58</xdr:row>
      <xdr:rowOff>68390</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59517</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1000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32906</xdr:rowOff>
    </xdr:from>
    <xdr:to>
      <xdr:col>102</xdr:col>
      <xdr:colOff>114300</xdr:colOff>
      <xdr:row>57</xdr:row>
      <xdr:rowOff>39383</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8656300" y="9805556"/>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106311</xdr:rowOff>
    </xdr:from>
    <xdr:to>
      <xdr:col>102</xdr:col>
      <xdr:colOff>165100</xdr:colOff>
      <xdr:row>58</xdr:row>
      <xdr:rowOff>36461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27588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97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110084</xdr:rowOff>
    </xdr:from>
    <xdr:to>
      <xdr:col>98</xdr:col>
      <xdr:colOff>38100</xdr:colOff>
      <xdr:row>58</xdr:row>
      <xdr:rowOff>40234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31361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97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129819</xdr:rowOff>
    </xdr:from>
    <xdr:to>
      <xdr:col>116</xdr:col>
      <xdr:colOff>114300</xdr:colOff>
      <xdr:row>57</xdr:row>
      <xdr:rowOff>59969</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9731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152696</xdr:rowOff>
    </xdr:from>
    <xdr:ext cx="469744"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958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138811</xdr:rowOff>
    </xdr:from>
    <xdr:to>
      <xdr:col>112</xdr:col>
      <xdr:colOff>38100</xdr:colOff>
      <xdr:row>57</xdr:row>
      <xdr:rowOff>68961</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974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85488</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088428" y="951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146507</xdr:rowOff>
    </xdr:from>
    <xdr:to>
      <xdr:col>107</xdr:col>
      <xdr:colOff>101600</xdr:colOff>
      <xdr:row>57</xdr:row>
      <xdr:rowOff>76657</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9747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93184</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199428" y="9522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153556</xdr:rowOff>
    </xdr:from>
    <xdr:to>
      <xdr:col>102</xdr:col>
      <xdr:colOff>165100</xdr:colOff>
      <xdr:row>57</xdr:row>
      <xdr:rowOff>83706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975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100233</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10428" y="9529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160033</xdr:rowOff>
    </xdr:from>
    <xdr:to>
      <xdr:col>98</xdr:col>
      <xdr:colOff>38100</xdr:colOff>
      <xdr:row>57</xdr:row>
      <xdr:rowOff>90183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9761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106710</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21428" y="9536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17628</xdr:rowOff>
    </xdr:from>
    <xdr:to>
      <xdr:col>116</xdr:col>
      <xdr:colOff>62864</xdr:colOff>
      <xdr:row>78</xdr:row>
      <xdr:rowOff>79235</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90578"/>
          <a:ext cx="1269" cy="126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83062</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45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79235</xdr:rowOff>
    </xdr:from>
    <xdr:to>
      <xdr:col>116</xdr:col>
      <xdr:colOff>152400</xdr:colOff>
      <xdr:row>78</xdr:row>
      <xdr:rowOff>79235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45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135755</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6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17628</xdr:rowOff>
    </xdr:from>
    <xdr:to>
      <xdr:col>116</xdr:col>
      <xdr:colOff>152400</xdr:colOff>
      <xdr:row>71</xdr:row>
      <xdr:rowOff>17628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90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58250</xdr:rowOff>
    </xdr:from>
    <xdr:to>
      <xdr:col>116</xdr:col>
      <xdr:colOff>63500</xdr:colOff>
      <xdr:row>74</xdr:row>
      <xdr:rowOff>100975</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745550"/>
          <a:ext cx="838200" cy="42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169991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857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20114</xdr:rowOff>
    </xdr:from>
    <xdr:to>
      <xdr:col>116</xdr:col>
      <xdr:colOff>114300</xdr:colOff>
      <xdr:row>75</xdr:row>
      <xdr:rowOff>121714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7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100975</xdr:rowOff>
    </xdr:from>
    <xdr:to>
      <xdr:col>111</xdr:col>
      <xdr:colOff>177800</xdr:colOff>
      <xdr:row>74</xdr:row>
      <xdr:rowOff>131768</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788275"/>
          <a:ext cx="889000" cy="30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27109</xdr:rowOff>
    </xdr:from>
    <xdr:to>
      <xdr:col>112</xdr:col>
      <xdr:colOff>38100</xdr:colOff>
      <xdr:row>75</xdr:row>
      <xdr:rowOff>128709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8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119837</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7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130647</xdr:rowOff>
    </xdr:from>
    <xdr:to>
      <xdr:col>107</xdr:col>
      <xdr:colOff>50800</xdr:colOff>
      <xdr:row>74</xdr:row>
      <xdr:rowOff>131768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9545300" y="12817947"/>
          <a:ext cx="889000" cy="1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34859</xdr:rowOff>
    </xdr:from>
    <xdr:to>
      <xdr:col>107</xdr:col>
      <xdr:colOff>101600</xdr:colOff>
      <xdr:row>75</xdr:row>
      <xdr:rowOff>136459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127585</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98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130647</xdr:rowOff>
    </xdr:from>
    <xdr:to>
      <xdr:col>102</xdr:col>
      <xdr:colOff>114300</xdr:colOff>
      <xdr:row>75</xdr:row>
      <xdr:rowOff>13056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2817947"/>
          <a:ext cx="889000" cy="53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46700</xdr:rowOff>
    </xdr:from>
    <xdr:to>
      <xdr:col>102</xdr:col>
      <xdr:colOff>165100</xdr:colOff>
      <xdr:row>75</xdr:row>
      <xdr:rowOff>148301</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9054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139428</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9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66200</xdr:rowOff>
    </xdr:from>
    <xdr:to>
      <xdr:col>98</xdr:col>
      <xdr:colOff>38100</xdr:colOff>
      <xdr:row>75</xdr:row>
      <xdr:rowOff>167801</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249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158928</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3017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7450</xdr:rowOff>
    </xdr:from>
    <xdr:to>
      <xdr:col>116</xdr:col>
      <xdr:colOff>114300</xdr:colOff>
      <xdr:row>74</xdr:row>
      <xdr:rowOff>109050</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69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30327</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54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50175</xdr:rowOff>
    </xdr:from>
    <xdr:to>
      <xdr:col>112</xdr:col>
      <xdr:colOff>38100</xdr:colOff>
      <xdr:row>74</xdr:row>
      <xdr:rowOff>151775</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73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168302</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512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80968</xdr:rowOff>
    </xdr:from>
    <xdr:to>
      <xdr:col>107</xdr:col>
      <xdr:colOff>101600</xdr:colOff>
      <xdr:row>75</xdr:row>
      <xdr:rowOff>11118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768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27645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543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79847</xdr:rowOff>
    </xdr:from>
    <xdr:to>
      <xdr:col>102</xdr:col>
      <xdr:colOff>165100</xdr:colOff>
      <xdr:row>75</xdr:row>
      <xdr:rowOff>9997</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767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26524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54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133706</xdr:rowOff>
    </xdr:from>
    <xdr:to>
      <xdr:col>98</xdr:col>
      <xdr:colOff>38100</xdr:colOff>
      <xdr:row>75</xdr:row>
      <xdr:rowOff>63856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82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80383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596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給与改定や会計年度任用職員への勤勉手当支給の開始により前年度より増加しており、また、全国平均や類似団体平均より高い水準となっている。その要因としては、山間地であり、行政面積が広いため公共施設を多く有していることで多くの人員配置が必要となっていることが主な要因として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補助費等については、公営企業会計への補助金の減少などにより前年度より減少しているものの、全国平均や類似団体平均より高い水準となっている。これは、当市の地理的要因により上下水道などのインフラ設備も多く有していることから維持管理経費などが嵩んでいることが一つの要因として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公債費についても全国平均や類似団体平均を上回っており、これは積極的な繰上償還を実施していることが一つの要因となっているものの、多くの公共施設やインフラ設備を抱える中で、起債への依存度が高いことも要因として考えられる。一方、普通建設事業費は全国平均や類似団体平均を下回っており、近年は公共施設等への投資を抑制している状況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人口減少が続くと見込まれ、税収等一般財源の減収により一人当たりのコストは高くなることが想定されることから、事業の見直しや公共施設等総合管理計画に基づいた適正な施設等の管理により経費の削減に取り組む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兵庫県宍粟市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33,749
33,385
658.54
24,688,603
23,674,377
898,579
14,801,103
25,182,613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48.9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70358</xdr:rowOff>
    </xdr:from>
    <xdr:to>
      <xdr:col>24</xdr:col>
      <xdr:colOff>62865</xdr:colOff>
      <xdr:row>38</xdr:row>
      <xdr:rowOff>4064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85308"/>
          <a:ext cx="127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7891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2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4064</xdr:rowOff>
    </xdr:from>
    <xdr:to>
      <xdr:col>24</xdr:col>
      <xdr:colOff>152400</xdr:colOff>
      <xdr:row>38</xdr:row>
      <xdr:rowOff>4064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17035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70358</xdr:rowOff>
    </xdr:from>
    <xdr:to>
      <xdr:col>24</xdr:col>
      <xdr:colOff>152400</xdr:colOff>
      <xdr:row>31</xdr:row>
      <xdr:rowOff>70358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8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64</xdr:rowOff>
    </xdr:from>
    <xdr:to>
      <xdr:col>24</xdr:col>
      <xdr:colOff>63500</xdr:colOff>
      <xdr:row>37</xdr:row>
      <xdr:rowOff>14160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343714"/>
          <a:ext cx="838200" cy="1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2430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03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151003</xdr:rowOff>
    </xdr:from>
    <xdr:to>
      <xdr:col>24</xdr:col>
      <xdr:colOff>114300</xdr:colOff>
      <xdr:row>36</xdr:row>
      <xdr:rowOff>81153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5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14160</xdr:rowOff>
    </xdr:from>
    <xdr:to>
      <xdr:col>19</xdr:col>
      <xdr:colOff>177800</xdr:colOff>
      <xdr:row>37</xdr:row>
      <xdr:rowOff>16256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357810"/>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4699</xdr:rowOff>
    </xdr:from>
    <xdr:to>
      <xdr:col>20</xdr:col>
      <xdr:colOff>38100</xdr:colOff>
      <xdr:row>36</xdr:row>
      <xdr:rowOff>106299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7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122826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52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149034</xdr:rowOff>
    </xdr:from>
    <xdr:to>
      <xdr:col>15</xdr:col>
      <xdr:colOff>50800</xdr:colOff>
      <xdr:row>37</xdr:row>
      <xdr:rowOff>16256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21234"/>
          <a:ext cx="889000" cy="38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14986</xdr:rowOff>
    </xdr:from>
    <xdr:to>
      <xdr:col>15</xdr:col>
      <xdr:colOff>101600</xdr:colOff>
      <xdr:row>36</xdr:row>
      <xdr:rowOff>116586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133113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6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149034</xdr:rowOff>
    </xdr:from>
    <xdr:to>
      <xdr:col>10</xdr:col>
      <xdr:colOff>114300</xdr:colOff>
      <xdr:row>36</xdr:row>
      <xdr:rowOff>170752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21234"/>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xdr:rowOff>
    </xdr:from>
    <xdr:to>
      <xdr:col>10</xdr:col>
      <xdr:colOff>165100</xdr:colOff>
      <xdr:row>36</xdr:row>
      <xdr:rowOff>110490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127017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5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143781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120714</xdr:rowOff>
    </xdr:from>
    <xdr:to>
      <xdr:col>24</xdr:col>
      <xdr:colOff>114300</xdr:colOff>
      <xdr:row>37</xdr:row>
      <xdr:rowOff>50864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9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99141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71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134810</xdr:rowOff>
    </xdr:from>
    <xdr:to>
      <xdr:col>20</xdr:col>
      <xdr:colOff>38100</xdr:colOff>
      <xdr:row>37</xdr:row>
      <xdr:rowOff>64960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30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56087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99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136906</xdr:rowOff>
    </xdr:from>
    <xdr:to>
      <xdr:col>15</xdr:col>
      <xdr:colOff>101600</xdr:colOff>
      <xdr:row>37</xdr:row>
      <xdr:rowOff>67056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09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58183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401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98234</xdr:rowOff>
    </xdr:from>
    <xdr:to>
      <xdr:col>10</xdr:col>
      <xdr:colOff>165100</xdr:colOff>
      <xdr:row>37</xdr:row>
      <xdr:rowOff>28384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70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19511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63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119952</xdr:rowOff>
    </xdr:from>
    <xdr:to>
      <xdr:col>6</xdr:col>
      <xdr:colOff>38100</xdr:colOff>
      <xdr:row>37</xdr:row>
      <xdr:rowOff>50102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9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41229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84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69493</xdr:rowOff>
    </xdr:from>
    <xdr:to>
      <xdr:col>24</xdr:col>
      <xdr:colOff>62865</xdr:colOff>
      <xdr:row>58</xdr:row>
      <xdr:rowOff>35340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13443"/>
          <a:ext cx="1270" cy="1165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39167</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35340</xdr:rowOff>
    </xdr:from>
    <xdr:to>
      <xdr:col>24</xdr:col>
      <xdr:colOff>152400</xdr:colOff>
      <xdr:row>58</xdr:row>
      <xdr:rowOff>35340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9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16170</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69493</xdr:rowOff>
    </xdr:from>
    <xdr:to>
      <xdr:col>24</xdr:col>
      <xdr:colOff>152400</xdr:colOff>
      <xdr:row>51</xdr:row>
      <xdr:rowOff>69493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13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1930</xdr:rowOff>
    </xdr:from>
    <xdr:to>
      <xdr:col>24</xdr:col>
      <xdr:colOff>63500</xdr:colOff>
      <xdr:row>57</xdr:row>
      <xdr:rowOff>10579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74580"/>
          <a:ext cx="838200" cy="8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141484</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712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118607</xdr:rowOff>
    </xdr:from>
    <xdr:to>
      <xdr:col>24</xdr:col>
      <xdr:colOff>114300</xdr:colOff>
      <xdr:row>57</xdr:row>
      <xdr:rowOff>48757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1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1930</xdr:rowOff>
    </xdr:from>
    <xdr:to>
      <xdr:col>19</xdr:col>
      <xdr:colOff>177800</xdr:colOff>
      <xdr:row>57</xdr:row>
      <xdr:rowOff>43322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74580"/>
          <a:ext cx="889000" cy="41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151936</xdr:rowOff>
    </xdr:from>
    <xdr:to>
      <xdr:col>20</xdr:col>
      <xdr:colOff>38100</xdr:colOff>
      <xdr:row>57</xdr:row>
      <xdr:rowOff>82086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73213</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4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43322</xdr:rowOff>
    </xdr:from>
    <xdr:to>
      <xdr:col>15</xdr:col>
      <xdr:colOff>50800</xdr:colOff>
      <xdr:row>57</xdr:row>
      <xdr:rowOff>52687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15972"/>
          <a:ext cx="889000" cy="9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151769</xdr:rowOff>
    </xdr:from>
    <xdr:to>
      <xdr:col>15</xdr:col>
      <xdr:colOff>101600</xdr:colOff>
      <xdr:row>57</xdr:row>
      <xdr:rowOff>81919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98446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28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171323</xdr:rowOff>
    </xdr:from>
    <xdr:to>
      <xdr:col>10</xdr:col>
      <xdr:colOff>114300</xdr:colOff>
      <xdr:row>57</xdr:row>
      <xdr:rowOff>52687</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429623"/>
          <a:ext cx="889000" cy="39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166258</xdr:rowOff>
    </xdr:from>
    <xdr:to>
      <xdr:col>10</xdr:col>
      <xdr:colOff>165100</xdr:colOff>
      <xdr:row>57</xdr:row>
      <xdr:rowOff>96408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112935</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54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139962</xdr:rowOff>
    </xdr:from>
    <xdr:to>
      <xdr:col>6</xdr:col>
      <xdr:colOff>38100</xdr:colOff>
      <xdr:row>55</xdr:row>
      <xdr:rowOff>70112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39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61239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90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131229</xdr:rowOff>
    </xdr:from>
    <xdr:to>
      <xdr:col>24</xdr:col>
      <xdr:colOff>114300</xdr:colOff>
      <xdr:row>57</xdr:row>
      <xdr:rowOff>61379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32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109656</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10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122580</xdr:rowOff>
    </xdr:from>
    <xdr:to>
      <xdr:col>20</xdr:col>
      <xdr:colOff>38100</xdr:colOff>
      <xdr:row>57</xdr:row>
      <xdr:rowOff>52730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2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69257</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499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163972</xdr:rowOff>
    </xdr:from>
    <xdr:to>
      <xdr:col>15</xdr:col>
      <xdr:colOff>101600</xdr:colOff>
      <xdr:row>57</xdr:row>
      <xdr:rowOff>94122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6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85249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857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1887</xdr:rowOff>
    </xdr:from>
    <xdr:to>
      <xdr:col>10</xdr:col>
      <xdr:colOff>165100</xdr:colOff>
      <xdr:row>57</xdr:row>
      <xdr:rowOff>103487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7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94614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867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120523</xdr:rowOff>
    </xdr:from>
    <xdr:to>
      <xdr:col>6</xdr:col>
      <xdr:colOff>38100</xdr:colOff>
      <xdr:row>55</xdr:row>
      <xdr:rowOff>50673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37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67200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154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47988</xdr:rowOff>
    </xdr:from>
    <xdr:to>
      <xdr:col>24</xdr:col>
      <xdr:colOff>62865</xdr:colOff>
      <xdr:row>79</xdr:row>
      <xdr:rowOff>60398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20938"/>
          <a:ext cx="1270" cy="138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64225</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6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60398</xdr:rowOff>
    </xdr:from>
    <xdr:to>
      <xdr:col>24</xdr:col>
      <xdr:colOff>152400</xdr:colOff>
      <xdr:row>79</xdr:row>
      <xdr:rowOff>60398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60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166115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9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280,675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47988</xdr:rowOff>
    </xdr:from>
    <xdr:to>
      <xdr:col>24</xdr:col>
      <xdr:colOff>152400</xdr:colOff>
      <xdr:row>71</xdr:row>
      <xdr:rowOff>47988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2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171148</xdr:rowOff>
    </xdr:from>
    <xdr:to>
      <xdr:col>24</xdr:col>
      <xdr:colOff>63500</xdr:colOff>
      <xdr:row>76</xdr:row>
      <xdr:rowOff>22276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858448"/>
          <a:ext cx="838200" cy="19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65389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955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86962</xdr:rowOff>
    </xdr:from>
    <xdr:to>
      <xdr:col>24</xdr:col>
      <xdr:colOff>114300</xdr:colOff>
      <xdr:row>77</xdr:row>
      <xdr:rowOff>17112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17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166708</xdr:rowOff>
    </xdr:from>
    <xdr:to>
      <xdr:col>19</xdr:col>
      <xdr:colOff>177800</xdr:colOff>
      <xdr:row>76</xdr:row>
      <xdr:rowOff>22276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025458"/>
          <a:ext cx="889000" cy="27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26873</xdr:rowOff>
    </xdr:from>
    <xdr:to>
      <xdr:col>20</xdr:col>
      <xdr:colOff>38100</xdr:colOff>
      <xdr:row>77</xdr:row>
      <xdr:rowOff>128473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2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119600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21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147124</xdr:rowOff>
    </xdr:from>
    <xdr:to>
      <xdr:col>15</xdr:col>
      <xdr:colOff>50800</xdr:colOff>
      <xdr:row>75</xdr:row>
      <xdr:rowOff>166708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005874"/>
          <a:ext cx="889000" cy="1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146779</xdr:rowOff>
    </xdr:from>
    <xdr:to>
      <xdr:col>15</xdr:col>
      <xdr:colOff>101600</xdr:colOff>
      <xdr:row>78</xdr:row>
      <xdr:rowOff>76929</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34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68056</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44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147124</xdr:rowOff>
    </xdr:from>
    <xdr:to>
      <xdr:col>10</xdr:col>
      <xdr:colOff>114300</xdr:colOff>
      <xdr:row>77</xdr:row>
      <xdr:rowOff>95329</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005874"/>
          <a:ext cx="889000" cy="29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44715</xdr:rowOff>
    </xdr:from>
    <xdr:to>
      <xdr:col>10</xdr:col>
      <xdr:colOff>165100</xdr:colOff>
      <xdr:row>77</xdr:row>
      <xdr:rowOff>146315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137442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39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144418</xdr:rowOff>
    </xdr:from>
    <xdr:to>
      <xdr:col>6</xdr:col>
      <xdr:colOff>38100</xdr:colOff>
      <xdr:row>79</xdr:row>
      <xdr:rowOff>74568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5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65695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610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120348</xdr:rowOff>
    </xdr:from>
    <xdr:to>
      <xdr:col>24</xdr:col>
      <xdr:colOff>114300</xdr:colOff>
      <xdr:row>75</xdr:row>
      <xdr:rowOff>50498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80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143225</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659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142926</xdr:rowOff>
    </xdr:from>
    <xdr:to>
      <xdr:col>20</xdr:col>
      <xdr:colOff>38100</xdr:colOff>
      <xdr:row>76</xdr:row>
      <xdr:rowOff>73076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0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89603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776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115908</xdr:rowOff>
    </xdr:from>
    <xdr:to>
      <xdr:col>15</xdr:col>
      <xdr:colOff>101600</xdr:colOff>
      <xdr:row>76</xdr:row>
      <xdr:rowOff>46058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74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62585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749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96324</xdr:rowOff>
    </xdr:from>
    <xdr:to>
      <xdr:col>10</xdr:col>
      <xdr:colOff>165100</xdr:colOff>
      <xdr:row>76</xdr:row>
      <xdr:rowOff>26474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95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43001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730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44529</xdr:rowOff>
    </xdr:from>
    <xdr:to>
      <xdr:col>6</xdr:col>
      <xdr:colOff>38100</xdr:colOff>
      <xdr:row>77</xdr:row>
      <xdr:rowOff>146129</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46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162656</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2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122162</xdr:rowOff>
    </xdr:from>
    <xdr:to>
      <xdr:col>24</xdr:col>
      <xdr:colOff>62865</xdr:colOff>
      <xdr:row>99</xdr:row>
      <xdr:rowOff>37236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381212"/>
          <a:ext cx="1270" cy="1629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41063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37236</xdr:rowOff>
    </xdr:from>
    <xdr:to>
      <xdr:col>24</xdr:col>
      <xdr:colOff>152400</xdr:colOff>
      <xdr:row>99</xdr:row>
      <xdr:rowOff>37236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68839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15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158,881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122162</xdr:rowOff>
    </xdr:from>
    <xdr:to>
      <xdr:col>24</xdr:col>
      <xdr:colOff>152400</xdr:colOff>
      <xdr:row>89</xdr:row>
      <xdr:rowOff>122162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38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148501</xdr:rowOff>
    </xdr:from>
    <xdr:to>
      <xdr:col>24</xdr:col>
      <xdr:colOff>63500</xdr:colOff>
      <xdr:row>95</xdr:row>
      <xdr:rowOff>150825</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436251"/>
          <a:ext cx="838200" cy="2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112323</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571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133896</xdr:rowOff>
    </xdr:from>
    <xdr:to>
      <xdr:col>24</xdr:col>
      <xdr:colOff>114300</xdr:colOff>
      <xdr:row>97</xdr:row>
      <xdr:rowOff>64046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9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113233</xdr:rowOff>
    </xdr:from>
    <xdr:to>
      <xdr:col>19</xdr:col>
      <xdr:colOff>177800</xdr:colOff>
      <xdr:row>95</xdr:row>
      <xdr:rowOff>148501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400983"/>
          <a:ext cx="889000" cy="35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12725</xdr:rowOff>
    </xdr:from>
    <xdr:to>
      <xdr:col>20</xdr:col>
      <xdr:colOff>38100</xdr:colOff>
      <xdr:row>97</xdr:row>
      <xdr:rowOff>114325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4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105452</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736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82893</xdr:rowOff>
    </xdr:from>
    <xdr:to>
      <xdr:col>15</xdr:col>
      <xdr:colOff>50800</xdr:colOff>
      <xdr:row>95</xdr:row>
      <xdr:rowOff>113233</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370643"/>
          <a:ext cx="889000" cy="30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154953</xdr:rowOff>
    </xdr:from>
    <xdr:to>
      <xdr:col>15</xdr:col>
      <xdr:colOff>101600</xdr:colOff>
      <xdr:row>97</xdr:row>
      <xdr:rowOff>85103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1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76230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70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82893</xdr:rowOff>
    </xdr:from>
    <xdr:to>
      <xdr:col>10</xdr:col>
      <xdr:colOff>114300</xdr:colOff>
      <xdr:row>96</xdr:row>
      <xdr:rowOff>18783</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370643"/>
          <a:ext cx="889000" cy="107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7696</xdr:rowOff>
    </xdr:from>
    <xdr:to>
      <xdr:col>10</xdr:col>
      <xdr:colOff>165100</xdr:colOff>
      <xdr:row>97</xdr:row>
      <xdr:rowOff>109296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100423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73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105333</xdr:rowOff>
    </xdr:from>
    <xdr:to>
      <xdr:col>6</xdr:col>
      <xdr:colOff>38100</xdr:colOff>
      <xdr:row>98</xdr:row>
      <xdr:rowOff>35483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26610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82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100025</xdr:rowOff>
    </xdr:from>
    <xdr:to>
      <xdr:col>24</xdr:col>
      <xdr:colOff>114300</xdr:colOff>
      <xdr:row>96</xdr:row>
      <xdr:rowOff>30175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38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122902</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239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97701</xdr:rowOff>
    </xdr:from>
    <xdr:to>
      <xdr:col>20</xdr:col>
      <xdr:colOff>38100</xdr:colOff>
      <xdr:row>96</xdr:row>
      <xdr:rowOff>27851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38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44378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16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62433</xdr:rowOff>
    </xdr:from>
    <xdr:to>
      <xdr:col>15</xdr:col>
      <xdr:colOff>101600</xdr:colOff>
      <xdr:row>95</xdr:row>
      <xdr:rowOff>164033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35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9110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125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32093</xdr:rowOff>
    </xdr:from>
    <xdr:to>
      <xdr:col>10</xdr:col>
      <xdr:colOff>165100</xdr:colOff>
      <xdr:row>95</xdr:row>
      <xdr:rowOff>133693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319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150220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095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139433</xdr:rowOff>
    </xdr:from>
    <xdr:to>
      <xdr:col>6</xdr:col>
      <xdr:colOff>38100</xdr:colOff>
      <xdr:row>96</xdr:row>
      <xdr:rowOff>69583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42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86110</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20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15929</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59429"/>
          <a:ext cx="1270"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134056</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3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15929</xdr:rowOff>
    </xdr:from>
    <xdr:to>
      <xdr:col>55</xdr:col>
      <xdr:colOff>88900</xdr:colOff>
      <xdr:row>30</xdr:row>
      <xdr:rowOff>15929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5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89081</xdr:rowOff>
    </xdr:from>
    <xdr:to>
      <xdr:col>55</xdr:col>
      <xdr:colOff>0</xdr:colOff>
      <xdr:row>38</xdr:row>
      <xdr:rowOff>90388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604181"/>
          <a:ext cx="838200" cy="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89570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617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66693</xdr:rowOff>
    </xdr:from>
    <xdr:to>
      <xdr:col>55</xdr:col>
      <xdr:colOff>50800</xdr:colOff>
      <xdr:row>37</xdr:row>
      <xdr:rowOff>168294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103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90388</xdr:rowOff>
    </xdr:from>
    <xdr:to>
      <xdr:col>50</xdr:col>
      <xdr:colOff>114300</xdr:colOff>
      <xdr:row>38</xdr:row>
      <xdr:rowOff>90715</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605488"/>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77796</xdr:rowOff>
    </xdr:from>
    <xdr:to>
      <xdr:col>50</xdr:col>
      <xdr:colOff>165100</xdr:colOff>
      <xdr:row>38</xdr:row>
      <xdr:rowOff>7947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24473</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96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90715</xdr:rowOff>
    </xdr:from>
    <xdr:to>
      <xdr:col>45</xdr:col>
      <xdr:colOff>177800</xdr:colOff>
      <xdr:row>38</xdr:row>
      <xdr:rowOff>111615</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605815"/>
          <a:ext cx="889000" cy="20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95431</xdr:rowOff>
    </xdr:from>
    <xdr:to>
      <xdr:col>46</xdr:col>
      <xdr:colOff>38100</xdr:colOff>
      <xdr:row>38</xdr:row>
      <xdr:rowOff>25581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42108</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214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111615</xdr:rowOff>
    </xdr:from>
    <xdr:to>
      <xdr:col>41</xdr:col>
      <xdr:colOff>50800</xdr:colOff>
      <xdr:row>38</xdr:row>
      <xdr:rowOff>112595</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626715"/>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70612</xdr:rowOff>
    </xdr:from>
    <xdr:to>
      <xdr:col>41</xdr:col>
      <xdr:colOff>101600</xdr:colOff>
      <xdr:row>38</xdr:row>
      <xdr:rowOff>762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17289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36975</xdr:rowOff>
    </xdr:from>
    <xdr:to>
      <xdr:col>36</xdr:col>
      <xdr:colOff>165100</xdr:colOff>
      <xdr:row>37</xdr:row>
      <xdr:rowOff>138575</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155102</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37428" y="615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38281</xdr:rowOff>
    </xdr:from>
    <xdr:to>
      <xdr:col>55</xdr:col>
      <xdr:colOff>50800</xdr:colOff>
      <xdr:row>38</xdr:row>
      <xdr:rowOff>139881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55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16708</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531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39588</xdr:rowOff>
    </xdr:from>
    <xdr:to>
      <xdr:col>50</xdr:col>
      <xdr:colOff>165100</xdr:colOff>
      <xdr:row>38</xdr:row>
      <xdr:rowOff>141188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55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132315</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647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39915</xdr:rowOff>
    </xdr:from>
    <xdr:to>
      <xdr:col>46</xdr:col>
      <xdr:colOff>38100</xdr:colOff>
      <xdr:row>38</xdr:row>
      <xdr:rowOff>141515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132642</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6477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60815</xdr:rowOff>
    </xdr:from>
    <xdr:to>
      <xdr:col>41</xdr:col>
      <xdr:colOff>101600</xdr:colOff>
      <xdr:row>38</xdr:row>
      <xdr:rowOff>162415</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57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153542</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668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61795</xdr:rowOff>
    </xdr:from>
    <xdr:to>
      <xdr:col>36</xdr:col>
      <xdr:colOff>165100</xdr:colOff>
      <xdr:row>38</xdr:row>
      <xdr:rowOff>163395</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576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154522</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669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149072</xdr:rowOff>
    </xdr:from>
    <xdr:to>
      <xdr:col>54</xdr:col>
      <xdr:colOff>189865</xdr:colOff>
      <xdr:row>59</xdr:row>
      <xdr:rowOff>27019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93022"/>
          <a:ext cx="1270" cy="1249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30846</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46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27019</xdr:rowOff>
    </xdr:from>
    <xdr:to>
      <xdr:col>55</xdr:col>
      <xdr:colOff>88900</xdr:colOff>
      <xdr:row>59</xdr:row>
      <xdr:rowOff>27019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4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95749</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149072</xdr:rowOff>
    </xdr:from>
    <xdr:to>
      <xdr:col>55</xdr:col>
      <xdr:colOff>88900</xdr:colOff>
      <xdr:row>51</xdr:row>
      <xdr:rowOff>149072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98495</xdr:rowOff>
    </xdr:from>
    <xdr:to>
      <xdr:col>55</xdr:col>
      <xdr:colOff>0</xdr:colOff>
      <xdr:row>54</xdr:row>
      <xdr:rowOff>126841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9356795"/>
          <a:ext cx="838200" cy="28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75785</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76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97358</xdr:rowOff>
    </xdr:from>
    <xdr:to>
      <xdr:col>55</xdr:col>
      <xdr:colOff>50800</xdr:colOff>
      <xdr:row>57</xdr:row>
      <xdr:rowOff>27508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98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98495</xdr:rowOff>
    </xdr:from>
    <xdr:to>
      <xdr:col>50</xdr:col>
      <xdr:colOff>114300</xdr:colOff>
      <xdr:row>54</xdr:row>
      <xdr:rowOff>100895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9356795"/>
          <a:ext cx="889000" cy="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87890</xdr:rowOff>
    </xdr:from>
    <xdr:to>
      <xdr:col>50</xdr:col>
      <xdr:colOff>165100</xdr:colOff>
      <xdr:row>57</xdr:row>
      <xdr:rowOff>18040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9167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781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100895</xdr:rowOff>
    </xdr:from>
    <xdr:to>
      <xdr:col>45</xdr:col>
      <xdr:colOff>177800</xdr:colOff>
      <xdr:row>55</xdr:row>
      <xdr:rowOff>163855</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359195"/>
          <a:ext cx="889000" cy="234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94444</xdr:rowOff>
    </xdr:from>
    <xdr:to>
      <xdr:col>46</xdr:col>
      <xdr:colOff>38100</xdr:colOff>
      <xdr:row>57</xdr:row>
      <xdr:rowOff>24594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15721</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133147</xdr:rowOff>
    </xdr:from>
    <xdr:to>
      <xdr:col>41</xdr:col>
      <xdr:colOff>50800</xdr:colOff>
      <xdr:row>55</xdr:row>
      <xdr:rowOff>163855</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9562897"/>
          <a:ext cx="889000" cy="30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113627</xdr:rowOff>
    </xdr:from>
    <xdr:to>
      <xdr:col>41</xdr:col>
      <xdr:colOff>101600</xdr:colOff>
      <xdr:row>57</xdr:row>
      <xdr:rowOff>43777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34904</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807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105149</xdr:rowOff>
    </xdr:from>
    <xdr:to>
      <xdr:col>36</xdr:col>
      <xdr:colOff>165100</xdr:colOff>
      <xdr:row>57</xdr:row>
      <xdr:rowOff>35299</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26426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79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76041</xdr:rowOff>
    </xdr:from>
    <xdr:to>
      <xdr:col>55</xdr:col>
      <xdr:colOff>50800</xdr:colOff>
      <xdr:row>55</xdr:row>
      <xdr:rowOff>6191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334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98918</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18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47695</xdr:rowOff>
    </xdr:from>
    <xdr:to>
      <xdr:col>50</xdr:col>
      <xdr:colOff>165100</xdr:colOff>
      <xdr:row>54</xdr:row>
      <xdr:rowOff>149295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30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165822</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08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50095</xdr:rowOff>
    </xdr:from>
    <xdr:to>
      <xdr:col>46</xdr:col>
      <xdr:colOff>38100</xdr:colOff>
      <xdr:row>54</xdr:row>
      <xdr:rowOff>151695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30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168222</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083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113055</xdr:rowOff>
    </xdr:from>
    <xdr:to>
      <xdr:col>41</xdr:col>
      <xdr:colOff>101600</xdr:colOff>
      <xdr:row>56</xdr:row>
      <xdr:rowOff>43205</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54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59732</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318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82347</xdr:rowOff>
    </xdr:from>
    <xdr:to>
      <xdr:col>36</xdr:col>
      <xdr:colOff>165100</xdr:colOff>
      <xdr:row>56</xdr:row>
      <xdr:rowOff>12497</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512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29024</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287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149244</xdr:rowOff>
    </xdr:from>
    <xdr:to>
      <xdr:col>54</xdr:col>
      <xdr:colOff>189865</xdr:colOff>
      <xdr:row>78</xdr:row>
      <xdr:rowOff>169360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322194"/>
          <a:ext cx="1270" cy="122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1737</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4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169360</xdr:rowOff>
    </xdr:from>
    <xdr:to>
      <xdr:col>55</xdr:col>
      <xdr:colOff>88900</xdr:colOff>
      <xdr:row>78</xdr:row>
      <xdr:rowOff>169360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4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95921</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09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149244</xdr:rowOff>
    </xdr:from>
    <xdr:to>
      <xdr:col>55</xdr:col>
      <xdr:colOff>88900</xdr:colOff>
      <xdr:row>71</xdr:row>
      <xdr:rowOff>149244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32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163094</xdr:rowOff>
    </xdr:from>
    <xdr:to>
      <xdr:col>55</xdr:col>
      <xdr:colOff>0</xdr:colOff>
      <xdr:row>76</xdr:row>
      <xdr:rowOff>139071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021844"/>
          <a:ext cx="838200" cy="14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140250</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1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161823</xdr:rowOff>
    </xdr:from>
    <xdr:to>
      <xdr:col>55</xdr:col>
      <xdr:colOff>50800</xdr:colOff>
      <xdr:row>77</xdr:row>
      <xdr:rowOff>91973</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9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125584</xdr:rowOff>
    </xdr:from>
    <xdr:to>
      <xdr:col>50</xdr:col>
      <xdr:colOff>114300</xdr:colOff>
      <xdr:row>75</xdr:row>
      <xdr:rowOff>163094</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2984334"/>
          <a:ext cx="889000" cy="37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130696</xdr:rowOff>
    </xdr:from>
    <xdr:to>
      <xdr:col>50</xdr:col>
      <xdr:colOff>165100</xdr:colOff>
      <xdr:row>77</xdr:row>
      <xdr:rowOff>60846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51973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325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170066</xdr:rowOff>
    </xdr:from>
    <xdr:to>
      <xdr:col>45</xdr:col>
      <xdr:colOff>177800</xdr:colOff>
      <xdr:row>75</xdr:row>
      <xdr:rowOff>125584</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7861300" y="12857366"/>
          <a:ext cx="889000" cy="126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83356</xdr:rowOff>
    </xdr:from>
    <xdr:to>
      <xdr:col>46</xdr:col>
      <xdr:colOff>38100</xdr:colOff>
      <xdr:row>77</xdr:row>
      <xdr:rowOff>13506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4633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320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170066</xdr:rowOff>
    </xdr:from>
    <xdr:to>
      <xdr:col>41</xdr:col>
      <xdr:colOff>50800</xdr:colOff>
      <xdr:row>76</xdr:row>
      <xdr:rowOff>106514</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flipV="1">
          <a:off x="6972300" y="12857366"/>
          <a:ext cx="889000" cy="27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87319</xdr:rowOff>
    </xdr:from>
    <xdr:to>
      <xdr:col>41</xdr:col>
      <xdr:colOff>101600</xdr:colOff>
      <xdr:row>77</xdr:row>
      <xdr:rowOff>17469</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8596</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3210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72231</xdr:rowOff>
    </xdr:from>
    <xdr:to>
      <xdr:col>36</xdr:col>
      <xdr:colOff>165100</xdr:colOff>
      <xdr:row>77</xdr:row>
      <xdr:rowOff>2381</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164958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319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88271</xdr:rowOff>
    </xdr:from>
    <xdr:to>
      <xdr:col>55</xdr:col>
      <xdr:colOff>50800</xdr:colOff>
      <xdr:row>77</xdr:row>
      <xdr:rowOff>18421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11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111148</xdr:rowOff>
    </xdr:from>
    <xdr:ext cx="534377"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296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112293</xdr:rowOff>
    </xdr:from>
    <xdr:to>
      <xdr:col>50</xdr:col>
      <xdr:colOff>165100</xdr:colOff>
      <xdr:row>76</xdr:row>
      <xdr:rowOff>42444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297104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58970</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2746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74784</xdr:rowOff>
    </xdr:from>
    <xdr:to>
      <xdr:col>46</xdr:col>
      <xdr:colOff>38100</xdr:colOff>
      <xdr:row>76</xdr:row>
      <xdr:rowOff>4933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29335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21461</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270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119266</xdr:rowOff>
    </xdr:from>
    <xdr:to>
      <xdr:col>41</xdr:col>
      <xdr:colOff>101600</xdr:colOff>
      <xdr:row>75</xdr:row>
      <xdr:rowOff>49416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280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65943</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258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55714</xdr:rowOff>
    </xdr:from>
    <xdr:to>
      <xdr:col>36</xdr:col>
      <xdr:colOff>165100</xdr:colOff>
      <xdr:row>76</xdr:row>
      <xdr:rowOff>157314</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08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2392</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286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153060</xdr:rowOff>
    </xdr:from>
    <xdr:to>
      <xdr:col>54</xdr:col>
      <xdr:colOff>189865</xdr:colOff>
      <xdr:row>99</xdr:row>
      <xdr:rowOff>116091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412110"/>
          <a:ext cx="1270" cy="167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119918</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9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116091</xdr:rowOff>
    </xdr:from>
    <xdr:to>
      <xdr:col>55</xdr:col>
      <xdr:colOff>88900</xdr:colOff>
      <xdr:row>99</xdr:row>
      <xdr:rowOff>116091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8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99737</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18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153060</xdr:rowOff>
    </xdr:from>
    <xdr:to>
      <xdr:col>55</xdr:col>
      <xdr:colOff>88900</xdr:colOff>
      <xdr:row>89</xdr:row>
      <xdr:rowOff>153060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41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74777</xdr:rowOff>
    </xdr:from>
    <xdr:to>
      <xdr:col>55</xdr:col>
      <xdr:colOff>0</xdr:colOff>
      <xdr:row>97</xdr:row>
      <xdr:rowOff>150597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9639300" y="16705427"/>
          <a:ext cx="838200" cy="75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129545</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417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106668</xdr:rowOff>
    </xdr:from>
    <xdr:to>
      <xdr:col>55</xdr:col>
      <xdr:colOff>50800</xdr:colOff>
      <xdr:row>97</xdr:row>
      <xdr:rowOff>36818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74777</xdr:rowOff>
    </xdr:from>
    <xdr:to>
      <xdr:col>50</xdr:col>
      <xdr:colOff>114300</xdr:colOff>
      <xdr:row>97</xdr:row>
      <xdr:rowOff>87618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705427"/>
          <a:ext cx="889000" cy="12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146659</xdr:rowOff>
    </xdr:from>
    <xdr:to>
      <xdr:col>50</xdr:col>
      <xdr:colOff>165100</xdr:colOff>
      <xdr:row>97</xdr:row>
      <xdr:rowOff>76809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93336</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38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108496</xdr:rowOff>
    </xdr:from>
    <xdr:to>
      <xdr:col>45</xdr:col>
      <xdr:colOff>177800</xdr:colOff>
      <xdr:row>97</xdr:row>
      <xdr:rowOff>87618</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7861300" y="16567696"/>
          <a:ext cx="889000" cy="150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127851</xdr:rowOff>
    </xdr:from>
    <xdr:to>
      <xdr:col>46</xdr:col>
      <xdr:colOff>38100</xdr:colOff>
      <xdr:row>97</xdr:row>
      <xdr:rowOff>58001</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74528</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36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20752</xdr:rowOff>
    </xdr:from>
    <xdr:to>
      <xdr:col>41</xdr:col>
      <xdr:colOff>50800</xdr:colOff>
      <xdr:row>96</xdr:row>
      <xdr:rowOff>108496</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6972300" y="16479952"/>
          <a:ext cx="889000" cy="8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129984</xdr:rowOff>
    </xdr:from>
    <xdr:to>
      <xdr:col>41</xdr:col>
      <xdr:colOff>101600</xdr:colOff>
      <xdr:row>97</xdr:row>
      <xdr:rowOff>60134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51261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68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117602</xdr:rowOff>
    </xdr:from>
    <xdr:to>
      <xdr:col>36</xdr:col>
      <xdr:colOff>165100</xdr:colOff>
      <xdr:row>97</xdr:row>
      <xdr:rowOff>47752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38879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66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99797</xdr:rowOff>
    </xdr:from>
    <xdr:to>
      <xdr:col>55</xdr:col>
      <xdr:colOff>50800</xdr:colOff>
      <xdr:row>98</xdr:row>
      <xdr:rowOff>29947</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730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78224</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708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23977</xdr:rowOff>
    </xdr:from>
    <xdr:to>
      <xdr:col>50</xdr:col>
      <xdr:colOff>165100</xdr:colOff>
      <xdr:row>97</xdr:row>
      <xdr:rowOff>125577</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65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116704</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747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36818</xdr:rowOff>
    </xdr:from>
    <xdr:to>
      <xdr:col>46</xdr:col>
      <xdr:colOff>38100</xdr:colOff>
      <xdr:row>97</xdr:row>
      <xdr:rowOff>138418</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66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129545</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76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57696</xdr:rowOff>
    </xdr:from>
    <xdr:to>
      <xdr:col>41</xdr:col>
      <xdr:colOff>101600</xdr:colOff>
      <xdr:row>96</xdr:row>
      <xdr:rowOff>159296</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516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4373</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292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141402</xdr:rowOff>
    </xdr:from>
    <xdr:to>
      <xdr:col>36</xdr:col>
      <xdr:colOff>165100</xdr:colOff>
      <xdr:row>96</xdr:row>
      <xdr:rowOff>71552</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429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88079</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20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45022</xdr:rowOff>
    </xdr:from>
    <xdr:to>
      <xdr:col>85</xdr:col>
      <xdr:colOff>126364</xdr:colOff>
      <xdr:row>38</xdr:row>
      <xdr:rowOff>162217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359972"/>
          <a:ext cx="1269" cy="1317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166044</xdr:rowOff>
    </xdr:from>
    <xdr:ext cx="534377"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6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162217</xdr:rowOff>
    </xdr:from>
    <xdr:to>
      <xdr:col>86</xdr:col>
      <xdr:colOff>25400</xdr:colOff>
      <xdr:row>38</xdr:row>
      <xdr:rowOff>162217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67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163149</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13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45022</xdr:rowOff>
    </xdr:from>
    <xdr:to>
      <xdr:col>86</xdr:col>
      <xdr:colOff>25400</xdr:colOff>
      <xdr:row>31</xdr:row>
      <xdr:rowOff>45022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359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41554</xdr:rowOff>
    </xdr:from>
    <xdr:to>
      <xdr:col>85</xdr:col>
      <xdr:colOff>127000</xdr:colOff>
      <xdr:row>35</xdr:row>
      <xdr:rowOff>126441</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5481300" y="6042304"/>
          <a:ext cx="838200" cy="84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120819</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61215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142392</xdr:rowOff>
    </xdr:from>
    <xdr:to>
      <xdr:col>85</xdr:col>
      <xdr:colOff>177800</xdr:colOff>
      <xdr:row>36</xdr:row>
      <xdr:rowOff>72542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126441</xdr:rowOff>
    </xdr:from>
    <xdr:to>
      <xdr:col>81</xdr:col>
      <xdr:colOff>50800</xdr:colOff>
      <xdr:row>35</xdr:row>
      <xdr:rowOff>141072</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4592300" y="6127191"/>
          <a:ext cx="889000" cy="1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20549</xdr:rowOff>
    </xdr:from>
    <xdr:to>
      <xdr:col>81</xdr:col>
      <xdr:colOff>101600</xdr:colOff>
      <xdr:row>36</xdr:row>
      <xdr:rowOff>122149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19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113276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6285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141072</xdr:rowOff>
    </xdr:from>
    <xdr:to>
      <xdr:col>76</xdr:col>
      <xdr:colOff>114300</xdr:colOff>
      <xdr:row>35</xdr:row>
      <xdr:rowOff>159969</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3703300" y="6141822"/>
          <a:ext cx="889000" cy="1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69812</xdr:rowOff>
    </xdr:from>
    <xdr:to>
      <xdr:col>76</xdr:col>
      <xdr:colOff>165100</xdr:colOff>
      <xdr:row>36</xdr:row>
      <xdr:rowOff>171412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624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162539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6334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39725</xdr:rowOff>
    </xdr:from>
    <xdr:to>
      <xdr:col>71</xdr:col>
      <xdr:colOff>177800</xdr:colOff>
      <xdr:row>35</xdr:row>
      <xdr:rowOff>159969</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a:off x="12814300" y="6040475"/>
          <a:ext cx="889000" cy="120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70764</xdr:rowOff>
    </xdr:from>
    <xdr:to>
      <xdr:col>72</xdr:col>
      <xdr:colOff>38100</xdr:colOff>
      <xdr:row>37</xdr:row>
      <xdr:rowOff>914</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163491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33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38341</xdr:rowOff>
    </xdr:from>
    <xdr:to>
      <xdr:col>67</xdr:col>
      <xdr:colOff>101600</xdr:colOff>
      <xdr:row>36</xdr:row>
      <xdr:rowOff>139941</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131068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63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162204</xdr:rowOff>
    </xdr:from>
    <xdr:to>
      <xdr:col>85</xdr:col>
      <xdr:colOff>177800</xdr:colOff>
      <xdr:row>35</xdr:row>
      <xdr:rowOff>92354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599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13631</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5842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75641</xdr:rowOff>
    </xdr:from>
    <xdr:to>
      <xdr:col>81</xdr:col>
      <xdr:colOff>101600</xdr:colOff>
      <xdr:row>36</xdr:row>
      <xdr:rowOff>5791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607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22318</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5851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90272</xdr:rowOff>
    </xdr:from>
    <xdr:to>
      <xdr:col>76</xdr:col>
      <xdr:colOff>165100</xdr:colOff>
      <xdr:row>36</xdr:row>
      <xdr:rowOff>20422</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609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36949</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5866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109169</xdr:rowOff>
    </xdr:from>
    <xdr:to>
      <xdr:col>72</xdr:col>
      <xdr:colOff>38100</xdr:colOff>
      <xdr:row>36</xdr:row>
      <xdr:rowOff>39319</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610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55846</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5885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160375</xdr:rowOff>
    </xdr:from>
    <xdr:to>
      <xdr:col>67</xdr:col>
      <xdr:colOff>101600</xdr:colOff>
      <xdr:row>35</xdr:row>
      <xdr:rowOff>90525</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5989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107052</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576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a:extLst>
            <a:ext uri="{FF2B5EF4-FFF2-40B4-BE49-F238E27FC236}">
              <a16:creationId xmlns:a16="http://schemas.microsoft.com/office/drawing/2014/main" id="{00000000-0008-0000-0700-00004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88102</xdr:rowOff>
    </xdr:from>
    <xdr:to>
      <xdr:col>85</xdr:col>
      <xdr:colOff>126364</xdr:colOff>
      <xdr:row>58</xdr:row>
      <xdr:rowOff>140440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6317595" y="8660602"/>
          <a:ext cx="1269" cy="1423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144267</xdr:rowOff>
    </xdr:from>
    <xdr:ext cx="534377" cy="259045"/>
    <xdr:sp macro="" textlink="">
      <xdr:nvSpPr>
        <xdr:cNvPr id="581" name="教育費最小値テキスト">
          <a:extLst>
            <a:ext uri="{FF2B5EF4-FFF2-40B4-BE49-F238E27FC236}">
              <a16:creationId xmlns:a16="http://schemas.microsoft.com/office/drawing/2014/main" id="{00000000-0008-0000-0700-000045020000}"/>
            </a:ext>
          </a:extLst>
        </xdr:cNvPr>
        <xdr:cNvSpPr txBox="1"/>
      </xdr:nvSpPr>
      <xdr:spPr>
        <a:xfrm>
          <a:off x="16370300" y="1008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140440</xdr:rowOff>
    </xdr:from>
    <xdr:to>
      <xdr:col>86</xdr:col>
      <xdr:colOff>25400</xdr:colOff>
      <xdr:row>58</xdr:row>
      <xdr:rowOff>140440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100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34779</xdr:rowOff>
    </xdr:from>
    <xdr:ext cx="599010" cy="259045"/>
    <xdr:sp macro="" textlink="">
      <xdr:nvSpPr>
        <xdr:cNvPr id="583" name="教育費最大値テキスト">
          <a:extLst>
            <a:ext uri="{FF2B5EF4-FFF2-40B4-BE49-F238E27FC236}">
              <a16:creationId xmlns:a16="http://schemas.microsoft.com/office/drawing/2014/main" id="{00000000-0008-0000-0700-000047020000}"/>
            </a:ext>
          </a:extLst>
        </xdr:cNvPr>
        <xdr:cNvSpPr txBox="1"/>
      </xdr:nvSpPr>
      <xdr:spPr>
        <a:xfrm>
          <a:off x="16370300" y="8435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88102</xdr:rowOff>
    </xdr:from>
    <xdr:to>
      <xdr:col>86</xdr:col>
      <xdr:colOff>25400</xdr:colOff>
      <xdr:row>50</xdr:row>
      <xdr:rowOff>88102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8660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99978</xdr:rowOff>
    </xdr:from>
    <xdr:to>
      <xdr:col>85</xdr:col>
      <xdr:colOff>127000</xdr:colOff>
      <xdr:row>57</xdr:row>
      <xdr:rowOff>124775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5481300" y="9701178"/>
          <a:ext cx="838200" cy="19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89567</xdr:rowOff>
    </xdr:from>
    <xdr:ext cx="534377" cy="259045"/>
    <xdr:sp macro="" textlink="">
      <xdr:nvSpPr>
        <xdr:cNvPr id="586" name="教育費平均値テキスト">
          <a:extLst>
            <a:ext uri="{FF2B5EF4-FFF2-40B4-BE49-F238E27FC236}">
              <a16:creationId xmlns:a16="http://schemas.microsoft.com/office/drawing/2014/main" id="{00000000-0008-0000-0700-00004A020000}"/>
            </a:ext>
          </a:extLst>
        </xdr:cNvPr>
        <xdr:cNvSpPr txBox="1"/>
      </xdr:nvSpPr>
      <xdr:spPr>
        <a:xfrm>
          <a:off x="16370300" y="9690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111140</xdr:rowOff>
    </xdr:from>
    <xdr:to>
      <xdr:col>85</xdr:col>
      <xdr:colOff>177800</xdr:colOff>
      <xdr:row>57</xdr:row>
      <xdr:rowOff>41290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6268700" y="971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50012</xdr:rowOff>
    </xdr:from>
    <xdr:to>
      <xdr:col>81</xdr:col>
      <xdr:colOff>50800</xdr:colOff>
      <xdr:row>57</xdr:row>
      <xdr:rowOff>124775</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4592300" y="9822662"/>
          <a:ext cx="889000" cy="7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24740</xdr:rowOff>
    </xdr:from>
    <xdr:to>
      <xdr:col>81</xdr:col>
      <xdr:colOff>101600</xdr:colOff>
      <xdr:row>57</xdr:row>
      <xdr:rowOff>126340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54305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142867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14111" y="957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50012</xdr:rowOff>
    </xdr:from>
    <xdr:to>
      <xdr:col>76</xdr:col>
      <xdr:colOff>114300</xdr:colOff>
      <xdr:row>57</xdr:row>
      <xdr:rowOff>167371</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3703300" y="9822662"/>
          <a:ext cx="889000" cy="117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64636</xdr:rowOff>
    </xdr:from>
    <xdr:to>
      <xdr:col>76</xdr:col>
      <xdr:colOff>165100</xdr:colOff>
      <xdr:row>57</xdr:row>
      <xdr:rowOff>166236</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4541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157363</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93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50774</xdr:rowOff>
    </xdr:from>
    <xdr:to>
      <xdr:col>71</xdr:col>
      <xdr:colOff>177800</xdr:colOff>
      <xdr:row>57</xdr:row>
      <xdr:rowOff>167371</xdr:rowOff>
    </xdr:to>
    <xdr:cxnSp macro="">
      <xdr:nvCxnSpPr>
        <xdr:cNvPr id="594" name="直線コネクタ 593">
          <a:extLst>
            <a:ext uri="{FF2B5EF4-FFF2-40B4-BE49-F238E27FC236}">
              <a16:creationId xmlns:a16="http://schemas.microsoft.com/office/drawing/2014/main" id="{00000000-0008-0000-0700-000052020000}"/>
            </a:ext>
          </a:extLst>
        </xdr:cNvPr>
        <xdr:cNvCxnSpPr/>
      </xdr:nvCxnSpPr>
      <xdr:spPr>
        <a:xfrm>
          <a:off x="12814300" y="9823424"/>
          <a:ext cx="889000" cy="116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60640</xdr:rowOff>
    </xdr:from>
    <xdr:to>
      <xdr:col>72</xdr:col>
      <xdr:colOff>38100</xdr:colOff>
      <xdr:row>57</xdr:row>
      <xdr:rowOff>162240</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3652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7317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60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44683</xdr:rowOff>
    </xdr:from>
    <xdr:to>
      <xdr:col>67</xdr:col>
      <xdr:colOff>101600</xdr:colOff>
      <xdr:row>57</xdr:row>
      <xdr:rowOff>146283</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2763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137410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91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49178</xdr:rowOff>
    </xdr:from>
    <xdr:to>
      <xdr:col>85</xdr:col>
      <xdr:colOff>177800</xdr:colOff>
      <xdr:row>56</xdr:row>
      <xdr:rowOff>150778</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6268700" y="965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72055</xdr:rowOff>
    </xdr:from>
    <xdr:ext cx="534377" cy="259045"/>
    <xdr:sp macro="" textlink="">
      <xdr:nvSpPr>
        <xdr:cNvPr id="605" name="教育費該当値テキスト">
          <a:extLst>
            <a:ext uri="{FF2B5EF4-FFF2-40B4-BE49-F238E27FC236}">
              <a16:creationId xmlns:a16="http://schemas.microsoft.com/office/drawing/2014/main" id="{00000000-0008-0000-0700-00005D020000}"/>
            </a:ext>
          </a:extLst>
        </xdr:cNvPr>
        <xdr:cNvSpPr txBox="1"/>
      </xdr:nvSpPr>
      <xdr:spPr>
        <a:xfrm>
          <a:off x="16370300" y="9501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73975</xdr:rowOff>
    </xdr:from>
    <xdr:to>
      <xdr:col>81</xdr:col>
      <xdr:colOff>101600</xdr:colOff>
      <xdr:row>58</xdr:row>
      <xdr:rowOff>4125</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5430500" y="984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166702</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5214111" y="993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170662</xdr:rowOff>
    </xdr:from>
    <xdr:to>
      <xdr:col>76</xdr:col>
      <xdr:colOff>165100</xdr:colOff>
      <xdr:row>57</xdr:row>
      <xdr:rowOff>100812</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4541500" y="977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117339</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4325111" y="954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116571</xdr:rowOff>
    </xdr:from>
    <xdr:to>
      <xdr:col>72</xdr:col>
      <xdr:colOff>38100</xdr:colOff>
      <xdr:row>58</xdr:row>
      <xdr:rowOff>46721</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3652500" y="9889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37848</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3436111" y="9981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171424</xdr:rowOff>
    </xdr:from>
    <xdr:to>
      <xdr:col>67</xdr:col>
      <xdr:colOff>101600</xdr:colOff>
      <xdr:row>57</xdr:row>
      <xdr:rowOff>101574</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2763500" y="977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118101</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547111" y="954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52489</xdr:rowOff>
    </xdr:from>
    <xdr:to>
      <xdr:col>85</xdr:col>
      <xdr:colOff>126364</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53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170616</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82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52489</xdr:rowOff>
    </xdr:from>
    <xdr:to>
      <xdr:col>86</xdr:col>
      <xdr:colOff>25400</xdr:colOff>
      <xdr:row>70</xdr:row>
      <xdr:rowOff>52489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5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100191</xdr:rowOff>
    </xdr:from>
    <xdr:to>
      <xdr:col>85</xdr:col>
      <xdr:colOff>127000</xdr:colOff>
      <xdr:row>79</xdr:row>
      <xdr:rowOff>3835</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473291"/>
          <a:ext cx="838200" cy="75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21556</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23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170129</xdr:rowOff>
    </xdr:from>
    <xdr:to>
      <xdr:col>85</xdr:col>
      <xdr:colOff>177800</xdr:colOff>
      <xdr:row>78</xdr:row>
      <xdr:rowOff>100279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37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115849</xdr:rowOff>
    </xdr:from>
    <xdr:to>
      <xdr:col>81</xdr:col>
      <xdr:colOff>50800</xdr:colOff>
      <xdr:row>79</xdr:row>
      <xdr:rowOff>3835</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488949"/>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12661</xdr:rowOff>
    </xdr:from>
    <xdr:to>
      <xdr:col>81</xdr:col>
      <xdr:colOff>101600</xdr:colOff>
      <xdr:row>78</xdr:row>
      <xdr:rowOff>114261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130788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6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6465</xdr:rowOff>
    </xdr:from>
    <xdr:to>
      <xdr:col>76</xdr:col>
      <xdr:colOff>114300</xdr:colOff>
      <xdr:row>78</xdr:row>
      <xdr:rowOff>115849</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379565"/>
          <a:ext cx="889000" cy="109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32513</xdr:rowOff>
    </xdr:from>
    <xdr:to>
      <xdr:col>76</xdr:col>
      <xdr:colOff>165100</xdr:colOff>
      <xdr:row>78</xdr:row>
      <xdr:rowOff>134113</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150640</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45898</xdr:rowOff>
    </xdr:from>
    <xdr:to>
      <xdr:col>71</xdr:col>
      <xdr:colOff>177800</xdr:colOff>
      <xdr:row>78</xdr:row>
      <xdr:rowOff>6465</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2561748"/>
          <a:ext cx="889000" cy="817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9880</xdr:rowOff>
    </xdr:from>
    <xdr:to>
      <xdr:col>72</xdr:col>
      <xdr:colOff>38100</xdr:colOff>
      <xdr:row>78</xdr:row>
      <xdr:rowOff>111480</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102607</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47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90767</xdr:rowOff>
    </xdr:from>
    <xdr:to>
      <xdr:col>67</xdr:col>
      <xdr:colOff>101600</xdr:colOff>
      <xdr:row>78</xdr:row>
      <xdr:rowOff>20917</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12044</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385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49391</xdr:rowOff>
    </xdr:from>
    <xdr:to>
      <xdr:col>85</xdr:col>
      <xdr:colOff>177800</xdr:colOff>
      <xdr:row>78</xdr:row>
      <xdr:rowOff>150991</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22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148557</xdr:rowOff>
    </xdr:from>
    <xdr:ext cx="469744"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5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124485</xdr:rowOff>
    </xdr:from>
    <xdr:to>
      <xdr:col>81</xdr:col>
      <xdr:colOff>101600</xdr:colOff>
      <xdr:row>79</xdr:row>
      <xdr:rowOff>54635</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45762</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3590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65049</xdr:rowOff>
    </xdr:from>
    <xdr:to>
      <xdr:col>76</xdr:col>
      <xdr:colOff>165100</xdr:colOff>
      <xdr:row>78</xdr:row>
      <xdr:rowOff>166649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3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157776</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57428" y="13530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127115</xdr:rowOff>
    </xdr:from>
    <xdr:to>
      <xdr:col>72</xdr:col>
      <xdr:colOff>38100</xdr:colOff>
      <xdr:row>78</xdr:row>
      <xdr:rowOff>57265</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32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73792</xdr:rowOff>
    </xdr:from>
    <xdr:ext cx="469744"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68428" y="13103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166548</xdr:rowOff>
    </xdr:from>
    <xdr:to>
      <xdr:col>67</xdr:col>
      <xdr:colOff>101600</xdr:colOff>
      <xdr:row>73</xdr:row>
      <xdr:rowOff>96698</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251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113225</xdr:rowOff>
    </xdr:from>
    <xdr:ext cx="534377"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47111" y="12286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93621</xdr:rowOff>
    </xdr:from>
    <xdr:to>
      <xdr:col>85</xdr:col>
      <xdr:colOff>126364</xdr:colOff>
      <xdr:row>99</xdr:row>
      <xdr:rowOff>102846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524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106673</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708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102846</xdr:rowOff>
    </xdr:from>
    <xdr:to>
      <xdr:col>86</xdr:col>
      <xdr:colOff>25400</xdr:colOff>
      <xdr:row>99</xdr:row>
      <xdr:rowOff>102846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707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40298</xdr:rowOff>
    </xdr:from>
    <xdr:ext cx="599010"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29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93621</xdr:rowOff>
    </xdr:from>
    <xdr:to>
      <xdr:col>86</xdr:col>
      <xdr:colOff>25400</xdr:colOff>
      <xdr:row>90</xdr:row>
      <xdr:rowOff>93621</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52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2001</xdr:rowOff>
    </xdr:from>
    <xdr:to>
      <xdr:col>85</xdr:col>
      <xdr:colOff>127000</xdr:colOff>
      <xdr:row>93</xdr:row>
      <xdr:rowOff>137103</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5481300" y="15946851"/>
          <a:ext cx="838200" cy="135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104621</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392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126194</xdr:rowOff>
    </xdr:from>
    <xdr:to>
      <xdr:col>85</xdr:col>
      <xdr:colOff>177800</xdr:colOff>
      <xdr:row>96</xdr:row>
      <xdr:rowOff>56344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41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2001</xdr:rowOff>
    </xdr:from>
    <xdr:to>
      <xdr:col>81</xdr:col>
      <xdr:colOff>50800</xdr:colOff>
      <xdr:row>93</xdr:row>
      <xdr:rowOff>84934</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4592300" y="15946851"/>
          <a:ext cx="889000" cy="82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124594</xdr:rowOff>
    </xdr:from>
    <xdr:to>
      <xdr:col>81</xdr:col>
      <xdr:colOff>101600</xdr:colOff>
      <xdr:row>96</xdr:row>
      <xdr:rowOff>54744</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412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45871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50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22951</xdr:rowOff>
    </xdr:from>
    <xdr:to>
      <xdr:col>76</xdr:col>
      <xdr:colOff>114300</xdr:colOff>
      <xdr:row>93</xdr:row>
      <xdr:rowOff>84934</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3703300" y="15796351"/>
          <a:ext cx="889000" cy="23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142963</xdr:rowOff>
    </xdr:from>
    <xdr:to>
      <xdr:col>76</xdr:col>
      <xdr:colOff>165100</xdr:colOff>
      <xdr:row>96</xdr:row>
      <xdr:rowOff>73113</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4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64240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52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22951</xdr:rowOff>
    </xdr:from>
    <xdr:to>
      <xdr:col>71</xdr:col>
      <xdr:colOff>177800</xdr:colOff>
      <xdr:row>92</xdr:row>
      <xdr:rowOff>112709</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flipV="1">
          <a:off x="12814300" y="15796351"/>
          <a:ext cx="889000" cy="89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150459</xdr:rowOff>
    </xdr:from>
    <xdr:to>
      <xdr:col>72</xdr:col>
      <xdr:colOff>38100</xdr:colOff>
      <xdr:row>96</xdr:row>
      <xdr:rowOff>80609</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4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71736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530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164599</xdr:rowOff>
    </xdr:from>
    <xdr:to>
      <xdr:col>67</xdr:col>
      <xdr:colOff>101600</xdr:colOff>
      <xdr:row>96</xdr:row>
      <xdr:rowOff>94749</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45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85876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54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86303</xdr:rowOff>
    </xdr:from>
    <xdr:to>
      <xdr:col>85</xdr:col>
      <xdr:colOff>177800</xdr:colOff>
      <xdr:row>94</xdr:row>
      <xdr:rowOff>16453</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6031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109180</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5882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122651</xdr:rowOff>
    </xdr:from>
    <xdr:to>
      <xdr:col>81</xdr:col>
      <xdr:colOff>101600</xdr:colOff>
      <xdr:row>93</xdr:row>
      <xdr:rowOff>52801</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589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69328</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5671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34134</xdr:rowOff>
    </xdr:from>
    <xdr:to>
      <xdr:col>76</xdr:col>
      <xdr:colOff>165100</xdr:colOff>
      <xdr:row>93</xdr:row>
      <xdr:rowOff>135734</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597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152261</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575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143601</xdr:rowOff>
    </xdr:from>
    <xdr:to>
      <xdr:col>72</xdr:col>
      <xdr:colOff>38100</xdr:colOff>
      <xdr:row>92</xdr:row>
      <xdr:rowOff>73751</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574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90278</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552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61909</xdr:rowOff>
    </xdr:from>
    <xdr:to>
      <xdr:col>67</xdr:col>
      <xdr:colOff>101600</xdr:colOff>
      <xdr:row>92</xdr:row>
      <xdr:rowOff>163509</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583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8586</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5610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5" name="諸支出金グラフ枠">
          <a:extLst>
            <a:ext uri="{FF2B5EF4-FFF2-40B4-BE49-F238E27FC236}">
              <a16:creationId xmlns:a16="http://schemas.microsoft.com/office/drawing/2014/main" id="{00000000-0008-0000-0700-0000F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25073</xdr:rowOff>
    </xdr:from>
    <xdr:to>
      <xdr:col>116</xdr:col>
      <xdr:colOff>62864</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flipV="1">
          <a:off x="22159595" y="5340023"/>
          <a:ext cx="1269" cy="144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105499</xdr:rowOff>
    </xdr:from>
    <xdr:ext cx="249299" cy="259045"/>
    <xdr:sp macro="" textlink="">
      <xdr:nvSpPr>
        <xdr:cNvPr id="757" name="諸支出金最小値テキスト">
          <a:extLst>
            <a:ext uri="{FF2B5EF4-FFF2-40B4-BE49-F238E27FC236}">
              <a16:creationId xmlns:a16="http://schemas.microsoft.com/office/drawing/2014/main" id="{00000000-0008-0000-0700-0000F5020000}"/>
            </a:ext>
          </a:extLst>
        </xdr:cNvPr>
        <xdr:cNvSpPr txBox="1"/>
      </xdr:nvSpPr>
      <xdr:spPr>
        <a:xfrm>
          <a:off x="22212300" y="6792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143200</xdr:rowOff>
    </xdr:from>
    <xdr:ext cx="469744" cy="259045"/>
    <xdr:sp macro="" textlink="">
      <xdr:nvSpPr>
        <xdr:cNvPr id="759" name="諸支出金最大値テキスト">
          <a:extLst>
            <a:ext uri="{FF2B5EF4-FFF2-40B4-BE49-F238E27FC236}">
              <a16:creationId xmlns:a16="http://schemas.microsoft.com/office/drawing/2014/main" id="{00000000-0008-0000-0700-0000F7020000}"/>
            </a:ext>
          </a:extLst>
        </xdr:cNvPr>
        <xdr:cNvSpPr txBox="1"/>
      </xdr:nvSpPr>
      <xdr:spPr>
        <a:xfrm>
          <a:off x="22212300" y="511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25073</xdr:rowOff>
    </xdr:from>
    <xdr:to>
      <xdr:col>116</xdr:col>
      <xdr:colOff>152400</xdr:colOff>
      <xdr:row>31</xdr:row>
      <xdr:rowOff>25073</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2072600" y="5340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22950</xdr:rowOff>
    </xdr:from>
    <xdr:ext cx="378565" cy="259045"/>
    <xdr:sp macro="" textlink="">
      <xdr:nvSpPr>
        <xdr:cNvPr id="762" name="諸支出金平均値テキスト">
          <a:extLst>
            <a:ext uri="{FF2B5EF4-FFF2-40B4-BE49-F238E27FC236}">
              <a16:creationId xmlns:a16="http://schemas.microsoft.com/office/drawing/2014/main" id="{00000000-0008-0000-0700-0000FA020000}"/>
            </a:ext>
          </a:extLst>
        </xdr:cNvPr>
        <xdr:cNvSpPr txBox="1"/>
      </xdr:nvSpPr>
      <xdr:spPr>
        <a:xfrm>
          <a:off x="22212300" y="6538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xdr:rowOff>
    </xdr:from>
    <xdr:to>
      <xdr:col>116</xdr:col>
      <xdr:colOff>114300</xdr:colOff>
      <xdr:row>39</xdr:row>
      <xdr:rowOff>101673</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2110700" y="668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146703</xdr:rowOff>
    </xdr:from>
    <xdr:to>
      <xdr:col>112</xdr:col>
      <xdr:colOff>38100</xdr:colOff>
      <xdr:row>39</xdr:row>
      <xdr:rowOff>76853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1272500" y="666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93380</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4017" y="6437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18687</xdr:rowOff>
    </xdr:from>
    <xdr:to>
      <xdr:col>107</xdr:col>
      <xdr:colOff>101600</xdr:colOff>
      <xdr:row>39</xdr:row>
      <xdr:rowOff>120287</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20383500" y="670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136814</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77333" y="64804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33710</xdr:rowOff>
    </xdr:from>
    <xdr:to>
      <xdr:col>102</xdr:col>
      <xdr:colOff>165100</xdr:colOff>
      <xdr:row>39</xdr:row>
      <xdr:rowOff>135310</xdr:rowOff>
    </xdr:to>
    <xdr:sp macro="" textlink="">
      <xdr:nvSpPr>
        <xdr:cNvPr id="771" name="フローチャート: 判断 770">
          <a:extLst>
            <a:ext uri="{FF2B5EF4-FFF2-40B4-BE49-F238E27FC236}">
              <a16:creationId xmlns:a16="http://schemas.microsoft.com/office/drawing/2014/main" id="{00000000-0008-0000-0700-000003030000}"/>
            </a:ext>
          </a:extLst>
        </xdr:cNvPr>
        <xdr:cNvSpPr/>
      </xdr:nvSpPr>
      <xdr:spPr>
        <a:xfrm>
          <a:off x="19494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151837</xdr:rowOff>
    </xdr:from>
    <xdr:ext cx="313932"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88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5624</xdr:rowOff>
    </xdr:from>
    <xdr:to>
      <xdr:col>98</xdr:col>
      <xdr:colOff>38100</xdr:colOff>
      <xdr:row>39</xdr:row>
      <xdr:rowOff>107224</xdr:rowOff>
    </xdr:to>
    <xdr:sp macro="" textlink="">
      <xdr:nvSpPr>
        <xdr:cNvPr id="773" name="フローチャート: 判断 772">
          <a:extLst>
            <a:ext uri="{FF2B5EF4-FFF2-40B4-BE49-F238E27FC236}">
              <a16:creationId xmlns:a16="http://schemas.microsoft.com/office/drawing/2014/main" id="{00000000-0008-0000-0700-000005030000}"/>
            </a:ext>
          </a:extLst>
        </xdr:cNvPr>
        <xdr:cNvSpPr/>
      </xdr:nvSpPr>
      <xdr:spPr>
        <a:xfrm>
          <a:off x="18605500" y="669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123751</xdr:rowOff>
    </xdr:from>
    <xdr:ext cx="378565"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7017" y="6467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149949</xdr:rowOff>
    </xdr:from>
    <xdr:ext cx="249299" cy="259045"/>
    <xdr:sp macro="" textlink="">
      <xdr:nvSpPr>
        <xdr:cNvPr id="781" name="諸支出金該当値テキスト">
          <a:extLst>
            <a:ext uri="{FF2B5EF4-FFF2-40B4-BE49-F238E27FC236}">
              <a16:creationId xmlns:a16="http://schemas.microsoft.com/office/drawing/2014/main" id="{00000000-0008-0000-0700-00000D030000}"/>
            </a:ext>
          </a:extLst>
        </xdr:cNvPr>
        <xdr:cNvSpPr txBox="1"/>
      </xdr:nvSpPr>
      <xdr:spPr>
        <a:xfrm>
          <a:off x="22212300" y="6665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6" name="楕円 785">
          <a:extLst>
            <a:ext uri="{FF2B5EF4-FFF2-40B4-BE49-F238E27FC236}">
              <a16:creationId xmlns:a16="http://schemas.microsoft.com/office/drawing/2014/main" id="{00000000-0008-0000-0700-00001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8" name="楕円 787">
          <a:extLst>
            <a:ext uri="{FF2B5EF4-FFF2-40B4-BE49-F238E27FC236}">
              <a16:creationId xmlns:a16="http://schemas.microsoft.com/office/drawing/2014/main" id="{00000000-0008-0000-0700-00001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7" name="正方形/長方形 796">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前年度繰上充用金グラフ枠">
          <a:extLst>
            <a:ext uri="{FF2B5EF4-FFF2-40B4-BE49-F238E27FC236}">
              <a16:creationId xmlns:a16="http://schemas.microsoft.com/office/drawing/2014/main" id="{00000000-0008-0000-07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6" name="前年度繰上充用金最小値テキスト">
          <a:extLst>
            <a:ext uri="{FF2B5EF4-FFF2-40B4-BE49-F238E27FC236}">
              <a16:creationId xmlns:a16="http://schemas.microsoft.com/office/drawing/2014/main" id="{00000000-0008-0000-0700-00002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8" name="前年度繰上充用金最大値テキスト">
          <a:extLst>
            <a:ext uri="{FF2B5EF4-FFF2-40B4-BE49-F238E27FC236}">
              <a16:creationId xmlns:a16="http://schemas.microsoft.com/office/drawing/2014/main" id="{00000000-0008-0000-0700-00002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1" name="前年度繰上充用金平均値テキスト">
          <a:extLst>
            <a:ext uri="{FF2B5EF4-FFF2-40B4-BE49-F238E27FC236}">
              <a16:creationId xmlns:a16="http://schemas.microsoft.com/office/drawing/2014/main" id="{00000000-0008-0000-0700-00002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フローチャート: 判断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0" name="前年度繰上充用金該当値テキスト">
          <a:extLst>
            <a:ext uri="{FF2B5EF4-FFF2-40B4-BE49-F238E27FC236}">
              <a16:creationId xmlns:a16="http://schemas.microsoft.com/office/drawing/2014/main" id="{00000000-0008-0000-0700-00003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9" name="正方形/長方形 838">
          <a:extLst>
            <a:ext uri="{FF2B5EF4-FFF2-40B4-BE49-F238E27FC236}">
              <a16:creationId xmlns:a16="http://schemas.microsoft.com/office/drawing/2014/main" id="{00000000-0008-0000-0700-00004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0" name="正方形/長方形 839">
          <a:extLst>
            <a:ext uri="{FF2B5EF4-FFF2-40B4-BE49-F238E27FC236}">
              <a16:creationId xmlns:a16="http://schemas.microsoft.com/office/drawing/2014/main" id="{00000000-0008-0000-0700-00004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については、国の物価高騰対策である調整給付の実施や人件費の高騰が主な要因となり、前年度より増加している。商工費については、事業者への物価高騰対策支援の終了のほか、観光施設の整備工事が完了したことを要因として前年度より減少している。土木費では、下水道事業において資本費平準化債の対象が拡充されたことにより、公営企業会計への補助金が減少したことを主な要因として、前年度と比較して減少している。教育費については、統合小学校の整備に係る校舎等の改修事業を実施したことにより前年度より増加し、全国平均や類似団体平均を上回る要因となっている。　</a:t>
          </a:r>
        </a:p>
        <a:p>
          <a:r>
            <a:rPr kumimoji="1" lang="ja-JP" altLang="en-US" sz="1300">
              <a:latin typeface="ＭＳ Ｐゴシック" panose="020B0600070205080204" pitchFamily="50" charset="-128"/>
              <a:ea typeface="ＭＳ Ｐゴシック" panose="020B0600070205080204" pitchFamily="50" charset="-128"/>
            </a:rPr>
            <a:t>　人口減少が進む中、多くの公共施設等の整備更新・維持管理を行っていくと、今後も住民一人当たりのコストは増加していくことが見込まれるため、公共施設等総合管理計画に基づく施設の集約化をはじめ、少子化・人口流出対策に取り組むことで一人当たりのコストの逓減に努める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兵庫県宍粟市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財政調整基金は、収入減少や災害など不測の支出増加に備え、長期的視野に立った積立てを行うものであり、令和６年度は基金の取り崩しを行っておらず、後年度の財政負担に備えた積立を行った。</a:t>
          </a:r>
        </a:p>
        <a:p>
          <a:r>
            <a:rPr kumimoji="1" lang="ja-JP" altLang="en-US" sz="1400">
              <a:latin typeface="ＭＳ ゴシック" pitchFamily="49" charset="-128"/>
              <a:ea typeface="ＭＳ ゴシック" pitchFamily="49" charset="-128"/>
            </a:rPr>
            <a:t>　実質収支額は、前年度より約</a:t>
          </a:r>
          <a:r>
            <a:rPr kumimoji="1" lang="en-US" altLang="ja-JP" sz="1400">
              <a:latin typeface="ＭＳ ゴシック" pitchFamily="49" charset="-128"/>
              <a:ea typeface="ＭＳ ゴシック" pitchFamily="49" charset="-128"/>
            </a:rPr>
            <a:t>0.9</a:t>
          </a:r>
          <a:r>
            <a:rPr kumimoji="1" lang="ja-JP" altLang="en-US" sz="1400">
              <a:latin typeface="ＭＳ ゴシック" pitchFamily="49" charset="-128"/>
              <a:ea typeface="ＭＳ ゴシック" pitchFamily="49" charset="-128"/>
            </a:rPr>
            <a:t>億円増加し、標準財政規模に占める割合も</a:t>
          </a:r>
          <a:r>
            <a:rPr kumimoji="1" lang="en-US" altLang="ja-JP" sz="1400">
              <a:latin typeface="ＭＳ ゴシック" pitchFamily="49" charset="-128"/>
              <a:ea typeface="ＭＳ ゴシック" pitchFamily="49" charset="-128"/>
            </a:rPr>
            <a:t>0.56</a:t>
          </a:r>
          <a:r>
            <a:rPr kumimoji="1" lang="ja-JP" altLang="en-US" sz="1400">
              <a:latin typeface="ＭＳ ゴシック" pitchFamily="49" charset="-128"/>
              <a:ea typeface="ＭＳ ゴシック" pitchFamily="49" charset="-128"/>
            </a:rPr>
            <a:t>％の増となった。</a:t>
          </a:r>
        </a:p>
        <a:p>
          <a:r>
            <a:rPr kumimoji="1" lang="ja-JP" altLang="en-US" sz="1400">
              <a:latin typeface="ＭＳ ゴシック" pitchFamily="49" charset="-128"/>
              <a:ea typeface="ＭＳ ゴシック" pitchFamily="49" charset="-128"/>
            </a:rPr>
            <a:t>　実質単年度収支は、実質収支額の増加や財政調整基金の積立や繰上償還の実施により前年度比で</a:t>
          </a:r>
          <a:r>
            <a:rPr kumimoji="1" lang="en-US" altLang="ja-JP" sz="1400">
              <a:latin typeface="ＭＳ ゴシック" pitchFamily="49" charset="-128"/>
              <a:ea typeface="ＭＳ ゴシック" pitchFamily="49" charset="-128"/>
            </a:rPr>
            <a:t>0.51</a:t>
          </a:r>
          <a:r>
            <a:rPr kumimoji="1" lang="ja-JP" altLang="en-US" sz="1400">
              <a:latin typeface="ＭＳ ゴシック" pitchFamily="49" charset="-128"/>
              <a:ea typeface="ＭＳ ゴシック" pitchFamily="49" charset="-128"/>
            </a:rPr>
            <a:t>％の増加となった。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兵庫県宍粟市</a:t>
          </a:r>
        </a:p>
      </xdr:txBody>
    </xdr:sp>
    <xdr:clientData/>
  </xdr:twoCellAnchor>
  <xdr:twoCellAnchor editAs="oneCell">
    <xdr:from>
      <xdr:col>1</xdr:col>
      <xdr:colOff>0</xdr:colOff>
      <xdr:row>3</xdr:row>
      <xdr:rowOff>28575</xdr:rowOff>
    </xdr:from>
    <xdr:to>
      <xdr:col>4</xdr:col>
      <xdr:colOff>914400</xdr:colOff>
      <xdr:row>4</xdr:row>
      <xdr:rowOff>205740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〇現状</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過去５年間では、全会計において黒字であり、連結実質赤字は発生していない。</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〇今後の対応等</a:t>
          </a:r>
        </a:p>
        <a:p>
          <a:r>
            <a:rPr kumimoji="1" lang="ja-JP" altLang="en-US" sz="1400">
              <a:latin typeface="ＭＳ ゴシック" pitchFamily="49" charset="-128"/>
              <a:ea typeface="ＭＳ ゴシック" pitchFamily="49" charset="-128"/>
            </a:rPr>
            <a:t>　水道事業では、年々留保財源を切り崩している状況であるため、水道ビジョンに基づき、料金改定による収入確保や施設の統廃合・長寿命化による経費削減により収支均衡を図っていく。病院事業では、新病院整備など大規模事業を控えており、引き続き、公立病院経営強化プランにより中長期的な経営改善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24688603</v>
      </c>
      <c r="BO4" s="436"/>
      <c r="BP4" s="436"/>
      <c r="BQ4" s="436"/>
      <c r="BR4" s="436"/>
      <c r="BS4" s="436"/>
      <c r="BT4" s="436"/>
      <c r="BU4" s="437"/>
      <c r="BV4" s="435">
        <v>24585529</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6.1</v>
      </c>
      <c r="CU4" s="576"/>
      <c r="CV4" s="576"/>
      <c r="CW4" s="576"/>
      <c r="CX4" s="576"/>
      <c r="CY4" s="576"/>
      <c r="CZ4" s="576"/>
      <c r="DA4" s="577"/>
      <c r="DB4" s="575">
        <v>5.5</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23674377</v>
      </c>
      <c r="BO5" s="407"/>
      <c r="BP5" s="407"/>
      <c r="BQ5" s="407"/>
      <c r="BR5" s="407"/>
      <c r="BS5" s="407"/>
      <c r="BT5" s="407"/>
      <c r="BU5" s="408"/>
      <c r="BV5" s="406">
        <v>23760597</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93.3</v>
      </c>
      <c r="CU5" s="404"/>
      <c r="CV5" s="404"/>
      <c r="CW5" s="404"/>
      <c r="CX5" s="404"/>
      <c r="CY5" s="404"/>
      <c r="CZ5" s="404"/>
      <c r="DA5" s="405"/>
      <c r="DB5" s="403">
        <v>94.1</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1014226</v>
      </c>
      <c r="BO6" s="407"/>
      <c r="BP6" s="407"/>
      <c r="BQ6" s="407"/>
      <c r="BR6" s="407"/>
      <c r="BS6" s="407"/>
      <c r="BT6" s="407"/>
      <c r="BU6" s="408"/>
      <c r="BV6" s="406">
        <v>824932</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93.5</v>
      </c>
      <c r="CU6" s="550"/>
      <c r="CV6" s="550"/>
      <c r="CW6" s="550"/>
      <c r="CX6" s="550"/>
      <c r="CY6" s="550"/>
      <c r="CZ6" s="550"/>
      <c r="DA6" s="551"/>
      <c r="DB6" s="549">
        <v>94.6</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115647</v>
      </c>
      <c r="BO7" s="407"/>
      <c r="BP7" s="407"/>
      <c r="BQ7" s="407"/>
      <c r="BR7" s="407"/>
      <c r="BS7" s="407"/>
      <c r="BT7" s="407"/>
      <c r="BU7" s="408"/>
      <c r="BV7" s="406">
        <v>13567</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14801103</v>
      </c>
      <c r="CU7" s="407"/>
      <c r="CV7" s="407"/>
      <c r="CW7" s="407"/>
      <c r="CX7" s="407"/>
      <c r="CY7" s="407"/>
      <c r="CZ7" s="407"/>
      <c r="DA7" s="408"/>
      <c r="DB7" s="406">
        <v>14735912</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104</v>
      </c>
      <c r="AV8" s="465"/>
      <c r="AW8" s="465"/>
      <c r="AX8" s="465"/>
      <c r="AY8" s="420" t="s">
        <v>105</v>
      </c>
      <c r="AZ8" s="421"/>
      <c r="BA8" s="421"/>
      <c r="BB8" s="421"/>
      <c r="BC8" s="421"/>
      <c r="BD8" s="421"/>
      <c r="BE8" s="421"/>
      <c r="BF8" s="421"/>
      <c r="BG8" s="421"/>
      <c r="BH8" s="421"/>
      <c r="BI8" s="421"/>
      <c r="BJ8" s="421"/>
      <c r="BK8" s="421"/>
      <c r="BL8" s="421"/>
      <c r="BM8" s="422"/>
      <c r="BN8" s="406">
        <v>898579</v>
      </c>
      <c r="BO8" s="407"/>
      <c r="BP8" s="407"/>
      <c r="BQ8" s="407"/>
      <c r="BR8" s="407"/>
      <c r="BS8" s="407"/>
      <c r="BT8" s="407"/>
      <c r="BU8" s="408"/>
      <c r="BV8" s="406">
        <v>811365</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0.34</v>
      </c>
      <c r="CU8" s="510"/>
      <c r="CV8" s="510"/>
      <c r="CW8" s="510"/>
      <c r="CX8" s="510"/>
      <c r="CY8" s="510"/>
      <c r="CZ8" s="510"/>
      <c r="DA8" s="511"/>
      <c r="DB8" s="509">
        <v>0.34</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34819</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87214</v>
      </c>
      <c r="BO9" s="407"/>
      <c r="BP9" s="407"/>
      <c r="BQ9" s="407"/>
      <c r="BR9" s="407"/>
      <c r="BS9" s="407"/>
      <c r="BT9" s="407"/>
      <c r="BU9" s="408"/>
      <c r="BV9" s="406">
        <v>43560</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15</v>
      </c>
      <c r="CU9" s="404"/>
      <c r="CV9" s="404"/>
      <c r="CW9" s="404"/>
      <c r="CX9" s="404"/>
      <c r="CY9" s="404"/>
      <c r="CZ9" s="404"/>
      <c r="DA9" s="405"/>
      <c r="DB9" s="403">
        <v>17.3</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37773</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104</v>
      </c>
      <c r="AV10" s="465"/>
      <c r="AW10" s="465"/>
      <c r="AX10" s="465"/>
      <c r="AY10" s="420" t="s">
        <v>115</v>
      </c>
      <c r="AZ10" s="421"/>
      <c r="BA10" s="421"/>
      <c r="BB10" s="421"/>
      <c r="BC10" s="421"/>
      <c r="BD10" s="421"/>
      <c r="BE10" s="421"/>
      <c r="BF10" s="421"/>
      <c r="BG10" s="421"/>
      <c r="BH10" s="421"/>
      <c r="BI10" s="421"/>
      <c r="BJ10" s="421"/>
      <c r="BK10" s="421"/>
      <c r="BL10" s="421"/>
      <c r="BM10" s="422"/>
      <c r="BN10" s="406">
        <v>352507</v>
      </c>
      <c r="BO10" s="407"/>
      <c r="BP10" s="407"/>
      <c r="BQ10" s="407"/>
      <c r="BR10" s="407"/>
      <c r="BS10" s="407"/>
      <c r="BT10" s="407"/>
      <c r="BU10" s="408"/>
      <c r="BV10" s="406">
        <v>52332</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104</v>
      </c>
      <c r="AV11" s="465"/>
      <c r="AW11" s="465"/>
      <c r="AX11" s="465"/>
      <c r="AY11" s="420" t="s">
        <v>120</v>
      </c>
      <c r="AZ11" s="421"/>
      <c r="BA11" s="421"/>
      <c r="BB11" s="421"/>
      <c r="BC11" s="421"/>
      <c r="BD11" s="421"/>
      <c r="BE11" s="421"/>
      <c r="BF11" s="421"/>
      <c r="BG11" s="421"/>
      <c r="BH11" s="421"/>
      <c r="BI11" s="421"/>
      <c r="BJ11" s="421"/>
      <c r="BK11" s="421"/>
      <c r="BL11" s="421"/>
      <c r="BM11" s="422"/>
      <c r="BN11" s="406">
        <v>433826</v>
      </c>
      <c r="BO11" s="407"/>
      <c r="BP11" s="407"/>
      <c r="BQ11" s="407"/>
      <c r="BR11" s="407"/>
      <c r="BS11" s="407"/>
      <c r="BT11" s="407"/>
      <c r="BU11" s="408"/>
      <c r="BV11" s="406">
        <v>698902</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33749</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0" t="s">
        <v>130</v>
      </c>
      <c r="N13" s="491"/>
      <c r="O13" s="491"/>
      <c r="P13" s="491"/>
      <c r="Q13" s="492"/>
      <c r="R13" s="493">
        <v>33385</v>
      </c>
      <c r="S13" s="494"/>
      <c r="T13" s="494"/>
      <c r="U13" s="494"/>
      <c r="V13" s="495"/>
      <c r="W13" s="496" t="s">
        <v>131</v>
      </c>
      <c r="X13" s="392"/>
      <c r="Y13" s="392"/>
      <c r="Z13" s="392"/>
      <c r="AA13" s="392"/>
      <c r="AB13" s="393"/>
      <c r="AC13" s="359">
        <v>777</v>
      </c>
      <c r="AD13" s="360"/>
      <c r="AE13" s="360"/>
      <c r="AF13" s="360"/>
      <c r="AG13" s="361"/>
      <c r="AH13" s="359">
        <v>857</v>
      </c>
      <c r="AI13" s="360"/>
      <c r="AJ13" s="360"/>
      <c r="AK13" s="360"/>
      <c r="AL13" s="419"/>
      <c r="AM13" s="463" t="s">
        <v>132</v>
      </c>
      <c r="AN13" s="363"/>
      <c r="AO13" s="363"/>
      <c r="AP13" s="363"/>
      <c r="AQ13" s="363"/>
      <c r="AR13" s="363"/>
      <c r="AS13" s="363"/>
      <c r="AT13" s="364"/>
      <c r="AU13" s="464" t="s">
        <v>104</v>
      </c>
      <c r="AV13" s="465"/>
      <c r="AW13" s="465"/>
      <c r="AX13" s="465"/>
      <c r="AY13" s="420" t="s">
        <v>133</v>
      </c>
      <c r="AZ13" s="421"/>
      <c r="BA13" s="421"/>
      <c r="BB13" s="421"/>
      <c r="BC13" s="421"/>
      <c r="BD13" s="421"/>
      <c r="BE13" s="421"/>
      <c r="BF13" s="421"/>
      <c r="BG13" s="421"/>
      <c r="BH13" s="421"/>
      <c r="BI13" s="421"/>
      <c r="BJ13" s="421"/>
      <c r="BK13" s="421"/>
      <c r="BL13" s="421"/>
      <c r="BM13" s="422"/>
      <c r="BN13" s="406">
        <v>873547</v>
      </c>
      <c r="BO13" s="407"/>
      <c r="BP13" s="407"/>
      <c r="BQ13" s="407"/>
      <c r="BR13" s="407"/>
      <c r="BS13" s="407"/>
      <c r="BT13" s="407"/>
      <c r="BU13" s="408"/>
      <c r="BV13" s="406">
        <v>794794</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6.6</v>
      </c>
      <c r="CU13" s="404"/>
      <c r="CV13" s="404"/>
      <c r="CW13" s="404"/>
      <c r="CX13" s="404"/>
      <c r="CY13" s="404"/>
      <c r="CZ13" s="404"/>
      <c r="DA13" s="405"/>
      <c r="DB13" s="403">
        <v>7</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34572</v>
      </c>
      <c r="S14" s="494"/>
      <c r="T14" s="494"/>
      <c r="U14" s="494"/>
      <c r="V14" s="495"/>
      <c r="W14" s="497"/>
      <c r="X14" s="395"/>
      <c r="Y14" s="395"/>
      <c r="Z14" s="395"/>
      <c r="AA14" s="395"/>
      <c r="AB14" s="396"/>
      <c r="AC14" s="486">
        <v>4.5</v>
      </c>
      <c r="AD14" s="487"/>
      <c r="AE14" s="487"/>
      <c r="AF14" s="487"/>
      <c r="AG14" s="488"/>
      <c r="AH14" s="486">
        <v>4.5999999999999996</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48.9</v>
      </c>
      <c r="CU14" s="504"/>
      <c r="CV14" s="504"/>
      <c r="CW14" s="504"/>
      <c r="CX14" s="504"/>
      <c r="CY14" s="504"/>
      <c r="CZ14" s="504"/>
      <c r="DA14" s="505"/>
      <c r="DB14" s="503">
        <v>54.8</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0" t="s">
        <v>130</v>
      </c>
      <c r="N15" s="491"/>
      <c r="O15" s="491"/>
      <c r="P15" s="491"/>
      <c r="Q15" s="492"/>
      <c r="R15" s="493">
        <v>34178</v>
      </c>
      <c r="S15" s="494"/>
      <c r="T15" s="494"/>
      <c r="U15" s="494"/>
      <c r="V15" s="495"/>
      <c r="W15" s="496" t="s">
        <v>137</v>
      </c>
      <c r="X15" s="392"/>
      <c r="Y15" s="392"/>
      <c r="Z15" s="392"/>
      <c r="AA15" s="392"/>
      <c r="AB15" s="393"/>
      <c r="AC15" s="359">
        <v>6770</v>
      </c>
      <c r="AD15" s="360"/>
      <c r="AE15" s="360"/>
      <c r="AF15" s="360"/>
      <c r="AG15" s="361"/>
      <c r="AH15" s="359">
        <v>7273</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4612066</v>
      </c>
      <c r="BO15" s="436"/>
      <c r="BP15" s="436"/>
      <c r="BQ15" s="436"/>
      <c r="BR15" s="436"/>
      <c r="BS15" s="436"/>
      <c r="BT15" s="436"/>
      <c r="BU15" s="437"/>
      <c r="BV15" s="435">
        <v>4579926</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38.799999999999997</v>
      </c>
      <c r="AD16" s="487"/>
      <c r="AE16" s="487"/>
      <c r="AF16" s="487"/>
      <c r="AG16" s="488"/>
      <c r="AH16" s="486">
        <v>39.200000000000003</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13624319</v>
      </c>
      <c r="BO16" s="407"/>
      <c r="BP16" s="407"/>
      <c r="BQ16" s="407"/>
      <c r="BR16" s="407"/>
      <c r="BS16" s="407"/>
      <c r="BT16" s="407"/>
      <c r="BU16" s="408"/>
      <c r="BV16" s="406">
        <v>13530620</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9898</v>
      </c>
      <c r="AD17" s="360"/>
      <c r="AE17" s="360"/>
      <c r="AF17" s="360"/>
      <c r="AG17" s="361"/>
      <c r="AH17" s="359">
        <v>10405</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5752946</v>
      </c>
      <c r="BO17" s="407"/>
      <c r="BP17" s="407"/>
      <c r="BQ17" s="407"/>
      <c r="BR17" s="407"/>
      <c r="BS17" s="407"/>
      <c r="BT17" s="407"/>
      <c r="BU17" s="408"/>
      <c r="BV17" s="406">
        <v>5729531</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658.54</v>
      </c>
      <c r="M18" s="459"/>
      <c r="N18" s="459"/>
      <c r="O18" s="459"/>
      <c r="P18" s="459"/>
      <c r="Q18" s="459"/>
      <c r="R18" s="460"/>
      <c r="S18" s="460"/>
      <c r="T18" s="460"/>
      <c r="U18" s="460"/>
      <c r="V18" s="461"/>
      <c r="W18" s="477"/>
      <c r="X18" s="478"/>
      <c r="Y18" s="478"/>
      <c r="Z18" s="478"/>
      <c r="AA18" s="478"/>
      <c r="AB18" s="502"/>
      <c r="AC18" s="376">
        <v>56.7</v>
      </c>
      <c r="AD18" s="377"/>
      <c r="AE18" s="377"/>
      <c r="AF18" s="377"/>
      <c r="AG18" s="462"/>
      <c r="AH18" s="376">
        <v>56.1</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14035418</v>
      </c>
      <c r="BO18" s="407"/>
      <c r="BP18" s="407"/>
      <c r="BQ18" s="407"/>
      <c r="BR18" s="407"/>
      <c r="BS18" s="407"/>
      <c r="BT18" s="407"/>
      <c r="BU18" s="408"/>
      <c r="BV18" s="406">
        <v>13975007</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53</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17843727</v>
      </c>
      <c r="BO19" s="407"/>
      <c r="BP19" s="407"/>
      <c r="BQ19" s="407"/>
      <c r="BR19" s="407"/>
      <c r="BS19" s="407"/>
      <c r="BT19" s="407"/>
      <c r="BU19" s="408"/>
      <c r="BV19" s="406">
        <v>17497221</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12882</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25182613</v>
      </c>
      <c r="BO22" s="436"/>
      <c r="BP22" s="436"/>
      <c r="BQ22" s="436"/>
      <c r="BR22" s="436"/>
      <c r="BS22" s="436"/>
      <c r="BT22" s="436"/>
      <c r="BU22" s="437"/>
      <c r="BV22" s="435">
        <v>26678763</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16801458</v>
      </c>
      <c r="BO23" s="407"/>
      <c r="BP23" s="407"/>
      <c r="BQ23" s="407"/>
      <c r="BR23" s="407"/>
      <c r="BS23" s="407"/>
      <c r="BT23" s="407"/>
      <c r="BU23" s="408"/>
      <c r="BV23" s="406">
        <v>17600664</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7920</v>
      </c>
      <c r="R24" s="360"/>
      <c r="S24" s="360"/>
      <c r="T24" s="360"/>
      <c r="U24" s="360"/>
      <c r="V24" s="361"/>
      <c r="W24" s="449"/>
      <c r="X24" s="386"/>
      <c r="Y24" s="387"/>
      <c r="Z24" s="362" t="s">
        <v>162</v>
      </c>
      <c r="AA24" s="363"/>
      <c r="AB24" s="363"/>
      <c r="AC24" s="363"/>
      <c r="AD24" s="363"/>
      <c r="AE24" s="363"/>
      <c r="AF24" s="363"/>
      <c r="AG24" s="364"/>
      <c r="AH24" s="359">
        <v>335</v>
      </c>
      <c r="AI24" s="360"/>
      <c r="AJ24" s="360"/>
      <c r="AK24" s="360"/>
      <c r="AL24" s="361"/>
      <c r="AM24" s="359">
        <v>1064295</v>
      </c>
      <c r="AN24" s="360"/>
      <c r="AO24" s="360"/>
      <c r="AP24" s="360"/>
      <c r="AQ24" s="360"/>
      <c r="AR24" s="361"/>
      <c r="AS24" s="359">
        <v>3177</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18633851</v>
      </c>
      <c r="BO24" s="407"/>
      <c r="BP24" s="407"/>
      <c r="BQ24" s="407"/>
      <c r="BR24" s="407"/>
      <c r="BS24" s="407"/>
      <c r="BT24" s="407"/>
      <c r="BU24" s="408"/>
      <c r="BV24" s="406">
        <v>19461453</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1</v>
      </c>
      <c r="M25" s="360"/>
      <c r="N25" s="360"/>
      <c r="O25" s="360"/>
      <c r="P25" s="361"/>
      <c r="Q25" s="359">
        <v>6408</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1269445</v>
      </c>
      <c r="BO25" s="436"/>
      <c r="BP25" s="436"/>
      <c r="BQ25" s="436"/>
      <c r="BR25" s="436"/>
      <c r="BS25" s="436"/>
      <c r="BT25" s="436"/>
      <c r="BU25" s="437"/>
      <c r="BV25" s="435">
        <v>979793</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5742</v>
      </c>
      <c r="R26" s="360"/>
      <c r="S26" s="360"/>
      <c r="T26" s="360"/>
      <c r="U26" s="360"/>
      <c r="V26" s="361"/>
      <c r="W26" s="449"/>
      <c r="X26" s="386"/>
      <c r="Y26" s="387"/>
      <c r="Z26" s="362" t="s">
        <v>168</v>
      </c>
      <c r="AA26" s="417"/>
      <c r="AB26" s="417"/>
      <c r="AC26" s="417"/>
      <c r="AD26" s="417"/>
      <c r="AE26" s="417"/>
      <c r="AF26" s="417"/>
      <c r="AG26" s="418"/>
      <c r="AH26" s="359">
        <v>11</v>
      </c>
      <c r="AI26" s="360"/>
      <c r="AJ26" s="360"/>
      <c r="AK26" s="360"/>
      <c r="AL26" s="361"/>
      <c r="AM26" s="359">
        <v>35354</v>
      </c>
      <c r="AN26" s="360"/>
      <c r="AO26" s="360"/>
      <c r="AP26" s="360"/>
      <c r="AQ26" s="360"/>
      <c r="AR26" s="361"/>
      <c r="AS26" s="359">
        <v>3214</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4480</v>
      </c>
      <c r="R27" s="360"/>
      <c r="S27" s="360"/>
      <c r="T27" s="360"/>
      <c r="U27" s="360"/>
      <c r="V27" s="361"/>
      <c r="W27" s="449"/>
      <c r="X27" s="386"/>
      <c r="Y27" s="387"/>
      <c r="Z27" s="362" t="s">
        <v>171</v>
      </c>
      <c r="AA27" s="363"/>
      <c r="AB27" s="363"/>
      <c r="AC27" s="363"/>
      <c r="AD27" s="363"/>
      <c r="AE27" s="363"/>
      <c r="AF27" s="363"/>
      <c r="AG27" s="364"/>
      <c r="AH27" s="359">
        <v>33</v>
      </c>
      <c r="AI27" s="360"/>
      <c r="AJ27" s="360"/>
      <c r="AK27" s="360"/>
      <c r="AL27" s="361"/>
      <c r="AM27" s="359">
        <v>108320</v>
      </c>
      <c r="AN27" s="360"/>
      <c r="AO27" s="360"/>
      <c r="AP27" s="360"/>
      <c r="AQ27" s="360"/>
      <c r="AR27" s="361"/>
      <c r="AS27" s="359">
        <v>3282</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568072</v>
      </c>
      <c r="BO27" s="441"/>
      <c r="BP27" s="441"/>
      <c r="BQ27" s="441"/>
      <c r="BR27" s="441"/>
      <c r="BS27" s="441"/>
      <c r="BT27" s="441"/>
      <c r="BU27" s="442"/>
      <c r="BV27" s="440">
        <v>567869</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3700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3378808</v>
      </c>
      <c r="BO28" s="436"/>
      <c r="BP28" s="436"/>
      <c r="BQ28" s="436"/>
      <c r="BR28" s="436"/>
      <c r="BS28" s="436"/>
      <c r="BT28" s="436"/>
      <c r="BU28" s="437"/>
      <c r="BV28" s="435">
        <v>3026301</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16</v>
      </c>
      <c r="M29" s="360"/>
      <c r="N29" s="360"/>
      <c r="O29" s="360"/>
      <c r="P29" s="361"/>
      <c r="Q29" s="359">
        <v>3460</v>
      </c>
      <c r="R29" s="360"/>
      <c r="S29" s="360"/>
      <c r="T29" s="360"/>
      <c r="U29" s="360"/>
      <c r="V29" s="361"/>
      <c r="W29" s="450"/>
      <c r="X29" s="451"/>
      <c r="Y29" s="452"/>
      <c r="Z29" s="362" t="s">
        <v>177</v>
      </c>
      <c r="AA29" s="363"/>
      <c r="AB29" s="363"/>
      <c r="AC29" s="363"/>
      <c r="AD29" s="363"/>
      <c r="AE29" s="363"/>
      <c r="AF29" s="363"/>
      <c r="AG29" s="364"/>
      <c r="AH29" s="359">
        <v>368</v>
      </c>
      <c r="AI29" s="360"/>
      <c r="AJ29" s="360"/>
      <c r="AK29" s="360"/>
      <c r="AL29" s="361"/>
      <c r="AM29" s="359">
        <v>1172615</v>
      </c>
      <c r="AN29" s="360"/>
      <c r="AO29" s="360"/>
      <c r="AP29" s="360"/>
      <c r="AQ29" s="360"/>
      <c r="AR29" s="361"/>
      <c r="AS29" s="359">
        <v>3186</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290322</v>
      </c>
      <c r="BO29" s="407"/>
      <c r="BP29" s="407"/>
      <c r="BQ29" s="407"/>
      <c r="BR29" s="407"/>
      <c r="BS29" s="407"/>
      <c r="BT29" s="407"/>
      <c r="BU29" s="408"/>
      <c r="BV29" s="406">
        <v>256282</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97.1</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4652257</v>
      </c>
      <c r="BO30" s="441"/>
      <c r="BP30" s="441"/>
      <c r="BQ30" s="441"/>
      <c r="BR30" s="441"/>
      <c r="BS30" s="441"/>
      <c r="BT30" s="441"/>
      <c r="BU30" s="442"/>
      <c r="BV30" s="440">
        <v>4594111</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国民健康保険事業特別会計</v>
      </c>
      <c r="X34" s="355"/>
      <c r="Y34" s="355"/>
      <c r="Z34" s="355"/>
      <c r="AA34" s="355"/>
      <c r="AB34" s="355"/>
      <c r="AC34" s="355"/>
      <c r="AD34" s="355"/>
      <c r="AE34" s="355"/>
      <c r="AF34" s="355"/>
      <c r="AG34" s="355"/>
      <c r="AH34" s="355"/>
      <c r="AI34" s="355"/>
      <c r="AJ34" s="355"/>
      <c r="AK34" s="355"/>
      <c r="AL34" s="163"/>
      <c r="AM34" s="354">
        <f>IF(AO34="","",MAX(C34:D43,U34:V43)+1)</f>
        <v>7</v>
      </c>
      <c r="AN34" s="354"/>
      <c r="AO34" s="355" t="str">
        <f>IF('各会計、関係団体の財政状況及び健全化判断比率'!B33="","",'各会計、関係団体の財政状況及び健全化判断比率'!B33)</f>
        <v>水道事業特別会計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10</v>
      </c>
      <c r="BX34" s="354"/>
      <c r="BY34" s="355" t="str">
        <f>IF('各会計、関係団体の財政状況及び健全化判断比率'!B68="","",'各会計、関係団体の財政状況及び健全化判断比率'!B68)</f>
        <v>にしはりま環境事務組合</v>
      </c>
      <c r="BZ34" s="355"/>
      <c r="CA34" s="355"/>
      <c r="CB34" s="355"/>
      <c r="CC34" s="355"/>
      <c r="CD34" s="355"/>
      <c r="CE34" s="355"/>
      <c r="CF34" s="355"/>
      <c r="CG34" s="355"/>
      <c r="CH34" s="355"/>
      <c r="CI34" s="355"/>
      <c r="CJ34" s="355"/>
      <c r="CK34" s="355"/>
      <c r="CL34" s="355"/>
      <c r="CM34" s="355"/>
      <c r="CN34" s="163"/>
      <c r="CO34" s="354" t="str">
        <f>IF(CQ34="","",MAX(C34:D43,U34:V43,AM34:AN43,BE34:BF43,BW34:BX43)+1)</f>
        <v/>
      </c>
      <c r="CP34" s="354"/>
      <c r="CQ34" s="355" t="str">
        <f>IF('各会計、関係団体の財政状況及び健全化判断比率'!BS7="","",'各会計、関係団体の財政状況及び健全化判断比率'!BS7)</f>
        <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2">
      <c r="A35" s="163"/>
      <c r="B35" s="190"/>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国民健康保険診療所特別会計</v>
      </c>
      <c r="X35" s="355"/>
      <c r="Y35" s="355"/>
      <c r="Z35" s="355"/>
      <c r="AA35" s="355"/>
      <c r="AB35" s="355"/>
      <c r="AC35" s="355"/>
      <c r="AD35" s="355"/>
      <c r="AE35" s="355"/>
      <c r="AF35" s="355"/>
      <c r="AG35" s="355"/>
      <c r="AH35" s="355"/>
      <c r="AI35" s="355"/>
      <c r="AJ35" s="355"/>
      <c r="AK35" s="355"/>
      <c r="AL35" s="163"/>
      <c r="AM35" s="354">
        <f t="shared" ref="AM35:AM43" si="0">IF(AO35="","",AM34+1)</f>
        <v>8</v>
      </c>
      <c r="AN35" s="354"/>
      <c r="AO35" s="355" t="str">
        <f>IF('各会計、関係団体の財政状況及び健全化判断比率'!B34="","",'各会計、関係団体の財政状況及び健全化判断比率'!B34)</f>
        <v>下水道事業特別会計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11</v>
      </c>
      <c r="BX35" s="354"/>
      <c r="BY35" s="355" t="str">
        <f>IF('各会計、関係団体の財政状況及び健全化判断比率'!B69="","",'各会計、関係団体の財政状況及び健全化判断比率'!B69)</f>
        <v>西はりま消防組合</v>
      </c>
      <c r="BZ35" s="355"/>
      <c r="CA35" s="355"/>
      <c r="CB35" s="355"/>
      <c r="CC35" s="355"/>
      <c r="CD35" s="355"/>
      <c r="CE35" s="355"/>
      <c r="CF35" s="355"/>
      <c r="CG35" s="355"/>
      <c r="CH35" s="355"/>
      <c r="CI35" s="355"/>
      <c r="CJ35" s="355"/>
      <c r="CK35" s="355"/>
      <c r="CL35" s="355"/>
      <c r="CM35" s="355"/>
      <c r="CN35" s="163"/>
      <c r="CO35" s="354" t="str">
        <f t="shared" ref="CO35:CO43" si="3">IF(CQ35="","",CO34+1)</f>
        <v/>
      </c>
      <c r="CP35" s="354"/>
      <c r="CQ35" s="355" t="str">
        <f>IF('各会計、関係団体の財政状況及び健全化判断比率'!BS8="","",'各会計、関係団体の財政状況及び健全化判断比率'!BS8)</f>
        <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後期高齢者医療事業特別会計</v>
      </c>
      <c r="X36" s="355"/>
      <c r="Y36" s="355"/>
      <c r="Z36" s="355"/>
      <c r="AA36" s="355"/>
      <c r="AB36" s="355"/>
      <c r="AC36" s="355"/>
      <c r="AD36" s="355"/>
      <c r="AE36" s="355"/>
      <c r="AF36" s="355"/>
      <c r="AG36" s="355"/>
      <c r="AH36" s="355"/>
      <c r="AI36" s="355"/>
      <c r="AJ36" s="355"/>
      <c r="AK36" s="355"/>
      <c r="AL36" s="163"/>
      <c r="AM36" s="354">
        <f t="shared" si="0"/>
        <v>9</v>
      </c>
      <c r="AN36" s="354"/>
      <c r="AO36" s="355" t="str">
        <f>IF('各会計、関係団体の財政状況及び健全化判断比率'!B35="","",'各会計、関係団体の財政状況及び健全化判断比率'!B35)</f>
        <v>病院事業特別会計</v>
      </c>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12</v>
      </c>
      <c r="BX36" s="354"/>
      <c r="BY36" s="355" t="str">
        <f>IF('各会計、関係団体の財政状況及び健全化判断比率'!B70="","",'各会計、関係団体の財政状況及び健全化判断比率'!B70)</f>
        <v>兵庫県市町村職員退職手当組合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f t="shared" si="4"/>
        <v>5</v>
      </c>
      <c r="V37" s="354"/>
      <c r="W37" s="355" t="str">
        <f>IF('各会計、関係団体の財政状況及び健全化判断比率'!B31="","",'各会計、関係団体の財政状況及び健全化判断比率'!B31)</f>
        <v>介護保険事業特別会計</v>
      </c>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13</v>
      </c>
      <c r="BX37" s="354"/>
      <c r="BY37" s="355" t="str">
        <f>IF('各会計、関係団体の財政状況及び健全化判断比率'!B71="","",'各会計、関係団体の財政状況及び健全化判断比率'!B71)</f>
        <v>兵庫県町議会議員公務災害補償組合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f t="shared" si="4"/>
        <v>6</v>
      </c>
      <c r="V38" s="354"/>
      <c r="W38" s="355" t="str">
        <f>IF('各会計、関係団体の財政状況及び健全化判断比率'!B32="","",'各会計、関係団体の財政状況及び健全化判断比率'!B32)</f>
        <v>訪問看護事業特別会計</v>
      </c>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14</v>
      </c>
      <c r="BX38" s="354"/>
      <c r="BY38" s="355" t="str">
        <f>IF('各会計、関係団体の財政状況及び健全化判断比率'!B72="","",'各会計、関係団体の財政状況及び健全化判断比率'!B72)</f>
        <v>兵庫県後期高齢者医療広域連合（一般会計）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15</v>
      </c>
      <c r="BX39" s="354"/>
      <c r="BY39" s="355" t="str">
        <f>IF('各会計、関係団体の財政状況及び健全化判断比率'!B73="","",'各会計、関係団体の財政状況及び健全化判断比率'!B73)</f>
        <v>兵庫県後期高齢者医療広域連合（特別会計）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ZvTP02y26p8CWjpOuIdOWwkekeyPn9ghQ0DFwaCyNbiGJ/xCuNZcIFJDEVPM8SmV5+5L3hn3gUvU8RUQo2U2IQ==" saltValue="jvOtN9tX6cL6+i7JUHtb1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36" t="s">
        <v>532</v>
      </c>
      <c r="D34" s="1136"/>
      <c r="E34" s="1137"/>
      <c r="F34" s="32">
        <v>2.6</v>
      </c>
      <c r="G34" s="33">
        <v>10.6</v>
      </c>
      <c r="H34" s="33">
        <v>15.95</v>
      </c>
      <c r="I34" s="33">
        <v>15.23</v>
      </c>
      <c r="J34" s="34">
        <v>11.9</v>
      </c>
      <c r="K34" s="22"/>
      <c r="L34" s="22"/>
      <c r="M34" s="22"/>
      <c r="N34" s="22"/>
      <c r="O34" s="22"/>
      <c r="P34" s="22"/>
    </row>
    <row r="35" spans="1:16" ht="39" customHeight="1" x14ac:dyDescent="0.2">
      <c r="A35" s="22"/>
      <c r="B35" s="35"/>
      <c r="C35" s="1132" t="s">
        <v>533</v>
      </c>
      <c r="D35" s="1132"/>
      <c r="E35" s="1133"/>
      <c r="F35" s="36">
        <v>5.63</v>
      </c>
      <c r="G35" s="37">
        <v>5.43</v>
      </c>
      <c r="H35" s="37">
        <v>5.24</v>
      </c>
      <c r="I35" s="37">
        <v>5.5</v>
      </c>
      <c r="J35" s="38">
        <v>6.07</v>
      </c>
      <c r="K35" s="22"/>
      <c r="L35" s="22"/>
      <c r="M35" s="22"/>
      <c r="N35" s="22"/>
      <c r="O35" s="22"/>
      <c r="P35" s="22"/>
    </row>
    <row r="36" spans="1:16" ht="39" customHeight="1" x14ac:dyDescent="0.2">
      <c r="A36" s="22"/>
      <c r="B36" s="35"/>
      <c r="C36" s="1132" t="s">
        <v>534</v>
      </c>
      <c r="D36" s="1132"/>
      <c r="E36" s="1133"/>
      <c r="F36" s="36">
        <v>5.48</v>
      </c>
      <c r="G36" s="37">
        <v>4.59</v>
      </c>
      <c r="H36" s="37">
        <v>3.85</v>
      </c>
      <c r="I36" s="37">
        <v>2.84</v>
      </c>
      <c r="J36" s="38">
        <v>2.4700000000000002</v>
      </c>
      <c r="K36" s="22"/>
      <c r="L36" s="22"/>
      <c r="M36" s="22"/>
      <c r="N36" s="22"/>
      <c r="O36" s="22"/>
      <c r="P36" s="22"/>
    </row>
    <row r="37" spans="1:16" ht="39" customHeight="1" x14ac:dyDescent="0.2">
      <c r="A37" s="22"/>
      <c r="B37" s="35"/>
      <c r="C37" s="1132" t="s">
        <v>535</v>
      </c>
      <c r="D37" s="1132"/>
      <c r="E37" s="1133"/>
      <c r="F37" s="36">
        <v>0.54</v>
      </c>
      <c r="G37" s="37">
        <v>0.56999999999999995</v>
      </c>
      <c r="H37" s="37">
        <v>1.1100000000000001</v>
      </c>
      <c r="I37" s="37">
        <v>0.87</v>
      </c>
      <c r="J37" s="38">
        <v>1.06</v>
      </c>
      <c r="K37" s="22"/>
      <c r="L37" s="22"/>
      <c r="M37" s="22"/>
      <c r="N37" s="22"/>
      <c r="O37" s="22"/>
      <c r="P37" s="22"/>
    </row>
    <row r="38" spans="1:16" ht="39" customHeight="1" x14ac:dyDescent="0.2">
      <c r="A38" s="22"/>
      <c r="B38" s="35"/>
      <c r="C38" s="1132" t="s">
        <v>536</v>
      </c>
      <c r="D38" s="1132"/>
      <c r="E38" s="1133"/>
      <c r="F38" s="36">
        <v>7.0000000000000007E-2</v>
      </c>
      <c r="G38" s="37">
        <v>7.0000000000000007E-2</v>
      </c>
      <c r="H38" s="37">
        <v>0.08</v>
      </c>
      <c r="I38" s="37">
        <v>0.08</v>
      </c>
      <c r="J38" s="38">
        <v>0.12</v>
      </c>
      <c r="K38" s="22"/>
      <c r="L38" s="22"/>
      <c r="M38" s="22"/>
      <c r="N38" s="22"/>
      <c r="O38" s="22"/>
      <c r="P38" s="22"/>
    </row>
    <row r="39" spans="1:16" ht="39" customHeight="1" x14ac:dyDescent="0.2">
      <c r="A39" s="22"/>
      <c r="B39" s="35"/>
      <c r="C39" s="1132" t="s">
        <v>537</v>
      </c>
      <c r="D39" s="1132"/>
      <c r="E39" s="1133"/>
      <c r="F39" s="36">
        <v>0.16</v>
      </c>
      <c r="G39" s="37">
        <v>0.2</v>
      </c>
      <c r="H39" s="37">
        <v>0.24</v>
      </c>
      <c r="I39" s="37">
        <v>0.01</v>
      </c>
      <c r="J39" s="38">
        <v>0.1</v>
      </c>
      <c r="K39" s="22"/>
      <c r="L39" s="22"/>
      <c r="M39" s="22"/>
      <c r="N39" s="22"/>
      <c r="O39" s="22"/>
      <c r="P39" s="22"/>
    </row>
    <row r="40" spans="1:16" ht="39" customHeight="1" x14ac:dyDescent="0.2">
      <c r="A40" s="22"/>
      <c r="B40" s="35"/>
      <c r="C40" s="1132" t="s">
        <v>538</v>
      </c>
      <c r="D40" s="1132"/>
      <c r="E40" s="1133"/>
      <c r="F40" s="36">
        <v>0</v>
      </c>
      <c r="G40" s="37">
        <v>0</v>
      </c>
      <c r="H40" s="37">
        <v>0</v>
      </c>
      <c r="I40" s="37">
        <v>0</v>
      </c>
      <c r="J40" s="38">
        <v>0</v>
      </c>
      <c r="K40" s="22"/>
      <c r="L40" s="22"/>
      <c r="M40" s="22"/>
      <c r="N40" s="22"/>
      <c r="O40" s="22"/>
      <c r="P40" s="22"/>
    </row>
    <row r="41" spans="1:16" ht="39" customHeight="1" x14ac:dyDescent="0.2">
      <c r="A41" s="22"/>
      <c r="B41" s="35"/>
      <c r="C41" s="1132" t="s">
        <v>539</v>
      </c>
      <c r="D41" s="1132"/>
      <c r="E41" s="1133"/>
      <c r="F41" s="36">
        <v>0</v>
      </c>
      <c r="G41" s="37">
        <v>0</v>
      </c>
      <c r="H41" s="37">
        <v>0</v>
      </c>
      <c r="I41" s="37">
        <v>0</v>
      </c>
      <c r="J41" s="38">
        <v>0</v>
      </c>
      <c r="K41" s="22"/>
      <c r="L41" s="22"/>
      <c r="M41" s="22"/>
      <c r="N41" s="22"/>
      <c r="O41" s="22"/>
      <c r="P41" s="22"/>
    </row>
    <row r="42" spans="1:16" ht="39" customHeight="1" x14ac:dyDescent="0.2">
      <c r="A42" s="22"/>
      <c r="B42" s="39"/>
      <c r="C42" s="1132" t="s">
        <v>540</v>
      </c>
      <c r="D42" s="1132"/>
      <c r="E42" s="1133"/>
      <c r="F42" s="36" t="s">
        <v>489</v>
      </c>
      <c r="G42" s="37" t="s">
        <v>489</v>
      </c>
      <c r="H42" s="37" t="s">
        <v>489</v>
      </c>
      <c r="I42" s="37" t="s">
        <v>489</v>
      </c>
      <c r="J42" s="38" t="s">
        <v>489</v>
      </c>
      <c r="K42" s="22"/>
      <c r="L42" s="22"/>
      <c r="M42" s="22"/>
      <c r="N42" s="22"/>
      <c r="O42" s="22"/>
      <c r="P42" s="22"/>
    </row>
    <row r="43" spans="1:16" ht="39" customHeight="1" thickBot="1" x14ac:dyDescent="0.25">
      <c r="A43" s="22"/>
      <c r="B43" s="40"/>
      <c r="C43" s="1134" t="s">
        <v>541</v>
      </c>
      <c r="D43" s="1134"/>
      <c r="E43" s="1135"/>
      <c r="F43" s="41">
        <v>0</v>
      </c>
      <c r="G43" s="42">
        <v>0</v>
      </c>
      <c r="H43" s="42">
        <v>0</v>
      </c>
      <c r="I43" s="42">
        <v>0.17</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0Pw8sFQU4tgXc3ebCtvgtcTJW0mG1iG7KhmtdXyxih0EeTWMLHibR6VXLmcN+MNvgKf/pm8r+EBUBehkWhLyQ==" saltValue="KOrw+M9Ji5jUVtbELJap+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2492</v>
      </c>
      <c r="L45" s="58">
        <v>2323</v>
      </c>
      <c r="M45" s="58">
        <v>2402</v>
      </c>
      <c r="N45" s="58">
        <v>2372</v>
      </c>
      <c r="O45" s="59">
        <v>2286</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489</v>
      </c>
      <c r="L46" s="62" t="s">
        <v>489</v>
      </c>
      <c r="M46" s="62" t="s">
        <v>489</v>
      </c>
      <c r="N46" s="62" t="s">
        <v>489</v>
      </c>
      <c r="O46" s="63" t="s">
        <v>489</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489</v>
      </c>
      <c r="L47" s="62" t="s">
        <v>489</v>
      </c>
      <c r="M47" s="62" t="s">
        <v>489</v>
      </c>
      <c r="N47" s="62" t="s">
        <v>489</v>
      </c>
      <c r="O47" s="63" t="s">
        <v>489</v>
      </c>
      <c r="P47" s="46"/>
      <c r="Q47" s="46"/>
      <c r="R47" s="46"/>
      <c r="S47" s="46"/>
      <c r="T47" s="46"/>
      <c r="U47" s="46"/>
    </row>
    <row r="48" spans="1:21" ht="30.75" customHeight="1" x14ac:dyDescent="0.2">
      <c r="A48" s="46"/>
      <c r="B48" s="1163"/>
      <c r="C48" s="1164"/>
      <c r="D48" s="60"/>
      <c r="E48" s="1140" t="s">
        <v>13</v>
      </c>
      <c r="F48" s="1140"/>
      <c r="G48" s="1140"/>
      <c r="H48" s="1140"/>
      <c r="I48" s="1140"/>
      <c r="J48" s="1141"/>
      <c r="K48" s="61">
        <v>1387</v>
      </c>
      <c r="L48" s="62">
        <v>1588</v>
      </c>
      <c r="M48" s="62">
        <v>1621</v>
      </c>
      <c r="N48" s="62">
        <v>1632</v>
      </c>
      <c r="O48" s="63">
        <v>1387</v>
      </c>
      <c r="P48" s="46"/>
      <c r="Q48" s="46"/>
      <c r="R48" s="46"/>
      <c r="S48" s="46"/>
      <c r="T48" s="46"/>
      <c r="U48" s="46"/>
    </row>
    <row r="49" spans="1:21" ht="30.75" customHeight="1" x14ac:dyDescent="0.2">
      <c r="A49" s="46"/>
      <c r="B49" s="1163"/>
      <c r="C49" s="1164"/>
      <c r="D49" s="60"/>
      <c r="E49" s="1140" t="s">
        <v>14</v>
      </c>
      <c r="F49" s="1140"/>
      <c r="G49" s="1140"/>
      <c r="H49" s="1140"/>
      <c r="I49" s="1140"/>
      <c r="J49" s="1141"/>
      <c r="K49" s="61">
        <v>226</v>
      </c>
      <c r="L49" s="62">
        <v>225</v>
      </c>
      <c r="M49" s="62">
        <v>224</v>
      </c>
      <c r="N49" s="62">
        <v>223</v>
      </c>
      <c r="O49" s="63">
        <v>203</v>
      </c>
      <c r="P49" s="46"/>
      <c r="Q49" s="46"/>
      <c r="R49" s="46"/>
      <c r="S49" s="46"/>
      <c r="T49" s="46"/>
      <c r="U49" s="46"/>
    </row>
    <row r="50" spans="1:21" ht="30.75" customHeight="1" x14ac:dyDescent="0.2">
      <c r="A50" s="46"/>
      <c r="B50" s="1163"/>
      <c r="C50" s="1164"/>
      <c r="D50" s="60"/>
      <c r="E50" s="1140" t="s">
        <v>15</v>
      </c>
      <c r="F50" s="1140"/>
      <c r="G50" s="1140"/>
      <c r="H50" s="1140"/>
      <c r="I50" s="1140"/>
      <c r="J50" s="1141"/>
      <c r="K50" s="61" t="s">
        <v>489</v>
      </c>
      <c r="L50" s="62" t="s">
        <v>489</v>
      </c>
      <c r="M50" s="62" t="s">
        <v>489</v>
      </c>
      <c r="N50" s="62" t="s">
        <v>489</v>
      </c>
      <c r="O50" s="63" t="s">
        <v>489</v>
      </c>
      <c r="P50" s="46"/>
      <c r="Q50" s="46"/>
      <c r="R50" s="46"/>
      <c r="S50" s="46"/>
      <c r="T50" s="46"/>
      <c r="U50" s="46"/>
    </row>
    <row r="51" spans="1:21" ht="30.75" customHeight="1" x14ac:dyDescent="0.2">
      <c r="A51" s="46"/>
      <c r="B51" s="1165"/>
      <c r="C51" s="1166"/>
      <c r="D51" s="64"/>
      <c r="E51" s="1140" t="s">
        <v>16</v>
      </c>
      <c r="F51" s="1140"/>
      <c r="G51" s="1140"/>
      <c r="H51" s="1140"/>
      <c r="I51" s="1140"/>
      <c r="J51" s="1141"/>
      <c r="K51" s="61">
        <v>1</v>
      </c>
      <c r="L51" s="62">
        <v>1</v>
      </c>
      <c r="M51" s="62">
        <v>2</v>
      </c>
      <c r="N51" s="62">
        <v>2</v>
      </c>
      <c r="O51" s="63">
        <v>0</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3437</v>
      </c>
      <c r="L52" s="62">
        <v>3392</v>
      </c>
      <c r="M52" s="62">
        <v>3378</v>
      </c>
      <c r="N52" s="62">
        <v>3421</v>
      </c>
      <c r="O52" s="63">
        <v>3285</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669</v>
      </c>
      <c r="L53" s="67">
        <v>745</v>
      </c>
      <c r="M53" s="67">
        <v>871</v>
      </c>
      <c r="N53" s="67">
        <v>808</v>
      </c>
      <c r="O53" s="68">
        <v>591</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542</v>
      </c>
      <c r="L57" s="79" t="s">
        <v>543</v>
      </c>
      <c r="M57" s="79" t="s">
        <v>544</v>
      </c>
      <c r="N57" s="79" t="s">
        <v>545</v>
      </c>
      <c r="O57" s="80" t="s">
        <v>546</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LghY7mwC6m8Jdb4iWzoi5uYNzWk7vEEjHiTzhC4k8Ja4qN/FfB6B+jtD/PeZA/sdeUWBMWALCbPHnHRyX1Lq0w==" saltValue="HMTApTK1sHJUo3XegqrwE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527</v>
      </c>
      <c r="J40" s="101" t="s">
        <v>528</v>
      </c>
      <c r="K40" s="101" t="s">
        <v>529</v>
      </c>
      <c r="L40" s="101" t="s">
        <v>530</v>
      </c>
      <c r="M40" s="102" t="s">
        <v>531</v>
      </c>
    </row>
    <row r="41" spans="2:13" ht="27.75" customHeight="1" x14ac:dyDescent="0.2">
      <c r="B41" s="1181" t="s">
        <v>30</v>
      </c>
      <c r="C41" s="1182"/>
      <c r="D41" s="103"/>
      <c r="E41" s="1183" t="s">
        <v>31</v>
      </c>
      <c r="F41" s="1183"/>
      <c r="G41" s="1183"/>
      <c r="H41" s="1184"/>
      <c r="I41" s="330">
        <v>30309</v>
      </c>
      <c r="J41" s="331">
        <v>29015</v>
      </c>
      <c r="K41" s="331">
        <v>27952</v>
      </c>
      <c r="L41" s="331">
        <v>26679</v>
      </c>
      <c r="M41" s="332">
        <v>25183</v>
      </c>
    </row>
    <row r="42" spans="2:13" ht="27.75" customHeight="1" x14ac:dyDescent="0.2">
      <c r="B42" s="1171"/>
      <c r="C42" s="1172"/>
      <c r="D42" s="104"/>
      <c r="E42" s="1175" t="s">
        <v>32</v>
      </c>
      <c r="F42" s="1175"/>
      <c r="G42" s="1175"/>
      <c r="H42" s="1176"/>
      <c r="I42" s="333" t="s">
        <v>489</v>
      </c>
      <c r="J42" s="334" t="s">
        <v>489</v>
      </c>
      <c r="K42" s="334" t="s">
        <v>489</v>
      </c>
      <c r="L42" s="334" t="s">
        <v>489</v>
      </c>
      <c r="M42" s="335" t="s">
        <v>489</v>
      </c>
    </row>
    <row r="43" spans="2:13" ht="27.75" customHeight="1" x14ac:dyDescent="0.2">
      <c r="B43" s="1171"/>
      <c r="C43" s="1172"/>
      <c r="D43" s="104"/>
      <c r="E43" s="1175" t="s">
        <v>33</v>
      </c>
      <c r="F43" s="1175"/>
      <c r="G43" s="1175"/>
      <c r="H43" s="1176"/>
      <c r="I43" s="333">
        <v>17444</v>
      </c>
      <c r="J43" s="334">
        <v>16020</v>
      </c>
      <c r="K43" s="334">
        <v>15666</v>
      </c>
      <c r="L43" s="334">
        <v>14413</v>
      </c>
      <c r="M43" s="335">
        <v>13647</v>
      </c>
    </row>
    <row r="44" spans="2:13" ht="27.75" customHeight="1" x14ac:dyDescent="0.2">
      <c r="B44" s="1171"/>
      <c r="C44" s="1172"/>
      <c r="D44" s="104"/>
      <c r="E44" s="1175" t="s">
        <v>34</v>
      </c>
      <c r="F44" s="1175"/>
      <c r="G44" s="1175"/>
      <c r="H44" s="1176"/>
      <c r="I44" s="333">
        <v>1323</v>
      </c>
      <c r="J44" s="334">
        <v>1116</v>
      </c>
      <c r="K44" s="334">
        <v>904</v>
      </c>
      <c r="L44" s="334">
        <v>689</v>
      </c>
      <c r="M44" s="335">
        <v>494</v>
      </c>
    </row>
    <row r="45" spans="2:13" ht="27.75" customHeight="1" x14ac:dyDescent="0.2">
      <c r="B45" s="1171"/>
      <c r="C45" s="1172"/>
      <c r="D45" s="104"/>
      <c r="E45" s="1175" t="s">
        <v>35</v>
      </c>
      <c r="F45" s="1175"/>
      <c r="G45" s="1175"/>
      <c r="H45" s="1176"/>
      <c r="I45" s="333">
        <v>2778</v>
      </c>
      <c r="J45" s="334">
        <v>2729</v>
      </c>
      <c r="K45" s="334">
        <v>2721</v>
      </c>
      <c r="L45" s="334">
        <v>2704</v>
      </c>
      <c r="M45" s="335">
        <v>2695</v>
      </c>
    </row>
    <row r="46" spans="2:13" ht="27.75" customHeight="1" x14ac:dyDescent="0.2">
      <c r="B46" s="1171"/>
      <c r="C46" s="1172"/>
      <c r="D46" s="105"/>
      <c r="E46" s="1175" t="s">
        <v>36</v>
      </c>
      <c r="F46" s="1175"/>
      <c r="G46" s="1175"/>
      <c r="H46" s="1176"/>
      <c r="I46" s="333" t="s">
        <v>489</v>
      </c>
      <c r="J46" s="334" t="s">
        <v>489</v>
      </c>
      <c r="K46" s="334" t="s">
        <v>489</v>
      </c>
      <c r="L46" s="334" t="s">
        <v>489</v>
      </c>
      <c r="M46" s="335" t="s">
        <v>489</v>
      </c>
    </row>
    <row r="47" spans="2:13" ht="27.75" customHeight="1" x14ac:dyDescent="0.2">
      <c r="B47" s="1171"/>
      <c r="C47" s="1172"/>
      <c r="D47" s="106"/>
      <c r="E47" s="1185" t="s">
        <v>37</v>
      </c>
      <c r="F47" s="1186"/>
      <c r="G47" s="1186"/>
      <c r="H47" s="1187"/>
      <c r="I47" s="333" t="s">
        <v>489</v>
      </c>
      <c r="J47" s="334" t="s">
        <v>489</v>
      </c>
      <c r="K47" s="334" t="s">
        <v>489</v>
      </c>
      <c r="L47" s="334" t="s">
        <v>489</v>
      </c>
      <c r="M47" s="335" t="s">
        <v>489</v>
      </c>
    </row>
    <row r="48" spans="2:13" ht="27.75" customHeight="1" x14ac:dyDescent="0.2">
      <c r="B48" s="1171"/>
      <c r="C48" s="1172"/>
      <c r="D48" s="104"/>
      <c r="E48" s="1175" t="s">
        <v>38</v>
      </c>
      <c r="F48" s="1175"/>
      <c r="G48" s="1175"/>
      <c r="H48" s="1176"/>
      <c r="I48" s="333" t="s">
        <v>489</v>
      </c>
      <c r="J48" s="334" t="s">
        <v>489</v>
      </c>
      <c r="K48" s="334" t="s">
        <v>489</v>
      </c>
      <c r="L48" s="334" t="s">
        <v>489</v>
      </c>
      <c r="M48" s="335" t="s">
        <v>489</v>
      </c>
    </row>
    <row r="49" spans="2:13" ht="27.75" customHeight="1" x14ac:dyDescent="0.2">
      <c r="B49" s="1173"/>
      <c r="C49" s="1174"/>
      <c r="D49" s="104"/>
      <c r="E49" s="1175" t="s">
        <v>39</v>
      </c>
      <c r="F49" s="1175"/>
      <c r="G49" s="1175"/>
      <c r="H49" s="1176"/>
      <c r="I49" s="333" t="s">
        <v>489</v>
      </c>
      <c r="J49" s="334" t="s">
        <v>489</v>
      </c>
      <c r="K49" s="334" t="s">
        <v>489</v>
      </c>
      <c r="L49" s="334" t="s">
        <v>489</v>
      </c>
      <c r="M49" s="335" t="s">
        <v>489</v>
      </c>
    </row>
    <row r="50" spans="2:13" ht="27.75" customHeight="1" x14ac:dyDescent="0.2">
      <c r="B50" s="1169" t="s">
        <v>40</v>
      </c>
      <c r="C50" s="1170"/>
      <c r="D50" s="107"/>
      <c r="E50" s="1175" t="s">
        <v>41</v>
      </c>
      <c r="F50" s="1175"/>
      <c r="G50" s="1175"/>
      <c r="H50" s="1176"/>
      <c r="I50" s="333">
        <v>5940</v>
      </c>
      <c r="J50" s="334">
        <v>6231</v>
      </c>
      <c r="K50" s="334">
        <v>6494</v>
      </c>
      <c r="L50" s="334">
        <v>6744</v>
      </c>
      <c r="M50" s="335">
        <v>7158</v>
      </c>
    </row>
    <row r="51" spans="2:13" ht="27.75" customHeight="1" x14ac:dyDescent="0.2">
      <c r="B51" s="1171"/>
      <c r="C51" s="1172"/>
      <c r="D51" s="104"/>
      <c r="E51" s="1175" t="s">
        <v>42</v>
      </c>
      <c r="F51" s="1175"/>
      <c r="G51" s="1175"/>
      <c r="H51" s="1176"/>
      <c r="I51" s="333">
        <v>490</v>
      </c>
      <c r="J51" s="334">
        <v>512</v>
      </c>
      <c r="K51" s="334">
        <v>533</v>
      </c>
      <c r="L51" s="334">
        <v>503</v>
      </c>
      <c r="M51" s="335">
        <v>398</v>
      </c>
    </row>
    <row r="52" spans="2:13" ht="27.75" customHeight="1" x14ac:dyDescent="0.2">
      <c r="B52" s="1173"/>
      <c r="C52" s="1174"/>
      <c r="D52" s="104"/>
      <c r="E52" s="1175" t="s">
        <v>43</v>
      </c>
      <c r="F52" s="1175"/>
      <c r="G52" s="1175"/>
      <c r="H52" s="1176"/>
      <c r="I52" s="333">
        <v>35767</v>
      </c>
      <c r="J52" s="334">
        <v>34405</v>
      </c>
      <c r="K52" s="334">
        <v>32793</v>
      </c>
      <c r="L52" s="334">
        <v>30996</v>
      </c>
      <c r="M52" s="335">
        <v>28799</v>
      </c>
    </row>
    <row r="53" spans="2:13" ht="27.75" customHeight="1" thickBot="1" x14ac:dyDescent="0.25">
      <c r="B53" s="1177" t="s">
        <v>19</v>
      </c>
      <c r="C53" s="1178"/>
      <c r="D53" s="108"/>
      <c r="E53" s="1179" t="s">
        <v>44</v>
      </c>
      <c r="F53" s="1179"/>
      <c r="G53" s="1179"/>
      <c r="H53" s="1180"/>
      <c r="I53" s="336">
        <v>9656</v>
      </c>
      <c r="J53" s="337">
        <v>7732</v>
      </c>
      <c r="K53" s="337">
        <v>7423</v>
      </c>
      <c r="L53" s="337">
        <v>6241</v>
      </c>
      <c r="M53" s="338">
        <v>5665</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qqHIqd8cVw5Jy07oXvBnjjBZgeDzwsP6V9CT1KZbNYWzCRqf5HMmz91vYoqrPsYK8XgBqnn8LGoL+UMIXtIpZA==" saltValue="81nLaxy77v7brW9PkqHrT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529</v>
      </c>
      <c r="G54" s="117" t="s">
        <v>530</v>
      </c>
      <c r="H54" s="118" t="s">
        <v>531</v>
      </c>
    </row>
    <row r="55" spans="2:8" ht="52.5" customHeight="1" x14ac:dyDescent="0.2">
      <c r="B55" s="119"/>
      <c r="C55" s="1196" t="s">
        <v>46</v>
      </c>
      <c r="D55" s="1196"/>
      <c r="E55" s="1197"/>
      <c r="F55" s="339">
        <v>2974</v>
      </c>
      <c r="G55" s="339">
        <v>3026</v>
      </c>
      <c r="H55" s="340">
        <v>3379</v>
      </c>
    </row>
    <row r="56" spans="2:8" ht="52.5" customHeight="1" x14ac:dyDescent="0.2">
      <c r="B56" s="120"/>
      <c r="C56" s="1198" t="s">
        <v>47</v>
      </c>
      <c r="D56" s="1198"/>
      <c r="E56" s="1199"/>
      <c r="F56" s="341">
        <v>179</v>
      </c>
      <c r="G56" s="341">
        <v>256</v>
      </c>
      <c r="H56" s="342">
        <v>290</v>
      </c>
    </row>
    <row r="57" spans="2:8" ht="53.25" customHeight="1" x14ac:dyDescent="0.2">
      <c r="B57" s="120"/>
      <c r="C57" s="1200" t="s">
        <v>48</v>
      </c>
      <c r="D57" s="1200"/>
      <c r="E57" s="1201"/>
      <c r="F57" s="343">
        <v>4594</v>
      </c>
      <c r="G57" s="343">
        <v>4594</v>
      </c>
      <c r="H57" s="344">
        <v>4652</v>
      </c>
    </row>
    <row r="58" spans="2:8" ht="45.75" customHeight="1" x14ac:dyDescent="0.2">
      <c r="B58" s="121"/>
      <c r="C58" s="1188" t="s">
        <v>547</v>
      </c>
      <c r="D58" s="1189"/>
      <c r="E58" s="1190"/>
      <c r="F58" s="345">
        <v>1927</v>
      </c>
      <c r="G58" s="345">
        <v>1927</v>
      </c>
      <c r="H58" s="346">
        <v>1927</v>
      </c>
    </row>
    <row r="59" spans="2:8" ht="45.75" customHeight="1" x14ac:dyDescent="0.2">
      <c r="B59" s="121"/>
      <c r="C59" s="1188" t="s">
        <v>548</v>
      </c>
      <c r="D59" s="1189"/>
      <c r="E59" s="1190"/>
      <c r="F59" s="345">
        <v>853</v>
      </c>
      <c r="G59" s="345">
        <v>814</v>
      </c>
      <c r="H59" s="346">
        <v>785</v>
      </c>
    </row>
    <row r="60" spans="2:8" ht="45.75" customHeight="1" x14ac:dyDescent="0.2">
      <c r="B60" s="121"/>
      <c r="C60" s="1188" t="s">
        <v>549</v>
      </c>
      <c r="D60" s="1189"/>
      <c r="E60" s="1190"/>
      <c r="F60" s="345">
        <v>603</v>
      </c>
      <c r="G60" s="345">
        <v>604</v>
      </c>
      <c r="H60" s="346">
        <v>604</v>
      </c>
    </row>
    <row r="61" spans="2:8" ht="45.75" customHeight="1" x14ac:dyDescent="0.2">
      <c r="B61" s="121"/>
      <c r="C61" s="1188" t="s">
        <v>550</v>
      </c>
      <c r="D61" s="1189"/>
      <c r="E61" s="1190"/>
      <c r="F61" s="345">
        <v>420</v>
      </c>
      <c r="G61" s="345">
        <v>430</v>
      </c>
      <c r="H61" s="346">
        <v>430</v>
      </c>
    </row>
    <row r="62" spans="2:8" ht="45.75" customHeight="1" thickBot="1" x14ac:dyDescent="0.25">
      <c r="B62" s="122"/>
      <c r="C62" s="1191" t="s">
        <v>551</v>
      </c>
      <c r="D62" s="1192"/>
      <c r="E62" s="1193"/>
      <c r="F62" s="347">
        <v>163</v>
      </c>
      <c r="G62" s="347">
        <v>214</v>
      </c>
      <c r="H62" s="348">
        <v>275</v>
      </c>
    </row>
    <row r="63" spans="2:8" ht="52.5" customHeight="1" thickBot="1" x14ac:dyDescent="0.25">
      <c r="B63" s="123"/>
      <c r="C63" s="1194" t="s">
        <v>49</v>
      </c>
      <c r="D63" s="1194"/>
      <c r="E63" s="1195"/>
      <c r="F63" s="349">
        <v>7748</v>
      </c>
      <c r="G63" s="349">
        <v>7877</v>
      </c>
      <c r="H63" s="350">
        <v>8321</v>
      </c>
    </row>
    <row r="64" spans="2:8" ht="13.2" x14ac:dyDescent="0.2"/>
  </sheetData>
  <sheetProtection algorithmName="SHA-512" hashValue="kCqG64OSp5mDXIppbfqH1cF+KPQs1Bgc5Th2v9a9vcF8Cqg04A0onifGvuBsd/xCJ4XWbKSyqpKi4i7+9wuL+g==" saltValue="Y9KpCHF1+Y2VS/TFpdc3c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526</v>
      </c>
      <c r="G2" s="137"/>
      <c r="H2" s="138"/>
    </row>
    <row r="3" spans="1:8" x14ac:dyDescent="0.2">
      <c r="A3" s="134" t="s">
        <v>519</v>
      </c>
      <c r="B3" s="139"/>
      <c r="C3" s="140"/>
      <c r="D3" s="141">
        <v>61321</v>
      </c>
      <c r="E3" s="142"/>
      <c r="F3" s="143">
        <v>76347</v>
      </c>
      <c r="G3" s="144"/>
      <c r="H3" s="145"/>
    </row>
    <row r="4" spans="1:8" x14ac:dyDescent="0.2">
      <c r="A4" s="146"/>
      <c r="B4" s="147"/>
      <c r="C4" s="148"/>
      <c r="D4" s="149">
        <v>37728</v>
      </c>
      <c r="E4" s="150"/>
      <c r="F4" s="151">
        <v>41762</v>
      </c>
      <c r="G4" s="152"/>
      <c r="H4" s="153"/>
    </row>
    <row r="5" spans="1:8" x14ac:dyDescent="0.2">
      <c r="A5" s="134" t="s">
        <v>521</v>
      </c>
      <c r="B5" s="139"/>
      <c r="C5" s="140"/>
      <c r="D5" s="141">
        <v>55919</v>
      </c>
      <c r="E5" s="142"/>
      <c r="F5" s="143">
        <v>69604</v>
      </c>
      <c r="G5" s="144"/>
      <c r="H5" s="145"/>
    </row>
    <row r="6" spans="1:8" x14ac:dyDescent="0.2">
      <c r="A6" s="146"/>
      <c r="B6" s="147"/>
      <c r="C6" s="148"/>
      <c r="D6" s="149">
        <v>42998</v>
      </c>
      <c r="E6" s="150"/>
      <c r="F6" s="151">
        <v>36247</v>
      </c>
      <c r="G6" s="152"/>
      <c r="H6" s="153"/>
    </row>
    <row r="7" spans="1:8" x14ac:dyDescent="0.2">
      <c r="A7" s="134" t="s">
        <v>522</v>
      </c>
      <c r="B7" s="139"/>
      <c r="C7" s="140"/>
      <c r="D7" s="141">
        <v>59733</v>
      </c>
      <c r="E7" s="142"/>
      <c r="F7" s="143">
        <v>68410</v>
      </c>
      <c r="G7" s="144"/>
      <c r="H7" s="145"/>
    </row>
    <row r="8" spans="1:8" x14ac:dyDescent="0.2">
      <c r="A8" s="146"/>
      <c r="B8" s="147"/>
      <c r="C8" s="148"/>
      <c r="D8" s="149">
        <v>38844</v>
      </c>
      <c r="E8" s="150"/>
      <c r="F8" s="151">
        <v>35086</v>
      </c>
      <c r="G8" s="152"/>
      <c r="H8" s="153"/>
    </row>
    <row r="9" spans="1:8" x14ac:dyDescent="0.2">
      <c r="A9" s="134" t="s">
        <v>523</v>
      </c>
      <c r="B9" s="139"/>
      <c r="C9" s="140"/>
      <c r="D9" s="141">
        <v>57205</v>
      </c>
      <c r="E9" s="142"/>
      <c r="F9" s="143">
        <v>73019</v>
      </c>
      <c r="G9" s="144"/>
      <c r="H9" s="145"/>
    </row>
    <row r="10" spans="1:8" x14ac:dyDescent="0.2">
      <c r="A10" s="146"/>
      <c r="B10" s="147"/>
      <c r="C10" s="148"/>
      <c r="D10" s="149">
        <v>41967</v>
      </c>
      <c r="E10" s="150"/>
      <c r="F10" s="151">
        <v>39427</v>
      </c>
      <c r="G10" s="152"/>
      <c r="H10" s="153"/>
    </row>
    <row r="11" spans="1:8" x14ac:dyDescent="0.2">
      <c r="A11" s="134" t="s">
        <v>524</v>
      </c>
      <c r="B11" s="139"/>
      <c r="C11" s="140"/>
      <c r="D11" s="141">
        <v>49963</v>
      </c>
      <c r="E11" s="142"/>
      <c r="F11" s="143">
        <v>76590</v>
      </c>
      <c r="G11" s="144"/>
      <c r="H11" s="145"/>
    </row>
    <row r="12" spans="1:8" x14ac:dyDescent="0.2">
      <c r="A12" s="146"/>
      <c r="B12" s="147"/>
      <c r="C12" s="154"/>
      <c r="D12" s="149">
        <v>27679</v>
      </c>
      <c r="E12" s="150"/>
      <c r="F12" s="151">
        <v>42387</v>
      </c>
      <c r="G12" s="152"/>
      <c r="H12" s="153"/>
    </row>
    <row r="13" spans="1:8" x14ac:dyDescent="0.2">
      <c r="A13" s="134"/>
      <c r="B13" s="139"/>
      <c r="C13" s="140"/>
      <c r="D13" s="141">
        <v>56828</v>
      </c>
      <c r="E13" s="142"/>
      <c r="F13" s="143">
        <v>72794</v>
      </c>
      <c r="G13" s="155"/>
      <c r="H13" s="145"/>
    </row>
    <row r="14" spans="1:8" x14ac:dyDescent="0.2">
      <c r="A14" s="146"/>
      <c r="B14" s="147"/>
      <c r="C14" s="148"/>
      <c r="D14" s="149">
        <v>37843</v>
      </c>
      <c r="E14" s="150"/>
      <c r="F14" s="151">
        <v>38982</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5.63</v>
      </c>
      <c r="C19" s="156">
        <f>ROUND(VALUE(SUBSTITUTE(実質収支比率等に係る経年分析!G$48,"▲","-")),2)</f>
        <v>5.43</v>
      </c>
      <c r="D19" s="156">
        <f>ROUND(VALUE(SUBSTITUTE(実質収支比率等に係る経年分析!H$48,"▲","-")),2)</f>
        <v>5.25</v>
      </c>
      <c r="E19" s="156">
        <f>ROUND(VALUE(SUBSTITUTE(実質収支比率等に係る経年分析!I$48,"▲","-")),2)</f>
        <v>5.51</v>
      </c>
      <c r="F19" s="156">
        <f>ROUND(VALUE(SUBSTITUTE(実質収支比率等に係る経年分析!J$48,"▲","-")),2)</f>
        <v>6.07</v>
      </c>
    </row>
    <row r="20" spans="1:11" x14ac:dyDescent="0.2">
      <c r="A20" s="156" t="s">
        <v>53</v>
      </c>
      <c r="B20" s="156">
        <f>ROUND(VALUE(SUBSTITUTE(実質収支比率等に係る経年分析!F$47,"▲","-")),2)</f>
        <v>19.23</v>
      </c>
      <c r="C20" s="156">
        <f>ROUND(VALUE(SUBSTITUTE(実質収支比率等に係る経年分析!G$47,"▲","-")),2)</f>
        <v>18.940000000000001</v>
      </c>
      <c r="D20" s="156">
        <f>ROUND(VALUE(SUBSTITUTE(実質収支比率等に係る経年分析!H$47,"▲","-")),2)</f>
        <v>20.32</v>
      </c>
      <c r="E20" s="156">
        <f>ROUND(VALUE(SUBSTITUTE(実質収支比率等に係る経年分析!I$47,"▲","-")),2)</f>
        <v>20.54</v>
      </c>
      <c r="F20" s="156">
        <f>ROUND(VALUE(SUBSTITUTE(実質収支比率等に係る経年分析!J$47,"▲","-")),2)</f>
        <v>22.83</v>
      </c>
    </row>
    <row r="21" spans="1:11" x14ac:dyDescent="0.2">
      <c r="A21" s="156" t="s">
        <v>54</v>
      </c>
      <c r="B21" s="156">
        <f>IF(ISNUMBER(VALUE(SUBSTITUTE(実質収支比率等に係る経年分析!F$49,"▲","-"))),ROUND(VALUE(SUBSTITUTE(実質収支比率等に係る経年分析!F$49,"▲","-")),2),NA())</f>
        <v>8.68</v>
      </c>
      <c r="C21" s="156">
        <f>IF(ISNUMBER(VALUE(SUBSTITUTE(実質収支比率等に係る経年分析!G$49,"▲","-"))),ROUND(VALUE(SUBSTITUTE(実質収支比率等に係る経年分析!G$49,"▲","-")),2),NA())</f>
        <v>7.9</v>
      </c>
      <c r="D21" s="156">
        <f>IF(ISNUMBER(VALUE(SUBSTITUTE(実質収支比率等に係る経年分析!H$49,"▲","-"))),ROUND(VALUE(SUBSTITUTE(実質収支比率等に係る経年分析!H$49,"▲","-")),2),NA())</f>
        <v>4.13</v>
      </c>
      <c r="E21" s="156">
        <f>IF(ISNUMBER(VALUE(SUBSTITUTE(実質収支比率等に係る経年分析!I$49,"▲","-"))),ROUND(VALUE(SUBSTITUTE(実質収支比率等に係る経年分析!I$49,"▲","-")),2),NA())</f>
        <v>5.39</v>
      </c>
      <c r="F21" s="156">
        <f>IF(ISNUMBER(VALUE(SUBSTITUTE(実質収支比率等に係る経年分析!J$49,"▲","-"))),ROUND(VALUE(SUBSTITUTE(実質収支比率等に係る経年分析!J$49,"▲","-")),2),NA())</f>
        <v>5.9</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0.17</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訪問看護事業特別会計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2">
      <c r="A30" s="157" t="str">
        <f>IF(連結実質赤字比率に係る赤字・黒字の構成分析!C$40="",NA(),連結実質赤字比率に係る赤字・黒字の構成分析!C$40)</f>
        <v>国民健康保険診療所特別会計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2">
      <c r="A31" s="157" t="str">
        <f>IF(連結実質赤字比率に係る赤字・黒字の構成分析!C$39="",NA(),連結実質赤字比率に係る赤字・黒字の構成分析!C$39)</f>
        <v>国民健康保険事業特別会計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0.16</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0.2</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0.24</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0.01</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0.1</v>
      </c>
    </row>
    <row r="32" spans="1:11" x14ac:dyDescent="0.2">
      <c r="A32" s="157" t="str">
        <f>IF(連結実質赤字比率に係る赤字・黒字の構成分析!C$38="",NA(),連結実質赤字比率に係る赤字・黒字の構成分析!C$38)</f>
        <v>後期高齢者医療事業特別会計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7.0000000000000007E-2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7.0000000000000007E-2</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0.08</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0.08</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0.12</v>
      </c>
    </row>
    <row r="33" spans="1:16" x14ac:dyDescent="0.2">
      <c r="A33" s="157" t="str">
        <f>IF(連結実質赤字比率に係る赤字・黒字の構成分析!C$37="",NA(),連結実質赤字比率に係る赤字・黒字の構成分析!C$37)</f>
        <v>介護保険事業特別会計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0.54</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0.56999999999999995</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1.1100000000000001</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0.87</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1.06</v>
      </c>
    </row>
    <row r="34" spans="1:16" x14ac:dyDescent="0.2">
      <c r="A34" s="157" t="str">
        <f>IF(連結実質赤字比率に係る赤字・黒字の構成分析!C$36="",NA(),連結実質赤字比率に係る赤字・黒字の構成分析!C$36)</f>
        <v>水道事業特別会計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5.48</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4.59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3.85</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2.84</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2.4700000000000002</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5.63</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5.43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5.24</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5.5</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6.07</v>
      </c>
    </row>
    <row r="36" spans="1:16" x14ac:dyDescent="0.2">
      <c r="A36" s="157" t="str">
        <f>IF(連結実質赤字比率に係る赤字・黒字の構成分析!C$34="",NA(),連結実質赤字比率に係る赤字・黒字の構成分析!C$34)</f>
        <v>病院事業特別会計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2.6</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10.6</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15.95</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15.23</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11.9</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3437</v>
      </c>
      <c r="E42" s="158"/>
      <c r="F42" s="158"/>
      <c r="G42" s="158">
        <f>'実質公債費比率（分子）の構造'!L$52</f>
        <v>3392</v>
      </c>
      <c r="H42" s="158"/>
      <c r="I42" s="158"/>
      <c r="J42" s="158">
        <f>'実質公債費比率（分子）の構造'!M$52</f>
        <v>3378</v>
      </c>
      <c r="K42" s="158"/>
      <c r="L42" s="158"/>
      <c r="M42" s="158">
        <f>'実質公債費比率（分子）の構造'!N$52</f>
        <v>3421</v>
      </c>
      <c r="N42" s="158"/>
      <c r="O42" s="158"/>
      <c r="P42" s="158">
        <f>'実質公債費比率（分子）の構造'!O$52</f>
        <v>3285</v>
      </c>
    </row>
    <row r="43" spans="1:16" x14ac:dyDescent="0.2">
      <c r="A43" s="158" t="s">
        <v>16</v>
      </c>
      <c r="B43" s="158">
        <f>'実質公債費比率（分子）の構造'!K$51</f>
        <v>1</v>
      </c>
      <c r="C43" s="158"/>
      <c r="D43" s="158"/>
      <c r="E43" s="158">
        <f>'実質公債費比率（分子）の構造'!L$51</f>
        <v>1</v>
      </c>
      <c r="F43" s="158"/>
      <c r="G43" s="158"/>
      <c r="H43" s="158">
        <f>'実質公債費比率（分子）の構造'!M$51</f>
        <v>2</v>
      </c>
      <c r="I43" s="158"/>
      <c r="J43" s="158"/>
      <c r="K43" s="158">
        <f>'実質公債費比率（分子）の構造'!N$51</f>
        <v>2</v>
      </c>
      <c r="L43" s="158"/>
      <c r="M43" s="158"/>
      <c r="N43" s="158">
        <f>'実質公債費比率（分子）の構造'!O$51</f>
        <v>0</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226</v>
      </c>
      <c r="C45" s="158"/>
      <c r="D45" s="158"/>
      <c r="E45" s="158">
        <f>'実質公債費比率（分子）の構造'!L$49</f>
        <v>225</v>
      </c>
      <c r="F45" s="158"/>
      <c r="G45" s="158"/>
      <c r="H45" s="158">
        <f>'実質公債費比率（分子）の構造'!M$49</f>
        <v>224</v>
      </c>
      <c r="I45" s="158"/>
      <c r="J45" s="158"/>
      <c r="K45" s="158">
        <f>'実質公債費比率（分子）の構造'!N$49</f>
        <v>223</v>
      </c>
      <c r="L45" s="158"/>
      <c r="M45" s="158"/>
      <c r="N45" s="158">
        <f>'実質公債費比率（分子）の構造'!O$49</f>
        <v>203</v>
      </c>
      <c r="O45" s="158"/>
      <c r="P45" s="158"/>
    </row>
    <row r="46" spans="1:16" x14ac:dyDescent="0.2">
      <c r="A46" s="158" t="s">
        <v>64</v>
      </c>
      <c r="B46" s="158">
        <f>'実質公債費比率（分子）の構造'!K$48</f>
        <v>1387</v>
      </c>
      <c r="C46" s="158"/>
      <c r="D46" s="158"/>
      <c r="E46" s="158">
        <f>'実質公債費比率（分子）の構造'!L$48</f>
        <v>1588</v>
      </c>
      <c r="F46" s="158"/>
      <c r="G46" s="158"/>
      <c r="H46" s="158">
        <f>'実質公債費比率（分子）の構造'!M$48</f>
        <v>1621</v>
      </c>
      <c r="I46" s="158"/>
      <c r="J46" s="158"/>
      <c r="K46" s="158">
        <f>'実質公債費比率（分子）の構造'!N$48</f>
        <v>1632</v>
      </c>
      <c r="L46" s="158"/>
      <c r="M46" s="158"/>
      <c r="N46" s="158">
        <f>'実質公債費比率（分子）の構造'!O$48</f>
        <v>1387</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2492</v>
      </c>
      <c r="C49" s="158"/>
      <c r="D49" s="158"/>
      <c r="E49" s="158">
        <f>'実質公債費比率（分子）の構造'!L$45</f>
        <v>2323</v>
      </c>
      <c r="F49" s="158"/>
      <c r="G49" s="158"/>
      <c r="H49" s="158">
        <f>'実質公債費比率（分子）の構造'!M$45</f>
        <v>2402</v>
      </c>
      <c r="I49" s="158"/>
      <c r="J49" s="158"/>
      <c r="K49" s="158">
        <f>'実質公債費比率（分子）の構造'!N$45</f>
        <v>2372</v>
      </c>
      <c r="L49" s="158"/>
      <c r="M49" s="158"/>
      <c r="N49" s="158">
        <f>'実質公債費比率（分子）の構造'!O$45</f>
        <v>2286</v>
      </c>
      <c r="O49" s="158"/>
      <c r="P49" s="158"/>
    </row>
    <row r="50" spans="1:16" x14ac:dyDescent="0.2">
      <c r="A50" s="158" t="s">
        <v>67</v>
      </c>
      <c r="B50" s="158" t="e">
        <f>NA()</f>
        <v>#N/A</v>
      </c>
      <c r="C50" s="158">
        <f>IF(ISNUMBER('実質公債費比率（分子）の構造'!K$53),'実質公債費比率（分子）の構造'!K$53,NA())</f>
        <v>669</v>
      </c>
      <c r="D50" s="158" t="e">
        <f>NA()</f>
        <v>#N/A</v>
      </c>
      <c r="E50" s="158" t="e">
        <f>NA()</f>
        <v>#N/A</v>
      </c>
      <c r="F50" s="158">
        <f>IF(ISNUMBER('実質公債費比率（分子）の構造'!L$53),'実質公債費比率（分子）の構造'!L$53,NA())</f>
        <v>745</v>
      </c>
      <c r="G50" s="158" t="e">
        <f>NA()</f>
        <v>#N/A</v>
      </c>
      <c r="H50" s="158" t="e">
        <f>NA()</f>
        <v>#N/A</v>
      </c>
      <c r="I50" s="158">
        <f>IF(ISNUMBER('実質公債費比率（分子）の構造'!M$53),'実質公債費比率（分子）の構造'!M$53,NA())</f>
        <v>871</v>
      </c>
      <c r="J50" s="158" t="e">
        <f>NA()</f>
        <v>#N/A</v>
      </c>
      <c r="K50" s="158" t="e">
        <f>NA()</f>
        <v>#N/A</v>
      </c>
      <c r="L50" s="158">
        <f>IF(ISNUMBER('実質公債費比率（分子）の構造'!N$53),'実質公債費比率（分子）の構造'!N$53,NA())</f>
        <v>808</v>
      </c>
      <c r="M50" s="158" t="e">
        <f>NA()</f>
        <v>#N/A</v>
      </c>
      <c r="N50" s="158" t="e">
        <f>NA()</f>
        <v>#N/A</v>
      </c>
      <c r="O50" s="158">
        <f>IF(ISNUMBER('実質公債費比率（分子）の構造'!O$53),'実質公債費比率（分子）の構造'!O$53,NA())</f>
        <v>591</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35767</v>
      </c>
      <c r="E56" s="157"/>
      <c r="F56" s="157"/>
      <c r="G56" s="157">
        <f>'将来負担比率（分子）の構造'!J$52</f>
        <v>34405</v>
      </c>
      <c r="H56" s="157"/>
      <c r="I56" s="157"/>
      <c r="J56" s="157">
        <f>'将来負担比率（分子）の構造'!K$52</f>
        <v>32793</v>
      </c>
      <c r="K56" s="157"/>
      <c r="L56" s="157"/>
      <c r="M56" s="157">
        <f>'将来負担比率（分子）の構造'!L$52</f>
        <v>30996</v>
      </c>
      <c r="N56" s="157"/>
      <c r="O56" s="157"/>
      <c r="P56" s="157">
        <f>'将来負担比率（分子）の構造'!M$52</f>
        <v>28799</v>
      </c>
    </row>
    <row r="57" spans="1:16" x14ac:dyDescent="0.2">
      <c r="A57" s="157" t="s">
        <v>42</v>
      </c>
      <c r="B57" s="157"/>
      <c r="C57" s="157"/>
      <c r="D57" s="157">
        <f>'将来負担比率（分子）の構造'!I$51</f>
        <v>490</v>
      </c>
      <c r="E57" s="157"/>
      <c r="F57" s="157"/>
      <c r="G57" s="157">
        <f>'将来負担比率（分子）の構造'!J$51</f>
        <v>512</v>
      </c>
      <c r="H57" s="157"/>
      <c r="I57" s="157"/>
      <c r="J57" s="157">
        <f>'将来負担比率（分子）の構造'!K$51</f>
        <v>533</v>
      </c>
      <c r="K57" s="157"/>
      <c r="L57" s="157"/>
      <c r="M57" s="157">
        <f>'将来負担比率（分子）の構造'!L$51</f>
        <v>503</v>
      </c>
      <c r="N57" s="157"/>
      <c r="O57" s="157"/>
      <c r="P57" s="157">
        <f>'将来負担比率（分子）の構造'!M$51</f>
        <v>398</v>
      </c>
    </row>
    <row r="58" spans="1:16" x14ac:dyDescent="0.2">
      <c r="A58" s="157" t="s">
        <v>41</v>
      </c>
      <c r="B58" s="157"/>
      <c r="C58" s="157"/>
      <c r="D58" s="157">
        <f>'将来負担比率（分子）の構造'!I$50</f>
        <v>5940</v>
      </c>
      <c r="E58" s="157"/>
      <c r="F58" s="157"/>
      <c r="G58" s="157">
        <f>'将来負担比率（分子）の構造'!J$50</f>
        <v>6231</v>
      </c>
      <c r="H58" s="157"/>
      <c r="I58" s="157"/>
      <c r="J58" s="157">
        <f>'将来負担比率（分子）の構造'!K$50</f>
        <v>6494</v>
      </c>
      <c r="K58" s="157"/>
      <c r="L58" s="157"/>
      <c r="M58" s="157">
        <f>'将来負担比率（分子）の構造'!L$50</f>
        <v>6744</v>
      </c>
      <c r="N58" s="157"/>
      <c r="O58" s="157"/>
      <c r="P58" s="157">
        <f>'将来負担比率（分子）の構造'!M$50</f>
        <v>7158</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2778</v>
      </c>
      <c r="C62" s="157"/>
      <c r="D62" s="157"/>
      <c r="E62" s="157">
        <f>'将来負担比率（分子）の構造'!J$45</f>
        <v>2729</v>
      </c>
      <c r="F62" s="157"/>
      <c r="G62" s="157"/>
      <c r="H62" s="157">
        <f>'将来負担比率（分子）の構造'!K$45</f>
        <v>2721</v>
      </c>
      <c r="I62" s="157"/>
      <c r="J62" s="157"/>
      <c r="K62" s="157">
        <f>'将来負担比率（分子）の構造'!L$45</f>
        <v>2704</v>
      </c>
      <c r="L62" s="157"/>
      <c r="M62" s="157"/>
      <c r="N62" s="157">
        <f>'将来負担比率（分子）の構造'!M$45</f>
        <v>2695</v>
      </c>
      <c r="O62" s="157"/>
      <c r="P62" s="157"/>
    </row>
    <row r="63" spans="1:16" x14ac:dyDescent="0.2">
      <c r="A63" s="157" t="s">
        <v>34</v>
      </c>
      <c r="B63" s="157">
        <f>'将来負担比率（分子）の構造'!I$44</f>
        <v>1323</v>
      </c>
      <c r="C63" s="157"/>
      <c r="D63" s="157"/>
      <c r="E63" s="157">
        <f>'将来負担比率（分子）の構造'!J$44</f>
        <v>1116</v>
      </c>
      <c r="F63" s="157"/>
      <c r="G63" s="157"/>
      <c r="H63" s="157">
        <f>'将来負担比率（分子）の構造'!K$44</f>
        <v>904</v>
      </c>
      <c r="I63" s="157"/>
      <c r="J63" s="157"/>
      <c r="K63" s="157">
        <f>'将来負担比率（分子）の構造'!L$44</f>
        <v>689</v>
      </c>
      <c r="L63" s="157"/>
      <c r="M63" s="157"/>
      <c r="N63" s="157">
        <f>'将来負担比率（分子）の構造'!M$44</f>
        <v>494</v>
      </c>
      <c r="O63" s="157"/>
      <c r="P63" s="157"/>
    </row>
    <row r="64" spans="1:16" x14ac:dyDescent="0.2">
      <c r="A64" s="157" t="s">
        <v>33</v>
      </c>
      <c r="B64" s="157">
        <f>'将来負担比率（分子）の構造'!I$43</f>
        <v>17444</v>
      </c>
      <c r="C64" s="157"/>
      <c r="D64" s="157"/>
      <c r="E64" s="157">
        <f>'将来負担比率（分子）の構造'!J$43</f>
        <v>16020</v>
      </c>
      <c r="F64" s="157"/>
      <c r="G64" s="157"/>
      <c r="H64" s="157">
        <f>'将来負担比率（分子）の構造'!K$43</f>
        <v>15666</v>
      </c>
      <c r="I64" s="157"/>
      <c r="J64" s="157"/>
      <c r="K64" s="157">
        <f>'将来負担比率（分子）の構造'!L$43</f>
        <v>14413</v>
      </c>
      <c r="L64" s="157"/>
      <c r="M64" s="157"/>
      <c r="N64" s="157">
        <f>'将来負担比率（分子）の構造'!M$43</f>
        <v>13647</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30309</v>
      </c>
      <c r="C66" s="157"/>
      <c r="D66" s="157"/>
      <c r="E66" s="157">
        <f>'将来負担比率（分子）の構造'!J$41</f>
        <v>29015</v>
      </c>
      <c r="F66" s="157"/>
      <c r="G66" s="157"/>
      <c r="H66" s="157">
        <f>'将来負担比率（分子）の構造'!K$41</f>
        <v>27952</v>
      </c>
      <c r="I66" s="157"/>
      <c r="J66" s="157"/>
      <c r="K66" s="157">
        <f>'将来負担比率（分子）の構造'!L$41</f>
        <v>26679</v>
      </c>
      <c r="L66" s="157"/>
      <c r="M66" s="157"/>
      <c r="N66" s="157">
        <f>'将来負担比率（分子）の構造'!M$41</f>
        <v>25183</v>
      </c>
      <c r="O66" s="157"/>
      <c r="P66" s="157"/>
    </row>
    <row r="67" spans="1:16" x14ac:dyDescent="0.2">
      <c r="A67" s="157" t="s">
        <v>71</v>
      </c>
      <c r="B67" s="157" t="e">
        <f>NA()</f>
        <v>#N/A</v>
      </c>
      <c r="C67" s="157">
        <f>IF(ISNUMBER('将来負担比率（分子）の構造'!I$53), IF('将来負担比率（分子）の構造'!I$53 &lt; 0, 0, '将来負担比率（分子）の構造'!I$53), NA())</f>
        <v>9656</v>
      </c>
      <c r="D67" s="157" t="e">
        <f>NA()</f>
        <v>#N/A</v>
      </c>
      <c r="E67" s="157" t="e">
        <f>NA()</f>
        <v>#N/A</v>
      </c>
      <c r="F67" s="157">
        <f>IF(ISNUMBER('将来負担比率（分子）の構造'!J$53), IF('将来負担比率（分子）の構造'!J$53 &lt; 0, 0, '将来負担比率（分子）の構造'!J$53), NA())</f>
        <v>7732</v>
      </c>
      <c r="G67" s="157" t="e">
        <f>NA()</f>
        <v>#N/A</v>
      </c>
      <c r="H67" s="157" t="e">
        <f>NA()</f>
        <v>#N/A</v>
      </c>
      <c r="I67" s="157">
        <f>IF(ISNUMBER('将来負担比率（分子）の構造'!K$53), IF('将来負担比率（分子）の構造'!K$53 &lt; 0, 0, '将来負担比率（分子）の構造'!K$53), NA())</f>
        <v>7423</v>
      </c>
      <c r="J67" s="157" t="e">
        <f>NA()</f>
        <v>#N/A</v>
      </c>
      <c r="K67" s="157" t="e">
        <f>NA()</f>
        <v>#N/A</v>
      </c>
      <c r="L67" s="157">
        <f>IF(ISNUMBER('将来負担比率（分子）の構造'!L$53), IF('将来負担比率（分子）の構造'!L$53 &lt; 0, 0, '将来負担比率（分子）の構造'!L$53), NA())</f>
        <v>6241</v>
      </c>
      <c r="M67" s="157" t="e">
        <f>NA()</f>
        <v>#N/A</v>
      </c>
      <c r="N67" s="157" t="e">
        <f>NA()</f>
        <v>#N/A</v>
      </c>
      <c r="O67" s="157">
        <f>IF(ISNUMBER('将来負担比率（分子）の構造'!M$53), IF('将来負担比率（分子）の構造'!M$53 &lt; 0, 0, '将来負担比率（分子）の構造'!M$53), NA())</f>
        <v>5665</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2974</v>
      </c>
      <c r="C72" s="161">
        <f>基金残高に係る経年分析!G55</f>
        <v>3026</v>
      </c>
      <c r="D72" s="161">
        <f>基金残高に係る経年分析!H55</f>
        <v>3379</v>
      </c>
    </row>
    <row r="73" spans="1:16" x14ac:dyDescent="0.2">
      <c r="A73" s="160" t="s">
        <v>74</v>
      </c>
      <c r="B73" s="161">
        <f>基金残高に係る経年分析!F56</f>
        <v>179</v>
      </c>
      <c r="C73" s="161">
        <f>基金残高に係る経年分析!G56</f>
        <v>256</v>
      </c>
      <c r="D73" s="161">
        <f>基金残高に係る経年分析!H56</f>
        <v>290</v>
      </c>
    </row>
    <row r="74" spans="1:16" x14ac:dyDescent="0.2">
      <c r="A74" s="160" t="s">
        <v>75</v>
      </c>
      <c r="B74" s="161">
        <f>基金残高に係る経年分析!F57</f>
        <v>4594</v>
      </c>
      <c r="C74" s="161">
        <f>基金残高に係る経年分析!G57</f>
        <v>4594</v>
      </c>
      <c r="D74" s="161">
        <f>基金残高に係る経年分析!H57</f>
        <v>4652</v>
      </c>
    </row>
  </sheetData>
  <sheetProtection algorithmName="SHA-512" hashValue="O7bXg0/BwwWAFaQCoiwiz10qnqqvzNYCCC4U+UVI+4DCVGJWWO/FGlJYUu2jr4IzdgI70EMzUgJfe3YPMUXohQ==" saltValue="fVQ69hhgj7fkpirZ+Al86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4184409</v>
      </c>
      <c r="S5" s="664"/>
      <c r="T5" s="664"/>
      <c r="U5" s="664"/>
      <c r="V5" s="664"/>
      <c r="W5" s="664"/>
      <c r="X5" s="664"/>
      <c r="Y5" s="689"/>
      <c r="Z5" s="702">
        <v>16.899999999999999</v>
      </c>
      <c r="AA5" s="702"/>
      <c r="AB5" s="702"/>
      <c r="AC5" s="702"/>
      <c r="AD5" s="703">
        <v>4183947</v>
      </c>
      <c r="AE5" s="703"/>
      <c r="AF5" s="703"/>
      <c r="AG5" s="703"/>
      <c r="AH5" s="703"/>
      <c r="AI5" s="703"/>
      <c r="AJ5" s="703"/>
      <c r="AK5" s="703"/>
      <c r="AL5" s="690">
        <v>27.9</v>
      </c>
      <c r="AM5" s="672"/>
      <c r="AN5" s="672"/>
      <c r="AO5" s="691"/>
      <c r="AP5" s="666" t="s">
        <v>216</v>
      </c>
      <c r="AQ5" s="667"/>
      <c r="AR5" s="667"/>
      <c r="AS5" s="667"/>
      <c r="AT5" s="667"/>
      <c r="AU5" s="667"/>
      <c r="AV5" s="667"/>
      <c r="AW5" s="667"/>
      <c r="AX5" s="667"/>
      <c r="AY5" s="667"/>
      <c r="AZ5" s="667"/>
      <c r="BA5" s="667"/>
      <c r="BB5" s="667"/>
      <c r="BC5" s="667"/>
      <c r="BD5" s="667"/>
      <c r="BE5" s="667"/>
      <c r="BF5" s="668"/>
      <c r="BG5" s="608">
        <v>4183318</v>
      </c>
      <c r="BH5" s="609"/>
      <c r="BI5" s="609"/>
      <c r="BJ5" s="609"/>
      <c r="BK5" s="609"/>
      <c r="BL5" s="609"/>
      <c r="BM5" s="609"/>
      <c r="BN5" s="610"/>
      <c r="BO5" s="646">
        <v>100</v>
      </c>
      <c r="BP5" s="646"/>
      <c r="BQ5" s="646"/>
      <c r="BR5" s="646"/>
      <c r="BS5" s="647" t="s">
        <v>122</v>
      </c>
      <c r="BT5" s="647"/>
      <c r="BU5" s="647"/>
      <c r="BV5" s="647"/>
      <c r="BW5" s="647"/>
      <c r="BX5" s="647"/>
      <c r="BY5" s="647"/>
      <c r="BZ5" s="647"/>
      <c r="CA5" s="647"/>
      <c r="CB5" s="682"/>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380508</v>
      </c>
      <c r="S6" s="609"/>
      <c r="T6" s="609"/>
      <c r="U6" s="609"/>
      <c r="V6" s="609"/>
      <c r="W6" s="609"/>
      <c r="X6" s="609"/>
      <c r="Y6" s="610"/>
      <c r="Z6" s="646">
        <v>1.5</v>
      </c>
      <c r="AA6" s="646"/>
      <c r="AB6" s="646"/>
      <c r="AC6" s="646"/>
      <c r="AD6" s="647">
        <v>380508</v>
      </c>
      <c r="AE6" s="647"/>
      <c r="AF6" s="647"/>
      <c r="AG6" s="647"/>
      <c r="AH6" s="647"/>
      <c r="AI6" s="647"/>
      <c r="AJ6" s="647"/>
      <c r="AK6" s="647"/>
      <c r="AL6" s="611">
        <v>2.5</v>
      </c>
      <c r="AM6" s="612"/>
      <c r="AN6" s="612"/>
      <c r="AO6" s="648"/>
      <c r="AP6" s="605" t="s">
        <v>221</v>
      </c>
      <c r="AQ6" s="606"/>
      <c r="AR6" s="606"/>
      <c r="AS6" s="606"/>
      <c r="AT6" s="606"/>
      <c r="AU6" s="606"/>
      <c r="AV6" s="606"/>
      <c r="AW6" s="606"/>
      <c r="AX6" s="606"/>
      <c r="AY6" s="606"/>
      <c r="AZ6" s="606"/>
      <c r="BA6" s="606"/>
      <c r="BB6" s="606"/>
      <c r="BC6" s="606"/>
      <c r="BD6" s="606"/>
      <c r="BE6" s="606"/>
      <c r="BF6" s="607"/>
      <c r="BG6" s="608">
        <v>4183318</v>
      </c>
      <c r="BH6" s="609"/>
      <c r="BI6" s="609"/>
      <c r="BJ6" s="609"/>
      <c r="BK6" s="609"/>
      <c r="BL6" s="609"/>
      <c r="BM6" s="609"/>
      <c r="BN6" s="610"/>
      <c r="BO6" s="646">
        <v>100</v>
      </c>
      <c r="BP6" s="646"/>
      <c r="BQ6" s="646"/>
      <c r="BR6" s="646"/>
      <c r="BS6" s="647" t="s">
        <v>122</v>
      </c>
      <c r="BT6" s="647"/>
      <c r="BU6" s="647"/>
      <c r="BV6" s="647"/>
      <c r="BW6" s="647"/>
      <c r="BX6" s="647"/>
      <c r="BY6" s="647"/>
      <c r="BZ6" s="647"/>
      <c r="CA6" s="647"/>
      <c r="CB6" s="682"/>
      <c r="CD6" s="666" t="s">
        <v>222</v>
      </c>
      <c r="CE6" s="667"/>
      <c r="CF6" s="667"/>
      <c r="CG6" s="667"/>
      <c r="CH6" s="667"/>
      <c r="CI6" s="667"/>
      <c r="CJ6" s="667"/>
      <c r="CK6" s="667"/>
      <c r="CL6" s="667"/>
      <c r="CM6" s="667"/>
      <c r="CN6" s="667"/>
      <c r="CO6" s="667"/>
      <c r="CP6" s="667"/>
      <c r="CQ6" s="668"/>
      <c r="CR6" s="608">
        <v>136110</v>
      </c>
      <c r="CS6" s="609"/>
      <c r="CT6" s="609"/>
      <c r="CU6" s="609"/>
      <c r="CV6" s="609"/>
      <c r="CW6" s="609"/>
      <c r="CX6" s="609"/>
      <c r="CY6" s="610"/>
      <c r="CZ6" s="690">
        <v>0.6</v>
      </c>
      <c r="DA6" s="672"/>
      <c r="DB6" s="672"/>
      <c r="DC6" s="692"/>
      <c r="DD6" s="614" t="s">
        <v>122</v>
      </c>
      <c r="DE6" s="609"/>
      <c r="DF6" s="609"/>
      <c r="DG6" s="609"/>
      <c r="DH6" s="609"/>
      <c r="DI6" s="609"/>
      <c r="DJ6" s="609"/>
      <c r="DK6" s="609"/>
      <c r="DL6" s="609"/>
      <c r="DM6" s="609"/>
      <c r="DN6" s="609"/>
      <c r="DO6" s="609"/>
      <c r="DP6" s="610"/>
      <c r="DQ6" s="614">
        <v>136109</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3028</v>
      </c>
      <c r="S7" s="609"/>
      <c r="T7" s="609"/>
      <c r="U7" s="609"/>
      <c r="V7" s="609"/>
      <c r="W7" s="609"/>
      <c r="X7" s="609"/>
      <c r="Y7" s="610"/>
      <c r="Z7" s="646">
        <v>0</v>
      </c>
      <c r="AA7" s="646"/>
      <c r="AB7" s="646"/>
      <c r="AC7" s="646"/>
      <c r="AD7" s="647">
        <v>3028</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1611930</v>
      </c>
      <c r="BH7" s="609"/>
      <c r="BI7" s="609"/>
      <c r="BJ7" s="609"/>
      <c r="BK7" s="609"/>
      <c r="BL7" s="609"/>
      <c r="BM7" s="609"/>
      <c r="BN7" s="610"/>
      <c r="BO7" s="646">
        <v>38.5</v>
      </c>
      <c r="BP7" s="646"/>
      <c r="BQ7" s="646"/>
      <c r="BR7" s="646"/>
      <c r="BS7" s="647" t="s">
        <v>122</v>
      </c>
      <c r="BT7" s="647"/>
      <c r="BU7" s="647"/>
      <c r="BV7" s="647"/>
      <c r="BW7" s="647"/>
      <c r="BX7" s="647"/>
      <c r="BY7" s="647"/>
      <c r="BZ7" s="647"/>
      <c r="CA7" s="647"/>
      <c r="CB7" s="682"/>
      <c r="CD7" s="605" t="s">
        <v>225</v>
      </c>
      <c r="CE7" s="606"/>
      <c r="CF7" s="606"/>
      <c r="CG7" s="606"/>
      <c r="CH7" s="606"/>
      <c r="CI7" s="606"/>
      <c r="CJ7" s="606"/>
      <c r="CK7" s="606"/>
      <c r="CL7" s="606"/>
      <c r="CM7" s="606"/>
      <c r="CN7" s="606"/>
      <c r="CO7" s="606"/>
      <c r="CP7" s="606"/>
      <c r="CQ7" s="607"/>
      <c r="CR7" s="608">
        <v>3337427</v>
      </c>
      <c r="CS7" s="609"/>
      <c r="CT7" s="609"/>
      <c r="CU7" s="609"/>
      <c r="CV7" s="609"/>
      <c r="CW7" s="609"/>
      <c r="CX7" s="609"/>
      <c r="CY7" s="610"/>
      <c r="CZ7" s="646">
        <v>14.1</v>
      </c>
      <c r="DA7" s="646"/>
      <c r="DB7" s="646"/>
      <c r="DC7" s="646"/>
      <c r="DD7" s="614">
        <v>190762</v>
      </c>
      <c r="DE7" s="609"/>
      <c r="DF7" s="609"/>
      <c r="DG7" s="609"/>
      <c r="DH7" s="609"/>
      <c r="DI7" s="609"/>
      <c r="DJ7" s="609"/>
      <c r="DK7" s="609"/>
      <c r="DL7" s="609"/>
      <c r="DM7" s="609"/>
      <c r="DN7" s="609"/>
      <c r="DO7" s="609"/>
      <c r="DP7" s="610"/>
      <c r="DQ7" s="614">
        <v>2576757</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53922</v>
      </c>
      <c r="S8" s="609"/>
      <c r="T8" s="609"/>
      <c r="U8" s="609"/>
      <c r="V8" s="609"/>
      <c r="W8" s="609"/>
      <c r="X8" s="609"/>
      <c r="Y8" s="610"/>
      <c r="Z8" s="646">
        <v>0.2</v>
      </c>
      <c r="AA8" s="646"/>
      <c r="AB8" s="646"/>
      <c r="AC8" s="646"/>
      <c r="AD8" s="647">
        <v>53922</v>
      </c>
      <c r="AE8" s="647"/>
      <c r="AF8" s="647"/>
      <c r="AG8" s="647"/>
      <c r="AH8" s="647"/>
      <c r="AI8" s="647"/>
      <c r="AJ8" s="647"/>
      <c r="AK8" s="647"/>
      <c r="AL8" s="611">
        <v>0.4</v>
      </c>
      <c r="AM8" s="612"/>
      <c r="AN8" s="612"/>
      <c r="AO8" s="648"/>
      <c r="AP8" s="605" t="s">
        <v>227</v>
      </c>
      <c r="AQ8" s="606"/>
      <c r="AR8" s="606"/>
      <c r="AS8" s="606"/>
      <c r="AT8" s="606"/>
      <c r="AU8" s="606"/>
      <c r="AV8" s="606"/>
      <c r="AW8" s="606"/>
      <c r="AX8" s="606"/>
      <c r="AY8" s="606"/>
      <c r="AZ8" s="606"/>
      <c r="BA8" s="606"/>
      <c r="BB8" s="606"/>
      <c r="BC8" s="606"/>
      <c r="BD8" s="606"/>
      <c r="BE8" s="606"/>
      <c r="BF8" s="607"/>
      <c r="BG8" s="608">
        <v>55987</v>
      </c>
      <c r="BH8" s="609"/>
      <c r="BI8" s="609"/>
      <c r="BJ8" s="609"/>
      <c r="BK8" s="609"/>
      <c r="BL8" s="609"/>
      <c r="BM8" s="609"/>
      <c r="BN8" s="610"/>
      <c r="BO8" s="646">
        <v>1.3</v>
      </c>
      <c r="BP8" s="646"/>
      <c r="BQ8" s="646"/>
      <c r="BR8" s="646"/>
      <c r="BS8" s="647" t="s">
        <v>122</v>
      </c>
      <c r="BT8" s="647"/>
      <c r="BU8" s="647"/>
      <c r="BV8" s="647"/>
      <c r="BW8" s="647"/>
      <c r="BX8" s="647"/>
      <c r="BY8" s="647"/>
      <c r="BZ8" s="647"/>
      <c r="CA8" s="647"/>
      <c r="CB8" s="682"/>
      <c r="CD8" s="605" t="s">
        <v>228</v>
      </c>
      <c r="CE8" s="606"/>
      <c r="CF8" s="606"/>
      <c r="CG8" s="606"/>
      <c r="CH8" s="606"/>
      <c r="CI8" s="606"/>
      <c r="CJ8" s="606"/>
      <c r="CK8" s="606"/>
      <c r="CL8" s="606"/>
      <c r="CM8" s="606"/>
      <c r="CN8" s="606"/>
      <c r="CO8" s="606"/>
      <c r="CP8" s="606"/>
      <c r="CQ8" s="607"/>
      <c r="CR8" s="608">
        <v>7496038</v>
      </c>
      <c r="CS8" s="609"/>
      <c r="CT8" s="609"/>
      <c r="CU8" s="609"/>
      <c r="CV8" s="609"/>
      <c r="CW8" s="609"/>
      <c r="CX8" s="609"/>
      <c r="CY8" s="610"/>
      <c r="CZ8" s="646">
        <v>31.7</v>
      </c>
      <c r="DA8" s="646"/>
      <c r="DB8" s="646"/>
      <c r="DC8" s="646"/>
      <c r="DD8" s="614">
        <v>243416</v>
      </c>
      <c r="DE8" s="609"/>
      <c r="DF8" s="609"/>
      <c r="DG8" s="609"/>
      <c r="DH8" s="609"/>
      <c r="DI8" s="609"/>
      <c r="DJ8" s="609"/>
      <c r="DK8" s="609"/>
      <c r="DL8" s="609"/>
      <c r="DM8" s="609"/>
      <c r="DN8" s="609"/>
      <c r="DO8" s="609"/>
      <c r="DP8" s="610"/>
      <c r="DQ8" s="614">
        <v>4194182</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70973</v>
      </c>
      <c r="S9" s="609"/>
      <c r="T9" s="609"/>
      <c r="U9" s="609"/>
      <c r="V9" s="609"/>
      <c r="W9" s="609"/>
      <c r="X9" s="609"/>
      <c r="Y9" s="610"/>
      <c r="Z9" s="646">
        <v>0.3</v>
      </c>
      <c r="AA9" s="646"/>
      <c r="AB9" s="646"/>
      <c r="AC9" s="646"/>
      <c r="AD9" s="647">
        <v>70973</v>
      </c>
      <c r="AE9" s="647"/>
      <c r="AF9" s="647"/>
      <c r="AG9" s="647"/>
      <c r="AH9" s="647"/>
      <c r="AI9" s="647"/>
      <c r="AJ9" s="647"/>
      <c r="AK9" s="647"/>
      <c r="AL9" s="611">
        <v>0.5</v>
      </c>
      <c r="AM9" s="612"/>
      <c r="AN9" s="612"/>
      <c r="AO9" s="648"/>
      <c r="AP9" s="605" t="s">
        <v>230</v>
      </c>
      <c r="AQ9" s="606"/>
      <c r="AR9" s="606"/>
      <c r="AS9" s="606"/>
      <c r="AT9" s="606"/>
      <c r="AU9" s="606"/>
      <c r="AV9" s="606"/>
      <c r="AW9" s="606"/>
      <c r="AX9" s="606"/>
      <c r="AY9" s="606"/>
      <c r="AZ9" s="606"/>
      <c r="BA9" s="606"/>
      <c r="BB9" s="606"/>
      <c r="BC9" s="606"/>
      <c r="BD9" s="606"/>
      <c r="BE9" s="606"/>
      <c r="BF9" s="607"/>
      <c r="BG9" s="608">
        <v>1375857</v>
      </c>
      <c r="BH9" s="609"/>
      <c r="BI9" s="609"/>
      <c r="BJ9" s="609"/>
      <c r="BK9" s="609"/>
      <c r="BL9" s="609"/>
      <c r="BM9" s="609"/>
      <c r="BN9" s="610"/>
      <c r="BO9" s="646">
        <v>32.9</v>
      </c>
      <c r="BP9" s="646"/>
      <c r="BQ9" s="646"/>
      <c r="BR9" s="646"/>
      <c r="BS9" s="647" t="s">
        <v>122</v>
      </c>
      <c r="BT9" s="647"/>
      <c r="BU9" s="647"/>
      <c r="BV9" s="647"/>
      <c r="BW9" s="647"/>
      <c r="BX9" s="647"/>
      <c r="BY9" s="647"/>
      <c r="BZ9" s="647"/>
      <c r="CA9" s="647"/>
      <c r="CB9" s="682"/>
      <c r="CD9" s="605" t="s">
        <v>231</v>
      </c>
      <c r="CE9" s="606"/>
      <c r="CF9" s="606"/>
      <c r="CG9" s="606"/>
      <c r="CH9" s="606"/>
      <c r="CI9" s="606"/>
      <c r="CJ9" s="606"/>
      <c r="CK9" s="606"/>
      <c r="CL9" s="606"/>
      <c r="CM9" s="606"/>
      <c r="CN9" s="606"/>
      <c r="CO9" s="606"/>
      <c r="CP9" s="606"/>
      <c r="CQ9" s="607"/>
      <c r="CR9" s="608">
        <v>2552229</v>
      </c>
      <c r="CS9" s="609"/>
      <c r="CT9" s="609"/>
      <c r="CU9" s="609"/>
      <c r="CV9" s="609"/>
      <c r="CW9" s="609"/>
      <c r="CX9" s="609"/>
      <c r="CY9" s="610"/>
      <c r="CZ9" s="646">
        <v>10.8</v>
      </c>
      <c r="DA9" s="646"/>
      <c r="DB9" s="646"/>
      <c r="DC9" s="646"/>
      <c r="DD9" s="614">
        <v>25333</v>
      </c>
      <c r="DE9" s="609"/>
      <c r="DF9" s="609"/>
      <c r="DG9" s="609"/>
      <c r="DH9" s="609"/>
      <c r="DI9" s="609"/>
      <c r="DJ9" s="609"/>
      <c r="DK9" s="609"/>
      <c r="DL9" s="609"/>
      <c r="DM9" s="609"/>
      <c r="DN9" s="609"/>
      <c r="DO9" s="609"/>
      <c r="DP9" s="610"/>
      <c r="DQ9" s="614">
        <v>2225749</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96098</v>
      </c>
      <c r="BH10" s="609"/>
      <c r="BI10" s="609"/>
      <c r="BJ10" s="609"/>
      <c r="BK10" s="609"/>
      <c r="BL10" s="609"/>
      <c r="BM10" s="609"/>
      <c r="BN10" s="610"/>
      <c r="BO10" s="646">
        <v>2.2999999999999998</v>
      </c>
      <c r="BP10" s="646"/>
      <c r="BQ10" s="646"/>
      <c r="BR10" s="646"/>
      <c r="BS10" s="647" t="s">
        <v>122</v>
      </c>
      <c r="BT10" s="647"/>
      <c r="BU10" s="647"/>
      <c r="BV10" s="647"/>
      <c r="BW10" s="647"/>
      <c r="BX10" s="647"/>
      <c r="BY10" s="647"/>
      <c r="BZ10" s="647"/>
      <c r="CA10" s="647"/>
      <c r="CB10" s="682"/>
      <c r="CD10" s="605" t="s">
        <v>234</v>
      </c>
      <c r="CE10" s="606"/>
      <c r="CF10" s="606"/>
      <c r="CG10" s="606"/>
      <c r="CH10" s="606"/>
      <c r="CI10" s="606"/>
      <c r="CJ10" s="606"/>
      <c r="CK10" s="606"/>
      <c r="CL10" s="606"/>
      <c r="CM10" s="606"/>
      <c r="CN10" s="606"/>
      <c r="CO10" s="606"/>
      <c r="CP10" s="606"/>
      <c r="CQ10" s="607"/>
      <c r="CR10" s="608">
        <v>18727</v>
      </c>
      <c r="CS10" s="609"/>
      <c r="CT10" s="609"/>
      <c r="CU10" s="609"/>
      <c r="CV10" s="609"/>
      <c r="CW10" s="609"/>
      <c r="CX10" s="609"/>
      <c r="CY10" s="610"/>
      <c r="CZ10" s="646">
        <v>0.1</v>
      </c>
      <c r="DA10" s="646"/>
      <c r="DB10" s="646"/>
      <c r="DC10" s="646"/>
      <c r="DD10" s="614" t="s">
        <v>122</v>
      </c>
      <c r="DE10" s="609"/>
      <c r="DF10" s="609"/>
      <c r="DG10" s="609"/>
      <c r="DH10" s="609"/>
      <c r="DI10" s="609"/>
      <c r="DJ10" s="609"/>
      <c r="DK10" s="609"/>
      <c r="DL10" s="609"/>
      <c r="DM10" s="609"/>
      <c r="DN10" s="609"/>
      <c r="DO10" s="609"/>
      <c r="DP10" s="610"/>
      <c r="DQ10" s="614">
        <v>18643</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865383</v>
      </c>
      <c r="S11" s="609"/>
      <c r="T11" s="609"/>
      <c r="U11" s="609"/>
      <c r="V11" s="609"/>
      <c r="W11" s="609"/>
      <c r="X11" s="609"/>
      <c r="Y11" s="610"/>
      <c r="Z11" s="611">
        <v>3.5</v>
      </c>
      <c r="AA11" s="612"/>
      <c r="AB11" s="612"/>
      <c r="AC11" s="613"/>
      <c r="AD11" s="614">
        <v>865383</v>
      </c>
      <c r="AE11" s="609"/>
      <c r="AF11" s="609"/>
      <c r="AG11" s="609"/>
      <c r="AH11" s="609"/>
      <c r="AI11" s="609"/>
      <c r="AJ11" s="609"/>
      <c r="AK11" s="610"/>
      <c r="AL11" s="611">
        <v>5.8</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83988</v>
      </c>
      <c r="BH11" s="609"/>
      <c r="BI11" s="609"/>
      <c r="BJ11" s="609"/>
      <c r="BK11" s="609"/>
      <c r="BL11" s="609"/>
      <c r="BM11" s="609"/>
      <c r="BN11" s="610"/>
      <c r="BO11" s="646">
        <v>2</v>
      </c>
      <c r="BP11" s="646"/>
      <c r="BQ11" s="646"/>
      <c r="BR11" s="646"/>
      <c r="BS11" s="647" t="s">
        <v>122</v>
      </c>
      <c r="BT11" s="647"/>
      <c r="BU11" s="647"/>
      <c r="BV11" s="647"/>
      <c r="BW11" s="647"/>
      <c r="BX11" s="647"/>
      <c r="BY11" s="647"/>
      <c r="BZ11" s="647"/>
      <c r="CA11" s="647"/>
      <c r="CB11" s="682"/>
      <c r="CD11" s="605" t="s">
        <v>237</v>
      </c>
      <c r="CE11" s="606"/>
      <c r="CF11" s="606"/>
      <c r="CG11" s="606"/>
      <c r="CH11" s="606"/>
      <c r="CI11" s="606"/>
      <c r="CJ11" s="606"/>
      <c r="CK11" s="606"/>
      <c r="CL11" s="606"/>
      <c r="CM11" s="606"/>
      <c r="CN11" s="606"/>
      <c r="CO11" s="606"/>
      <c r="CP11" s="606"/>
      <c r="CQ11" s="607"/>
      <c r="CR11" s="608">
        <v>1372746</v>
      </c>
      <c r="CS11" s="609"/>
      <c r="CT11" s="609"/>
      <c r="CU11" s="609"/>
      <c r="CV11" s="609"/>
      <c r="CW11" s="609"/>
      <c r="CX11" s="609"/>
      <c r="CY11" s="610"/>
      <c r="CZ11" s="646">
        <v>5.8</v>
      </c>
      <c r="DA11" s="646"/>
      <c r="DB11" s="646"/>
      <c r="DC11" s="646"/>
      <c r="DD11" s="614">
        <v>43258</v>
      </c>
      <c r="DE11" s="609"/>
      <c r="DF11" s="609"/>
      <c r="DG11" s="609"/>
      <c r="DH11" s="609"/>
      <c r="DI11" s="609"/>
      <c r="DJ11" s="609"/>
      <c r="DK11" s="609"/>
      <c r="DL11" s="609"/>
      <c r="DM11" s="609"/>
      <c r="DN11" s="609"/>
      <c r="DO11" s="609"/>
      <c r="DP11" s="610"/>
      <c r="DQ11" s="614">
        <v>1030285</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v>7393</v>
      </c>
      <c r="S12" s="609"/>
      <c r="T12" s="609"/>
      <c r="U12" s="609"/>
      <c r="V12" s="609"/>
      <c r="W12" s="609"/>
      <c r="X12" s="609"/>
      <c r="Y12" s="610"/>
      <c r="Z12" s="646">
        <v>0</v>
      </c>
      <c r="AA12" s="646"/>
      <c r="AB12" s="646"/>
      <c r="AC12" s="646"/>
      <c r="AD12" s="647">
        <v>7393</v>
      </c>
      <c r="AE12" s="647"/>
      <c r="AF12" s="647"/>
      <c r="AG12" s="647"/>
      <c r="AH12" s="647"/>
      <c r="AI12" s="647"/>
      <c r="AJ12" s="647"/>
      <c r="AK12" s="647"/>
      <c r="AL12" s="611">
        <v>0</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2174366</v>
      </c>
      <c r="BH12" s="609"/>
      <c r="BI12" s="609"/>
      <c r="BJ12" s="609"/>
      <c r="BK12" s="609"/>
      <c r="BL12" s="609"/>
      <c r="BM12" s="609"/>
      <c r="BN12" s="610"/>
      <c r="BO12" s="646">
        <v>52</v>
      </c>
      <c r="BP12" s="646"/>
      <c r="BQ12" s="646"/>
      <c r="BR12" s="646"/>
      <c r="BS12" s="647" t="s">
        <v>122</v>
      </c>
      <c r="BT12" s="647"/>
      <c r="BU12" s="647"/>
      <c r="BV12" s="647"/>
      <c r="BW12" s="647"/>
      <c r="BX12" s="647"/>
      <c r="BY12" s="647"/>
      <c r="BZ12" s="647"/>
      <c r="CA12" s="647"/>
      <c r="CB12" s="682"/>
      <c r="CD12" s="605" t="s">
        <v>240</v>
      </c>
      <c r="CE12" s="606"/>
      <c r="CF12" s="606"/>
      <c r="CG12" s="606"/>
      <c r="CH12" s="606"/>
      <c r="CI12" s="606"/>
      <c r="CJ12" s="606"/>
      <c r="CK12" s="606"/>
      <c r="CL12" s="606"/>
      <c r="CM12" s="606"/>
      <c r="CN12" s="606"/>
      <c r="CO12" s="606"/>
      <c r="CP12" s="606"/>
      <c r="CQ12" s="607"/>
      <c r="CR12" s="608">
        <v>743578</v>
      </c>
      <c r="CS12" s="609"/>
      <c r="CT12" s="609"/>
      <c r="CU12" s="609"/>
      <c r="CV12" s="609"/>
      <c r="CW12" s="609"/>
      <c r="CX12" s="609"/>
      <c r="CY12" s="610"/>
      <c r="CZ12" s="646">
        <v>3.1</v>
      </c>
      <c r="DA12" s="646"/>
      <c r="DB12" s="646"/>
      <c r="DC12" s="646"/>
      <c r="DD12" s="614">
        <v>146155</v>
      </c>
      <c r="DE12" s="609"/>
      <c r="DF12" s="609"/>
      <c r="DG12" s="609"/>
      <c r="DH12" s="609"/>
      <c r="DI12" s="609"/>
      <c r="DJ12" s="609"/>
      <c r="DK12" s="609"/>
      <c r="DL12" s="609"/>
      <c r="DM12" s="609"/>
      <c r="DN12" s="609"/>
      <c r="DO12" s="609"/>
      <c r="DP12" s="610"/>
      <c r="DQ12" s="614">
        <v>223995</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2126495</v>
      </c>
      <c r="BH13" s="609"/>
      <c r="BI13" s="609"/>
      <c r="BJ13" s="609"/>
      <c r="BK13" s="609"/>
      <c r="BL13" s="609"/>
      <c r="BM13" s="609"/>
      <c r="BN13" s="610"/>
      <c r="BO13" s="646">
        <v>50.8</v>
      </c>
      <c r="BP13" s="646"/>
      <c r="BQ13" s="646"/>
      <c r="BR13" s="646"/>
      <c r="BS13" s="647" t="s">
        <v>122</v>
      </c>
      <c r="BT13" s="647"/>
      <c r="BU13" s="647"/>
      <c r="BV13" s="647"/>
      <c r="BW13" s="647"/>
      <c r="BX13" s="647"/>
      <c r="BY13" s="647"/>
      <c r="BZ13" s="647"/>
      <c r="CA13" s="647"/>
      <c r="CB13" s="682"/>
      <c r="CD13" s="605" t="s">
        <v>243</v>
      </c>
      <c r="CE13" s="606"/>
      <c r="CF13" s="606"/>
      <c r="CG13" s="606"/>
      <c r="CH13" s="606"/>
      <c r="CI13" s="606"/>
      <c r="CJ13" s="606"/>
      <c r="CK13" s="606"/>
      <c r="CL13" s="606"/>
      <c r="CM13" s="606"/>
      <c r="CN13" s="606"/>
      <c r="CO13" s="606"/>
      <c r="CP13" s="606"/>
      <c r="CQ13" s="607"/>
      <c r="CR13" s="608">
        <v>1641634</v>
      </c>
      <c r="CS13" s="609"/>
      <c r="CT13" s="609"/>
      <c r="CU13" s="609"/>
      <c r="CV13" s="609"/>
      <c r="CW13" s="609"/>
      <c r="CX13" s="609"/>
      <c r="CY13" s="610"/>
      <c r="CZ13" s="646">
        <v>6.9</v>
      </c>
      <c r="DA13" s="646"/>
      <c r="DB13" s="646"/>
      <c r="DC13" s="646"/>
      <c r="DD13" s="614">
        <v>453964</v>
      </c>
      <c r="DE13" s="609"/>
      <c r="DF13" s="609"/>
      <c r="DG13" s="609"/>
      <c r="DH13" s="609"/>
      <c r="DI13" s="609"/>
      <c r="DJ13" s="609"/>
      <c r="DK13" s="609"/>
      <c r="DL13" s="609"/>
      <c r="DM13" s="609"/>
      <c r="DN13" s="609"/>
      <c r="DO13" s="609"/>
      <c r="DP13" s="610"/>
      <c r="DQ13" s="614">
        <v>1125538</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158245</v>
      </c>
      <c r="BH14" s="609"/>
      <c r="BI14" s="609"/>
      <c r="BJ14" s="609"/>
      <c r="BK14" s="609"/>
      <c r="BL14" s="609"/>
      <c r="BM14" s="609"/>
      <c r="BN14" s="610"/>
      <c r="BO14" s="646">
        <v>3.8</v>
      </c>
      <c r="BP14" s="646"/>
      <c r="BQ14" s="646"/>
      <c r="BR14" s="646"/>
      <c r="BS14" s="647" t="s">
        <v>122</v>
      </c>
      <c r="BT14" s="647"/>
      <c r="BU14" s="647"/>
      <c r="BV14" s="647"/>
      <c r="BW14" s="647"/>
      <c r="BX14" s="647"/>
      <c r="BY14" s="647"/>
      <c r="BZ14" s="647"/>
      <c r="CA14" s="647"/>
      <c r="CB14" s="682"/>
      <c r="CD14" s="605" t="s">
        <v>246</v>
      </c>
      <c r="CE14" s="606"/>
      <c r="CF14" s="606"/>
      <c r="CG14" s="606"/>
      <c r="CH14" s="606"/>
      <c r="CI14" s="606"/>
      <c r="CJ14" s="606"/>
      <c r="CK14" s="606"/>
      <c r="CL14" s="606"/>
      <c r="CM14" s="606"/>
      <c r="CN14" s="606"/>
      <c r="CO14" s="606"/>
      <c r="CP14" s="606"/>
      <c r="CQ14" s="607"/>
      <c r="CR14" s="608">
        <v>947527</v>
      </c>
      <c r="CS14" s="609"/>
      <c r="CT14" s="609"/>
      <c r="CU14" s="609"/>
      <c r="CV14" s="609"/>
      <c r="CW14" s="609"/>
      <c r="CX14" s="609"/>
      <c r="CY14" s="610"/>
      <c r="CZ14" s="646">
        <v>4</v>
      </c>
      <c r="DA14" s="646"/>
      <c r="DB14" s="646"/>
      <c r="DC14" s="646"/>
      <c r="DD14" s="614">
        <v>59026</v>
      </c>
      <c r="DE14" s="609"/>
      <c r="DF14" s="609"/>
      <c r="DG14" s="609"/>
      <c r="DH14" s="609"/>
      <c r="DI14" s="609"/>
      <c r="DJ14" s="609"/>
      <c r="DK14" s="609"/>
      <c r="DL14" s="609"/>
      <c r="DM14" s="609"/>
      <c r="DN14" s="609"/>
      <c r="DO14" s="609"/>
      <c r="DP14" s="610"/>
      <c r="DQ14" s="614">
        <v>847303</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41529</v>
      </c>
      <c r="S15" s="609"/>
      <c r="T15" s="609"/>
      <c r="U15" s="609"/>
      <c r="V15" s="609"/>
      <c r="W15" s="609"/>
      <c r="X15" s="609"/>
      <c r="Y15" s="610"/>
      <c r="Z15" s="646">
        <v>0.2</v>
      </c>
      <c r="AA15" s="646"/>
      <c r="AB15" s="646"/>
      <c r="AC15" s="646"/>
      <c r="AD15" s="647">
        <v>41529</v>
      </c>
      <c r="AE15" s="647"/>
      <c r="AF15" s="647"/>
      <c r="AG15" s="647"/>
      <c r="AH15" s="647"/>
      <c r="AI15" s="647"/>
      <c r="AJ15" s="647"/>
      <c r="AK15" s="647"/>
      <c r="AL15" s="611">
        <v>0.3</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238777</v>
      </c>
      <c r="BH15" s="609"/>
      <c r="BI15" s="609"/>
      <c r="BJ15" s="609"/>
      <c r="BK15" s="609"/>
      <c r="BL15" s="609"/>
      <c r="BM15" s="609"/>
      <c r="BN15" s="610"/>
      <c r="BO15" s="646">
        <v>5.7</v>
      </c>
      <c r="BP15" s="646"/>
      <c r="BQ15" s="646"/>
      <c r="BR15" s="646"/>
      <c r="BS15" s="647" t="s">
        <v>122</v>
      </c>
      <c r="BT15" s="647"/>
      <c r="BU15" s="647"/>
      <c r="BV15" s="647"/>
      <c r="BW15" s="647"/>
      <c r="BX15" s="647"/>
      <c r="BY15" s="647"/>
      <c r="BZ15" s="647"/>
      <c r="CA15" s="647"/>
      <c r="CB15" s="682"/>
      <c r="CD15" s="605" t="s">
        <v>249</v>
      </c>
      <c r="CE15" s="606"/>
      <c r="CF15" s="606"/>
      <c r="CG15" s="606"/>
      <c r="CH15" s="606"/>
      <c r="CI15" s="606"/>
      <c r="CJ15" s="606"/>
      <c r="CK15" s="606"/>
      <c r="CL15" s="606"/>
      <c r="CM15" s="606"/>
      <c r="CN15" s="606"/>
      <c r="CO15" s="606"/>
      <c r="CP15" s="606"/>
      <c r="CQ15" s="607"/>
      <c r="CR15" s="608">
        <v>2603715</v>
      </c>
      <c r="CS15" s="609"/>
      <c r="CT15" s="609"/>
      <c r="CU15" s="609"/>
      <c r="CV15" s="609"/>
      <c r="CW15" s="609"/>
      <c r="CX15" s="609"/>
      <c r="CY15" s="610"/>
      <c r="CZ15" s="646">
        <v>11</v>
      </c>
      <c r="DA15" s="646"/>
      <c r="DB15" s="646"/>
      <c r="DC15" s="646"/>
      <c r="DD15" s="614">
        <v>524280</v>
      </c>
      <c r="DE15" s="609"/>
      <c r="DF15" s="609"/>
      <c r="DG15" s="609"/>
      <c r="DH15" s="609"/>
      <c r="DI15" s="609"/>
      <c r="DJ15" s="609"/>
      <c r="DK15" s="609"/>
      <c r="DL15" s="609"/>
      <c r="DM15" s="609"/>
      <c r="DN15" s="609"/>
      <c r="DO15" s="609"/>
      <c r="DP15" s="610"/>
      <c r="DQ15" s="614">
        <v>1772664</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v>80629</v>
      </c>
      <c r="S16" s="609"/>
      <c r="T16" s="609"/>
      <c r="U16" s="609"/>
      <c r="V16" s="609"/>
      <c r="W16" s="609"/>
      <c r="X16" s="609"/>
      <c r="Y16" s="610"/>
      <c r="Z16" s="646">
        <v>0.3</v>
      </c>
      <c r="AA16" s="646"/>
      <c r="AB16" s="646"/>
      <c r="AC16" s="646"/>
      <c r="AD16" s="647">
        <v>80629</v>
      </c>
      <c r="AE16" s="647"/>
      <c r="AF16" s="647"/>
      <c r="AG16" s="647"/>
      <c r="AH16" s="647"/>
      <c r="AI16" s="647"/>
      <c r="AJ16" s="647"/>
      <c r="AK16" s="647"/>
      <c r="AL16" s="611">
        <v>0.5</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252</v>
      </c>
      <c r="CE16" s="606"/>
      <c r="CF16" s="606"/>
      <c r="CG16" s="606"/>
      <c r="CH16" s="606"/>
      <c r="CI16" s="606"/>
      <c r="CJ16" s="606"/>
      <c r="CK16" s="606"/>
      <c r="CL16" s="606"/>
      <c r="CM16" s="606"/>
      <c r="CN16" s="606"/>
      <c r="CO16" s="606"/>
      <c r="CP16" s="606"/>
      <c r="CQ16" s="607"/>
      <c r="CR16" s="608">
        <v>102501</v>
      </c>
      <c r="CS16" s="609"/>
      <c r="CT16" s="609"/>
      <c r="CU16" s="609"/>
      <c r="CV16" s="609"/>
      <c r="CW16" s="609"/>
      <c r="CX16" s="609"/>
      <c r="CY16" s="610"/>
      <c r="CZ16" s="646">
        <v>0.4</v>
      </c>
      <c r="DA16" s="646"/>
      <c r="DB16" s="646"/>
      <c r="DC16" s="646"/>
      <c r="DD16" s="614" t="s">
        <v>122</v>
      </c>
      <c r="DE16" s="609"/>
      <c r="DF16" s="609"/>
      <c r="DG16" s="609"/>
      <c r="DH16" s="609"/>
      <c r="DI16" s="609"/>
      <c r="DJ16" s="609"/>
      <c r="DK16" s="609"/>
      <c r="DL16" s="609"/>
      <c r="DM16" s="609"/>
      <c r="DN16" s="609"/>
      <c r="DO16" s="609"/>
      <c r="DP16" s="610"/>
      <c r="DQ16" s="614">
        <v>5117</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174046</v>
      </c>
      <c r="S17" s="609"/>
      <c r="T17" s="609"/>
      <c r="U17" s="609"/>
      <c r="V17" s="609"/>
      <c r="W17" s="609"/>
      <c r="X17" s="609"/>
      <c r="Y17" s="610"/>
      <c r="Z17" s="646">
        <v>0.7</v>
      </c>
      <c r="AA17" s="646"/>
      <c r="AB17" s="646"/>
      <c r="AC17" s="646"/>
      <c r="AD17" s="647">
        <v>174046</v>
      </c>
      <c r="AE17" s="647"/>
      <c r="AF17" s="647"/>
      <c r="AG17" s="647"/>
      <c r="AH17" s="647"/>
      <c r="AI17" s="647"/>
      <c r="AJ17" s="647"/>
      <c r="AK17" s="647"/>
      <c r="AL17" s="611">
        <v>1.2</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255</v>
      </c>
      <c r="CE17" s="606"/>
      <c r="CF17" s="606"/>
      <c r="CG17" s="606"/>
      <c r="CH17" s="606"/>
      <c r="CI17" s="606"/>
      <c r="CJ17" s="606"/>
      <c r="CK17" s="606"/>
      <c r="CL17" s="606"/>
      <c r="CM17" s="606"/>
      <c r="CN17" s="606"/>
      <c r="CO17" s="606"/>
      <c r="CP17" s="606"/>
      <c r="CQ17" s="607"/>
      <c r="CR17" s="608">
        <v>2722145</v>
      </c>
      <c r="CS17" s="609"/>
      <c r="CT17" s="609"/>
      <c r="CU17" s="609"/>
      <c r="CV17" s="609"/>
      <c r="CW17" s="609"/>
      <c r="CX17" s="609"/>
      <c r="CY17" s="610"/>
      <c r="CZ17" s="646">
        <v>11.5</v>
      </c>
      <c r="DA17" s="646"/>
      <c r="DB17" s="646"/>
      <c r="DC17" s="646"/>
      <c r="DD17" s="614" t="s">
        <v>122</v>
      </c>
      <c r="DE17" s="609"/>
      <c r="DF17" s="609"/>
      <c r="DG17" s="609"/>
      <c r="DH17" s="609"/>
      <c r="DI17" s="609"/>
      <c r="DJ17" s="609"/>
      <c r="DK17" s="609"/>
      <c r="DL17" s="609"/>
      <c r="DM17" s="609"/>
      <c r="DN17" s="609"/>
      <c r="DO17" s="609"/>
      <c r="DP17" s="610"/>
      <c r="DQ17" s="614">
        <v>2673159</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24701</v>
      </c>
      <c r="S18" s="609"/>
      <c r="T18" s="609"/>
      <c r="U18" s="609"/>
      <c r="V18" s="609"/>
      <c r="W18" s="609"/>
      <c r="X18" s="609"/>
      <c r="Y18" s="610"/>
      <c r="Z18" s="646">
        <v>0.1</v>
      </c>
      <c r="AA18" s="646"/>
      <c r="AB18" s="646"/>
      <c r="AC18" s="646"/>
      <c r="AD18" s="647">
        <v>24701</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144989</v>
      </c>
      <c r="S19" s="609"/>
      <c r="T19" s="609"/>
      <c r="U19" s="609"/>
      <c r="V19" s="609"/>
      <c r="W19" s="609"/>
      <c r="X19" s="609"/>
      <c r="Y19" s="610"/>
      <c r="Z19" s="646">
        <v>0.6</v>
      </c>
      <c r="AA19" s="646"/>
      <c r="AB19" s="646"/>
      <c r="AC19" s="646"/>
      <c r="AD19" s="647">
        <v>144989</v>
      </c>
      <c r="AE19" s="647"/>
      <c r="AF19" s="647"/>
      <c r="AG19" s="647"/>
      <c r="AH19" s="647"/>
      <c r="AI19" s="647"/>
      <c r="AJ19" s="647"/>
      <c r="AK19" s="647"/>
      <c r="AL19" s="611">
        <v>1</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1091</v>
      </c>
      <c r="BH19" s="609"/>
      <c r="BI19" s="609"/>
      <c r="BJ19" s="609"/>
      <c r="BK19" s="609"/>
      <c r="BL19" s="609"/>
      <c r="BM19" s="609"/>
      <c r="BN19" s="610"/>
      <c r="BO19" s="646">
        <v>0</v>
      </c>
      <c r="BP19" s="646"/>
      <c r="BQ19" s="646"/>
      <c r="BR19" s="646"/>
      <c r="BS19" s="647" t="s">
        <v>122</v>
      </c>
      <c r="BT19" s="647"/>
      <c r="BU19" s="647"/>
      <c r="BV19" s="647"/>
      <c r="BW19" s="647"/>
      <c r="BX19" s="647"/>
      <c r="BY19" s="647"/>
      <c r="BZ19" s="647"/>
      <c r="CA19" s="647"/>
      <c r="CB19" s="682"/>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83" t="s">
        <v>262</v>
      </c>
      <c r="C20" s="684"/>
      <c r="D20" s="684"/>
      <c r="E20" s="684"/>
      <c r="F20" s="684"/>
      <c r="G20" s="684"/>
      <c r="H20" s="684"/>
      <c r="I20" s="684"/>
      <c r="J20" s="684"/>
      <c r="K20" s="684"/>
      <c r="L20" s="684"/>
      <c r="M20" s="684"/>
      <c r="N20" s="684"/>
      <c r="O20" s="684"/>
      <c r="P20" s="684"/>
      <c r="Q20" s="685"/>
      <c r="R20" s="608">
        <v>4356</v>
      </c>
      <c r="S20" s="609"/>
      <c r="T20" s="609"/>
      <c r="U20" s="609"/>
      <c r="V20" s="609"/>
      <c r="W20" s="609"/>
      <c r="X20" s="609"/>
      <c r="Y20" s="610"/>
      <c r="Z20" s="646">
        <v>0</v>
      </c>
      <c r="AA20" s="646"/>
      <c r="AB20" s="646"/>
      <c r="AC20" s="646"/>
      <c r="AD20" s="647">
        <v>4356</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1091</v>
      </c>
      <c r="BH20" s="609"/>
      <c r="BI20" s="609"/>
      <c r="BJ20" s="609"/>
      <c r="BK20" s="609"/>
      <c r="BL20" s="609"/>
      <c r="BM20" s="609"/>
      <c r="BN20" s="610"/>
      <c r="BO20" s="646">
        <v>0</v>
      </c>
      <c r="BP20" s="646"/>
      <c r="BQ20" s="646"/>
      <c r="BR20" s="646"/>
      <c r="BS20" s="647" t="s">
        <v>122</v>
      </c>
      <c r="BT20" s="647"/>
      <c r="BU20" s="647"/>
      <c r="BV20" s="647"/>
      <c r="BW20" s="647"/>
      <c r="BX20" s="647"/>
      <c r="BY20" s="647"/>
      <c r="BZ20" s="647"/>
      <c r="CA20" s="647"/>
      <c r="CB20" s="682"/>
      <c r="CD20" s="605" t="s">
        <v>264</v>
      </c>
      <c r="CE20" s="606"/>
      <c r="CF20" s="606"/>
      <c r="CG20" s="606"/>
      <c r="CH20" s="606"/>
      <c r="CI20" s="606"/>
      <c r="CJ20" s="606"/>
      <c r="CK20" s="606"/>
      <c r="CL20" s="606"/>
      <c r="CM20" s="606"/>
      <c r="CN20" s="606"/>
      <c r="CO20" s="606"/>
      <c r="CP20" s="606"/>
      <c r="CQ20" s="607"/>
      <c r="CR20" s="608">
        <v>23674377</v>
      </c>
      <c r="CS20" s="609"/>
      <c r="CT20" s="609"/>
      <c r="CU20" s="609"/>
      <c r="CV20" s="609"/>
      <c r="CW20" s="609"/>
      <c r="CX20" s="609"/>
      <c r="CY20" s="610"/>
      <c r="CZ20" s="646">
        <v>100</v>
      </c>
      <c r="DA20" s="646"/>
      <c r="DB20" s="646"/>
      <c r="DC20" s="646"/>
      <c r="DD20" s="614">
        <v>1686194</v>
      </c>
      <c r="DE20" s="609"/>
      <c r="DF20" s="609"/>
      <c r="DG20" s="609"/>
      <c r="DH20" s="609"/>
      <c r="DI20" s="609"/>
      <c r="DJ20" s="609"/>
      <c r="DK20" s="609"/>
      <c r="DL20" s="609"/>
      <c r="DM20" s="609"/>
      <c r="DN20" s="609"/>
      <c r="DO20" s="609"/>
      <c r="DP20" s="610"/>
      <c r="DQ20" s="614">
        <v>16829501</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v>9944677</v>
      </c>
      <c r="S21" s="609"/>
      <c r="T21" s="609"/>
      <c r="U21" s="609"/>
      <c r="V21" s="609"/>
      <c r="W21" s="609"/>
      <c r="X21" s="609"/>
      <c r="Y21" s="610"/>
      <c r="Z21" s="646">
        <v>40.299999999999997</v>
      </c>
      <c r="AA21" s="646"/>
      <c r="AB21" s="646"/>
      <c r="AC21" s="646"/>
      <c r="AD21" s="647">
        <v>9012252</v>
      </c>
      <c r="AE21" s="647"/>
      <c r="AF21" s="647"/>
      <c r="AG21" s="647"/>
      <c r="AH21" s="647"/>
      <c r="AI21" s="647"/>
      <c r="AJ21" s="647"/>
      <c r="AK21" s="647"/>
      <c r="AL21" s="611">
        <v>60</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v>629</v>
      </c>
      <c r="BH21" s="609"/>
      <c r="BI21" s="609"/>
      <c r="BJ21" s="609"/>
      <c r="BK21" s="609"/>
      <c r="BL21" s="609"/>
      <c r="BM21" s="609"/>
      <c r="BN21" s="610"/>
      <c r="BO21" s="646">
        <v>0</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v>9012252</v>
      </c>
      <c r="S22" s="609"/>
      <c r="T22" s="609"/>
      <c r="U22" s="609"/>
      <c r="V22" s="609"/>
      <c r="W22" s="609"/>
      <c r="X22" s="609"/>
      <c r="Y22" s="610"/>
      <c r="Z22" s="646">
        <v>36.5</v>
      </c>
      <c r="AA22" s="646"/>
      <c r="AB22" s="646"/>
      <c r="AC22" s="646"/>
      <c r="AD22" s="647">
        <v>9012252</v>
      </c>
      <c r="AE22" s="647"/>
      <c r="AF22" s="647"/>
      <c r="AG22" s="647"/>
      <c r="AH22" s="647"/>
      <c r="AI22" s="647"/>
      <c r="AJ22" s="647"/>
      <c r="AK22" s="647"/>
      <c r="AL22" s="611">
        <v>60</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2"/>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v>932425</v>
      </c>
      <c r="S23" s="609"/>
      <c r="T23" s="609"/>
      <c r="U23" s="609"/>
      <c r="V23" s="609"/>
      <c r="W23" s="609"/>
      <c r="X23" s="609"/>
      <c r="Y23" s="610"/>
      <c r="Z23" s="646">
        <v>3.8</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v>462</v>
      </c>
      <c r="BH23" s="609"/>
      <c r="BI23" s="609"/>
      <c r="BJ23" s="609"/>
      <c r="BK23" s="609"/>
      <c r="BL23" s="609"/>
      <c r="BM23" s="609"/>
      <c r="BN23" s="610"/>
      <c r="BO23" s="646">
        <v>0</v>
      </c>
      <c r="BP23" s="646"/>
      <c r="BQ23" s="646"/>
      <c r="BR23" s="646"/>
      <c r="BS23" s="647" t="s">
        <v>122</v>
      </c>
      <c r="BT23" s="647"/>
      <c r="BU23" s="647"/>
      <c r="BV23" s="647"/>
      <c r="BW23" s="647"/>
      <c r="BX23" s="647"/>
      <c r="BY23" s="647"/>
      <c r="BZ23" s="647"/>
      <c r="CA23" s="647"/>
      <c r="CB23" s="682"/>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6" t="s">
        <v>279</v>
      </c>
      <c r="CE24" s="667"/>
      <c r="CF24" s="667"/>
      <c r="CG24" s="667"/>
      <c r="CH24" s="667"/>
      <c r="CI24" s="667"/>
      <c r="CJ24" s="667"/>
      <c r="CK24" s="667"/>
      <c r="CL24" s="667"/>
      <c r="CM24" s="667"/>
      <c r="CN24" s="667"/>
      <c r="CO24" s="667"/>
      <c r="CP24" s="667"/>
      <c r="CQ24" s="668"/>
      <c r="CR24" s="663">
        <v>11326791</v>
      </c>
      <c r="CS24" s="664"/>
      <c r="CT24" s="664"/>
      <c r="CU24" s="664"/>
      <c r="CV24" s="664"/>
      <c r="CW24" s="664"/>
      <c r="CX24" s="664"/>
      <c r="CY24" s="689"/>
      <c r="CZ24" s="690">
        <v>47.8</v>
      </c>
      <c r="DA24" s="672"/>
      <c r="DB24" s="672"/>
      <c r="DC24" s="692"/>
      <c r="DD24" s="688">
        <v>8442058</v>
      </c>
      <c r="DE24" s="664"/>
      <c r="DF24" s="664"/>
      <c r="DG24" s="664"/>
      <c r="DH24" s="664"/>
      <c r="DI24" s="664"/>
      <c r="DJ24" s="664"/>
      <c r="DK24" s="689"/>
      <c r="DL24" s="688">
        <v>7360496</v>
      </c>
      <c r="DM24" s="664"/>
      <c r="DN24" s="664"/>
      <c r="DO24" s="664"/>
      <c r="DP24" s="664"/>
      <c r="DQ24" s="664"/>
      <c r="DR24" s="664"/>
      <c r="DS24" s="664"/>
      <c r="DT24" s="664"/>
      <c r="DU24" s="664"/>
      <c r="DV24" s="689"/>
      <c r="DW24" s="690">
        <v>48.9</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15806497</v>
      </c>
      <c r="S25" s="609"/>
      <c r="T25" s="609"/>
      <c r="U25" s="609"/>
      <c r="V25" s="609"/>
      <c r="W25" s="609"/>
      <c r="X25" s="609"/>
      <c r="Y25" s="610"/>
      <c r="Z25" s="646">
        <v>64</v>
      </c>
      <c r="AA25" s="646"/>
      <c r="AB25" s="646"/>
      <c r="AC25" s="646"/>
      <c r="AD25" s="647">
        <v>14873610</v>
      </c>
      <c r="AE25" s="647"/>
      <c r="AF25" s="647"/>
      <c r="AG25" s="647"/>
      <c r="AH25" s="647"/>
      <c r="AI25" s="647"/>
      <c r="AJ25" s="647"/>
      <c r="AK25" s="647"/>
      <c r="AL25" s="611">
        <v>99.1</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282</v>
      </c>
      <c r="CE25" s="606"/>
      <c r="CF25" s="606"/>
      <c r="CG25" s="606"/>
      <c r="CH25" s="606"/>
      <c r="CI25" s="606"/>
      <c r="CJ25" s="606"/>
      <c r="CK25" s="606"/>
      <c r="CL25" s="606"/>
      <c r="CM25" s="606"/>
      <c r="CN25" s="606"/>
      <c r="CO25" s="606"/>
      <c r="CP25" s="606"/>
      <c r="CQ25" s="607"/>
      <c r="CR25" s="608">
        <v>4471263</v>
      </c>
      <c r="CS25" s="621"/>
      <c r="CT25" s="621"/>
      <c r="CU25" s="621"/>
      <c r="CV25" s="621"/>
      <c r="CW25" s="621"/>
      <c r="CX25" s="621"/>
      <c r="CY25" s="622"/>
      <c r="CZ25" s="611">
        <v>18.899999999999999</v>
      </c>
      <c r="DA25" s="623"/>
      <c r="DB25" s="623"/>
      <c r="DC25" s="624"/>
      <c r="DD25" s="614">
        <v>4120357</v>
      </c>
      <c r="DE25" s="621"/>
      <c r="DF25" s="621"/>
      <c r="DG25" s="621"/>
      <c r="DH25" s="621"/>
      <c r="DI25" s="621"/>
      <c r="DJ25" s="621"/>
      <c r="DK25" s="622"/>
      <c r="DL25" s="614">
        <v>4070234</v>
      </c>
      <c r="DM25" s="621"/>
      <c r="DN25" s="621"/>
      <c r="DO25" s="621"/>
      <c r="DP25" s="621"/>
      <c r="DQ25" s="621"/>
      <c r="DR25" s="621"/>
      <c r="DS25" s="621"/>
      <c r="DT25" s="621"/>
      <c r="DU25" s="621"/>
      <c r="DV25" s="622"/>
      <c r="DW25" s="611">
        <v>27.1</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4142</v>
      </c>
      <c r="S26" s="609"/>
      <c r="T26" s="609"/>
      <c r="U26" s="609"/>
      <c r="V26" s="609"/>
      <c r="W26" s="609"/>
      <c r="X26" s="609"/>
      <c r="Y26" s="610"/>
      <c r="Z26" s="646">
        <v>0</v>
      </c>
      <c r="AA26" s="646"/>
      <c r="AB26" s="646"/>
      <c r="AC26" s="646"/>
      <c r="AD26" s="647">
        <v>4142</v>
      </c>
      <c r="AE26" s="647"/>
      <c r="AF26" s="647"/>
      <c r="AG26" s="647"/>
      <c r="AH26" s="647"/>
      <c r="AI26" s="647"/>
      <c r="AJ26" s="647"/>
      <c r="AK26" s="647"/>
      <c r="AL26" s="611">
        <v>0</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285</v>
      </c>
      <c r="CE26" s="606"/>
      <c r="CF26" s="606"/>
      <c r="CG26" s="606"/>
      <c r="CH26" s="606"/>
      <c r="CI26" s="606"/>
      <c r="CJ26" s="606"/>
      <c r="CK26" s="606"/>
      <c r="CL26" s="606"/>
      <c r="CM26" s="606"/>
      <c r="CN26" s="606"/>
      <c r="CO26" s="606"/>
      <c r="CP26" s="606"/>
      <c r="CQ26" s="607"/>
      <c r="CR26" s="608">
        <v>2361602</v>
      </c>
      <c r="CS26" s="609"/>
      <c r="CT26" s="609"/>
      <c r="CU26" s="609"/>
      <c r="CV26" s="609"/>
      <c r="CW26" s="609"/>
      <c r="CX26" s="609"/>
      <c r="CY26" s="610"/>
      <c r="CZ26" s="611">
        <v>10</v>
      </c>
      <c r="DA26" s="623"/>
      <c r="DB26" s="623"/>
      <c r="DC26" s="624"/>
      <c r="DD26" s="614">
        <v>2239596</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84702</v>
      </c>
      <c r="S27" s="609"/>
      <c r="T27" s="609"/>
      <c r="U27" s="609"/>
      <c r="V27" s="609"/>
      <c r="W27" s="609"/>
      <c r="X27" s="609"/>
      <c r="Y27" s="610"/>
      <c r="Z27" s="646">
        <v>0.3</v>
      </c>
      <c r="AA27" s="646"/>
      <c r="AB27" s="646"/>
      <c r="AC27" s="646"/>
      <c r="AD27" s="647">
        <v>9723</v>
      </c>
      <c r="AE27" s="647"/>
      <c r="AF27" s="647"/>
      <c r="AG27" s="647"/>
      <c r="AH27" s="647"/>
      <c r="AI27" s="647"/>
      <c r="AJ27" s="647"/>
      <c r="AK27" s="647"/>
      <c r="AL27" s="611">
        <v>0.1</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4184409</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2"/>
      <c r="CD27" s="605" t="s">
        <v>288</v>
      </c>
      <c r="CE27" s="606"/>
      <c r="CF27" s="606"/>
      <c r="CG27" s="606"/>
      <c r="CH27" s="606"/>
      <c r="CI27" s="606"/>
      <c r="CJ27" s="606"/>
      <c r="CK27" s="606"/>
      <c r="CL27" s="606"/>
      <c r="CM27" s="606"/>
      <c r="CN27" s="606"/>
      <c r="CO27" s="606"/>
      <c r="CP27" s="606"/>
      <c r="CQ27" s="607"/>
      <c r="CR27" s="608">
        <v>4134787</v>
      </c>
      <c r="CS27" s="621"/>
      <c r="CT27" s="621"/>
      <c r="CU27" s="621"/>
      <c r="CV27" s="621"/>
      <c r="CW27" s="621"/>
      <c r="CX27" s="621"/>
      <c r="CY27" s="622"/>
      <c r="CZ27" s="611">
        <v>17.5</v>
      </c>
      <c r="DA27" s="623"/>
      <c r="DB27" s="623"/>
      <c r="DC27" s="624"/>
      <c r="DD27" s="614">
        <v>1649946</v>
      </c>
      <c r="DE27" s="621"/>
      <c r="DF27" s="621"/>
      <c r="DG27" s="621"/>
      <c r="DH27" s="621"/>
      <c r="DI27" s="621"/>
      <c r="DJ27" s="621"/>
      <c r="DK27" s="622"/>
      <c r="DL27" s="614">
        <v>1052333</v>
      </c>
      <c r="DM27" s="621"/>
      <c r="DN27" s="621"/>
      <c r="DO27" s="621"/>
      <c r="DP27" s="621"/>
      <c r="DQ27" s="621"/>
      <c r="DR27" s="621"/>
      <c r="DS27" s="621"/>
      <c r="DT27" s="621"/>
      <c r="DU27" s="621"/>
      <c r="DV27" s="622"/>
      <c r="DW27" s="611">
        <v>7</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260270</v>
      </c>
      <c r="S28" s="609"/>
      <c r="T28" s="609"/>
      <c r="U28" s="609"/>
      <c r="V28" s="609"/>
      <c r="W28" s="609"/>
      <c r="X28" s="609"/>
      <c r="Y28" s="610"/>
      <c r="Z28" s="646">
        <v>1.1000000000000001</v>
      </c>
      <c r="AA28" s="646"/>
      <c r="AB28" s="646"/>
      <c r="AC28" s="646"/>
      <c r="AD28" s="647">
        <v>21117</v>
      </c>
      <c r="AE28" s="647"/>
      <c r="AF28" s="647"/>
      <c r="AG28" s="647"/>
      <c r="AH28" s="647"/>
      <c r="AI28" s="647"/>
      <c r="AJ28" s="647"/>
      <c r="AK28" s="647"/>
      <c r="AL28" s="611">
        <v>0.1</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2720741</v>
      </c>
      <c r="CS28" s="609"/>
      <c r="CT28" s="609"/>
      <c r="CU28" s="609"/>
      <c r="CV28" s="609"/>
      <c r="CW28" s="609"/>
      <c r="CX28" s="609"/>
      <c r="CY28" s="610"/>
      <c r="CZ28" s="611">
        <v>11.5</v>
      </c>
      <c r="DA28" s="623"/>
      <c r="DB28" s="623"/>
      <c r="DC28" s="624"/>
      <c r="DD28" s="614">
        <v>2671755</v>
      </c>
      <c r="DE28" s="609"/>
      <c r="DF28" s="609"/>
      <c r="DG28" s="609"/>
      <c r="DH28" s="609"/>
      <c r="DI28" s="609"/>
      <c r="DJ28" s="609"/>
      <c r="DK28" s="610"/>
      <c r="DL28" s="614">
        <v>2237929</v>
      </c>
      <c r="DM28" s="609"/>
      <c r="DN28" s="609"/>
      <c r="DO28" s="609"/>
      <c r="DP28" s="609"/>
      <c r="DQ28" s="609"/>
      <c r="DR28" s="609"/>
      <c r="DS28" s="609"/>
      <c r="DT28" s="609"/>
      <c r="DU28" s="609"/>
      <c r="DV28" s="610"/>
      <c r="DW28" s="611">
        <v>14.9</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75804</v>
      </c>
      <c r="S29" s="609"/>
      <c r="T29" s="609"/>
      <c r="U29" s="609"/>
      <c r="V29" s="609"/>
      <c r="W29" s="609"/>
      <c r="X29" s="609"/>
      <c r="Y29" s="610"/>
      <c r="Z29" s="646">
        <v>0.3</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292</v>
      </c>
      <c r="CE29" s="628"/>
      <c r="CF29" s="605" t="s">
        <v>66</v>
      </c>
      <c r="CG29" s="606"/>
      <c r="CH29" s="606"/>
      <c r="CI29" s="606"/>
      <c r="CJ29" s="606"/>
      <c r="CK29" s="606"/>
      <c r="CL29" s="606"/>
      <c r="CM29" s="606"/>
      <c r="CN29" s="606"/>
      <c r="CO29" s="606"/>
      <c r="CP29" s="606"/>
      <c r="CQ29" s="607"/>
      <c r="CR29" s="608">
        <v>2720269</v>
      </c>
      <c r="CS29" s="621"/>
      <c r="CT29" s="621"/>
      <c r="CU29" s="621"/>
      <c r="CV29" s="621"/>
      <c r="CW29" s="621"/>
      <c r="CX29" s="621"/>
      <c r="CY29" s="622"/>
      <c r="CZ29" s="611">
        <v>11.5</v>
      </c>
      <c r="DA29" s="623"/>
      <c r="DB29" s="623"/>
      <c r="DC29" s="624"/>
      <c r="DD29" s="614">
        <v>2671283</v>
      </c>
      <c r="DE29" s="621"/>
      <c r="DF29" s="621"/>
      <c r="DG29" s="621"/>
      <c r="DH29" s="621"/>
      <c r="DI29" s="621"/>
      <c r="DJ29" s="621"/>
      <c r="DK29" s="622"/>
      <c r="DL29" s="614">
        <v>2237457</v>
      </c>
      <c r="DM29" s="621"/>
      <c r="DN29" s="621"/>
      <c r="DO29" s="621"/>
      <c r="DP29" s="621"/>
      <c r="DQ29" s="621"/>
      <c r="DR29" s="621"/>
      <c r="DS29" s="621"/>
      <c r="DT29" s="621"/>
      <c r="DU29" s="621"/>
      <c r="DV29" s="622"/>
      <c r="DW29" s="611">
        <v>14.9</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3214140</v>
      </c>
      <c r="S30" s="609"/>
      <c r="T30" s="609"/>
      <c r="U30" s="609"/>
      <c r="V30" s="609"/>
      <c r="W30" s="609"/>
      <c r="X30" s="609"/>
      <c r="Y30" s="610"/>
      <c r="Z30" s="646">
        <v>13</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0"/>
      <c r="BI30" s="680"/>
      <c r="BJ30" s="680"/>
      <c r="BK30" s="680"/>
      <c r="BL30" s="680"/>
      <c r="BM30" s="680"/>
      <c r="BN30" s="680"/>
      <c r="BO30" s="680"/>
      <c r="BP30" s="680"/>
      <c r="BQ30" s="681"/>
      <c r="BR30" s="660" t="s">
        <v>295</v>
      </c>
      <c r="BS30" s="680"/>
      <c r="BT30" s="680"/>
      <c r="BU30" s="680"/>
      <c r="BV30" s="680"/>
      <c r="BW30" s="680"/>
      <c r="BX30" s="680"/>
      <c r="BY30" s="680"/>
      <c r="BZ30" s="680"/>
      <c r="CA30" s="680"/>
      <c r="CB30" s="681"/>
      <c r="CD30" s="629"/>
      <c r="CE30" s="630"/>
      <c r="CF30" s="605" t="s">
        <v>296</v>
      </c>
      <c r="CG30" s="606"/>
      <c r="CH30" s="606"/>
      <c r="CI30" s="606"/>
      <c r="CJ30" s="606"/>
      <c r="CK30" s="606"/>
      <c r="CL30" s="606"/>
      <c r="CM30" s="606"/>
      <c r="CN30" s="606"/>
      <c r="CO30" s="606"/>
      <c r="CP30" s="606"/>
      <c r="CQ30" s="607"/>
      <c r="CR30" s="608">
        <v>2636255</v>
      </c>
      <c r="CS30" s="609"/>
      <c r="CT30" s="609"/>
      <c r="CU30" s="609"/>
      <c r="CV30" s="609"/>
      <c r="CW30" s="609"/>
      <c r="CX30" s="609"/>
      <c r="CY30" s="610"/>
      <c r="CZ30" s="611">
        <v>11.1</v>
      </c>
      <c r="DA30" s="623"/>
      <c r="DB30" s="623"/>
      <c r="DC30" s="624"/>
      <c r="DD30" s="614">
        <v>2587427</v>
      </c>
      <c r="DE30" s="609"/>
      <c r="DF30" s="609"/>
      <c r="DG30" s="609"/>
      <c r="DH30" s="609"/>
      <c r="DI30" s="609"/>
      <c r="DJ30" s="609"/>
      <c r="DK30" s="610"/>
      <c r="DL30" s="614">
        <v>2153601</v>
      </c>
      <c r="DM30" s="609"/>
      <c r="DN30" s="609"/>
      <c r="DO30" s="609"/>
      <c r="DP30" s="609"/>
      <c r="DQ30" s="609"/>
      <c r="DR30" s="609"/>
      <c r="DS30" s="609"/>
      <c r="DT30" s="609"/>
      <c r="DU30" s="609"/>
      <c r="DV30" s="610"/>
      <c r="DW30" s="611">
        <v>14.3</v>
      </c>
      <c r="DX30" s="623"/>
      <c r="DY30" s="623"/>
      <c r="DZ30" s="623"/>
      <c r="EA30" s="623"/>
      <c r="EB30" s="623"/>
      <c r="EC30" s="635"/>
    </row>
    <row r="31" spans="2:133" ht="11.25" customHeight="1" x14ac:dyDescent="0.2">
      <c r="B31" s="683" t="s">
        <v>297</v>
      </c>
      <c r="C31" s="684"/>
      <c r="D31" s="684"/>
      <c r="E31" s="684"/>
      <c r="F31" s="684"/>
      <c r="G31" s="684"/>
      <c r="H31" s="684"/>
      <c r="I31" s="684"/>
      <c r="J31" s="684"/>
      <c r="K31" s="684"/>
      <c r="L31" s="684"/>
      <c r="M31" s="684"/>
      <c r="N31" s="684"/>
      <c r="O31" s="684"/>
      <c r="P31" s="684"/>
      <c r="Q31" s="685"/>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4" t="s">
        <v>298</v>
      </c>
      <c r="AQ31" s="675"/>
      <c r="AR31" s="675"/>
      <c r="AS31" s="675"/>
      <c r="AT31" s="676" t="s">
        <v>299</v>
      </c>
      <c r="AU31" s="200"/>
      <c r="AV31" s="200"/>
      <c r="AW31" s="200"/>
      <c r="AX31" s="666" t="s">
        <v>177</v>
      </c>
      <c r="AY31" s="667"/>
      <c r="AZ31" s="667"/>
      <c r="BA31" s="667"/>
      <c r="BB31" s="667"/>
      <c r="BC31" s="667"/>
      <c r="BD31" s="667"/>
      <c r="BE31" s="667"/>
      <c r="BF31" s="668"/>
      <c r="BG31" s="670">
        <v>99.2</v>
      </c>
      <c r="BH31" s="671"/>
      <c r="BI31" s="671"/>
      <c r="BJ31" s="671"/>
      <c r="BK31" s="671"/>
      <c r="BL31" s="671"/>
      <c r="BM31" s="672">
        <v>95</v>
      </c>
      <c r="BN31" s="671"/>
      <c r="BO31" s="671"/>
      <c r="BP31" s="671"/>
      <c r="BQ31" s="673"/>
      <c r="BR31" s="670">
        <v>99.2</v>
      </c>
      <c r="BS31" s="671"/>
      <c r="BT31" s="671"/>
      <c r="BU31" s="671"/>
      <c r="BV31" s="671"/>
      <c r="BW31" s="671"/>
      <c r="BX31" s="672">
        <v>94.5</v>
      </c>
      <c r="BY31" s="671"/>
      <c r="BZ31" s="671"/>
      <c r="CA31" s="671"/>
      <c r="CB31" s="673"/>
      <c r="CD31" s="629"/>
      <c r="CE31" s="630"/>
      <c r="CF31" s="605" t="s">
        <v>300</v>
      </c>
      <c r="CG31" s="606"/>
      <c r="CH31" s="606"/>
      <c r="CI31" s="606"/>
      <c r="CJ31" s="606"/>
      <c r="CK31" s="606"/>
      <c r="CL31" s="606"/>
      <c r="CM31" s="606"/>
      <c r="CN31" s="606"/>
      <c r="CO31" s="606"/>
      <c r="CP31" s="606"/>
      <c r="CQ31" s="607"/>
      <c r="CR31" s="608">
        <v>84014</v>
      </c>
      <c r="CS31" s="621"/>
      <c r="CT31" s="621"/>
      <c r="CU31" s="621"/>
      <c r="CV31" s="621"/>
      <c r="CW31" s="621"/>
      <c r="CX31" s="621"/>
      <c r="CY31" s="622"/>
      <c r="CZ31" s="611">
        <v>0.4</v>
      </c>
      <c r="DA31" s="623"/>
      <c r="DB31" s="623"/>
      <c r="DC31" s="624"/>
      <c r="DD31" s="614">
        <v>83856</v>
      </c>
      <c r="DE31" s="621"/>
      <c r="DF31" s="621"/>
      <c r="DG31" s="621"/>
      <c r="DH31" s="621"/>
      <c r="DI31" s="621"/>
      <c r="DJ31" s="621"/>
      <c r="DK31" s="622"/>
      <c r="DL31" s="614">
        <v>83856</v>
      </c>
      <c r="DM31" s="621"/>
      <c r="DN31" s="621"/>
      <c r="DO31" s="621"/>
      <c r="DP31" s="621"/>
      <c r="DQ31" s="621"/>
      <c r="DR31" s="621"/>
      <c r="DS31" s="621"/>
      <c r="DT31" s="621"/>
      <c r="DU31" s="621"/>
      <c r="DV31" s="622"/>
      <c r="DW31" s="611">
        <v>0.6</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1660153</v>
      </c>
      <c r="S32" s="609"/>
      <c r="T32" s="609"/>
      <c r="U32" s="609"/>
      <c r="V32" s="609"/>
      <c r="W32" s="609"/>
      <c r="X32" s="609"/>
      <c r="Y32" s="610"/>
      <c r="Z32" s="646">
        <v>6.7</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196" t="s">
        <v>302</v>
      </c>
      <c r="AX32" s="605" t="s">
        <v>303</v>
      </c>
      <c r="AY32" s="606"/>
      <c r="AZ32" s="606"/>
      <c r="BA32" s="606"/>
      <c r="BB32" s="606"/>
      <c r="BC32" s="606"/>
      <c r="BD32" s="606"/>
      <c r="BE32" s="606"/>
      <c r="BF32" s="607"/>
      <c r="BG32" s="679">
        <v>99.2</v>
      </c>
      <c r="BH32" s="621"/>
      <c r="BI32" s="621"/>
      <c r="BJ32" s="621"/>
      <c r="BK32" s="621"/>
      <c r="BL32" s="621"/>
      <c r="BM32" s="612">
        <v>96.5</v>
      </c>
      <c r="BN32" s="621"/>
      <c r="BO32" s="621"/>
      <c r="BP32" s="621"/>
      <c r="BQ32" s="644"/>
      <c r="BR32" s="679">
        <v>99.2</v>
      </c>
      <c r="BS32" s="621"/>
      <c r="BT32" s="621"/>
      <c r="BU32" s="621"/>
      <c r="BV32" s="621"/>
      <c r="BW32" s="621"/>
      <c r="BX32" s="612">
        <v>96.4</v>
      </c>
      <c r="BY32" s="621"/>
      <c r="BZ32" s="621"/>
      <c r="CA32" s="621"/>
      <c r="CB32" s="644"/>
      <c r="CD32" s="631"/>
      <c r="CE32" s="632"/>
      <c r="CF32" s="605" t="s">
        <v>304</v>
      </c>
      <c r="CG32" s="606"/>
      <c r="CH32" s="606"/>
      <c r="CI32" s="606"/>
      <c r="CJ32" s="606"/>
      <c r="CK32" s="606"/>
      <c r="CL32" s="606"/>
      <c r="CM32" s="606"/>
      <c r="CN32" s="606"/>
      <c r="CO32" s="606"/>
      <c r="CP32" s="606"/>
      <c r="CQ32" s="607"/>
      <c r="CR32" s="608">
        <v>472</v>
      </c>
      <c r="CS32" s="609"/>
      <c r="CT32" s="609"/>
      <c r="CU32" s="609"/>
      <c r="CV32" s="609"/>
      <c r="CW32" s="609"/>
      <c r="CX32" s="609"/>
      <c r="CY32" s="610"/>
      <c r="CZ32" s="611">
        <v>0</v>
      </c>
      <c r="DA32" s="623"/>
      <c r="DB32" s="623"/>
      <c r="DC32" s="624"/>
      <c r="DD32" s="614">
        <v>472</v>
      </c>
      <c r="DE32" s="609"/>
      <c r="DF32" s="609"/>
      <c r="DG32" s="609"/>
      <c r="DH32" s="609"/>
      <c r="DI32" s="609"/>
      <c r="DJ32" s="609"/>
      <c r="DK32" s="610"/>
      <c r="DL32" s="614">
        <v>472</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188374</v>
      </c>
      <c r="S33" s="609"/>
      <c r="T33" s="609"/>
      <c r="U33" s="609"/>
      <c r="V33" s="609"/>
      <c r="W33" s="609"/>
      <c r="X33" s="609"/>
      <c r="Y33" s="610"/>
      <c r="Z33" s="646">
        <v>0.8</v>
      </c>
      <c r="AA33" s="646"/>
      <c r="AB33" s="646"/>
      <c r="AC33" s="646"/>
      <c r="AD33" s="647">
        <v>87490</v>
      </c>
      <c r="AE33" s="647"/>
      <c r="AF33" s="647"/>
      <c r="AG33" s="647"/>
      <c r="AH33" s="647"/>
      <c r="AI33" s="647"/>
      <c r="AJ33" s="647"/>
      <c r="AK33" s="647"/>
      <c r="AL33" s="611">
        <v>0.6</v>
      </c>
      <c r="AM33" s="612"/>
      <c r="AN33" s="612"/>
      <c r="AO33" s="648"/>
      <c r="AP33" s="651"/>
      <c r="AQ33" s="652"/>
      <c r="AR33" s="652"/>
      <c r="AS33" s="652"/>
      <c r="AT33" s="678"/>
      <c r="AU33" s="201"/>
      <c r="AV33" s="201"/>
      <c r="AW33" s="201"/>
      <c r="AX33" s="589" t="s">
        <v>306</v>
      </c>
      <c r="AY33" s="590"/>
      <c r="AZ33" s="590"/>
      <c r="BA33" s="590"/>
      <c r="BB33" s="590"/>
      <c r="BC33" s="590"/>
      <c r="BD33" s="590"/>
      <c r="BE33" s="590"/>
      <c r="BF33" s="591"/>
      <c r="BG33" s="669">
        <v>99</v>
      </c>
      <c r="BH33" s="593"/>
      <c r="BI33" s="593"/>
      <c r="BJ33" s="593"/>
      <c r="BK33" s="593"/>
      <c r="BL33" s="593"/>
      <c r="BM33" s="639">
        <v>93.5</v>
      </c>
      <c r="BN33" s="593"/>
      <c r="BO33" s="593"/>
      <c r="BP33" s="593"/>
      <c r="BQ33" s="656"/>
      <c r="BR33" s="669">
        <v>99</v>
      </c>
      <c r="BS33" s="593"/>
      <c r="BT33" s="593"/>
      <c r="BU33" s="593"/>
      <c r="BV33" s="593"/>
      <c r="BW33" s="593"/>
      <c r="BX33" s="639">
        <v>92.6</v>
      </c>
      <c r="BY33" s="593"/>
      <c r="BZ33" s="593"/>
      <c r="CA33" s="593"/>
      <c r="CB33" s="656"/>
      <c r="CD33" s="605" t="s">
        <v>307</v>
      </c>
      <c r="CE33" s="606"/>
      <c r="CF33" s="606"/>
      <c r="CG33" s="606"/>
      <c r="CH33" s="606"/>
      <c r="CI33" s="606"/>
      <c r="CJ33" s="606"/>
      <c r="CK33" s="606"/>
      <c r="CL33" s="606"/>
      <c r="CM33" s="606"/>
      <c r="CN33" s="606"/>
      <c r="CO33" s="606"/>
      <c r="CP33" s="606"/>
      <c r="CQ33" s="607"/>
      <c r="CR33" s="608">
        <v>10558891</v>
      </c>
      <c r="CS33" s="621"/>
      <c r="CT33" s="621"/>
      <c r="CU33" s="621"/>
      <c r="CV33" s="621"/>
      <c r="CW33" s="621"/>
      <c r="CX33" s="621"/>
      <c r="CY33" s="622"/>
      <c r="CZ33" s="611">
        <v>44.6</v>
      </c>
      <c r="DA33" s="623"/>
      <c r="DB33" s="623"/>
      <c r="DC33" s="624"/>
      <c r="DD33" s="614">
        <v>8191334</v>
      </c>
      <c r="DE33" s="621"/>
      <c r="DF33" s="621"/>
      <c r="DG33" s="621"/>
      <c r="DH33" s="621"/>
      <c r="DI33" s="621"/>
      <c r="DJ33" s="621"/>
      <c r="DK33" s="622"/>
      <c r="DL33" s="614">
        <v>6674922</v>
      </c>
      <c r="DM33" s="621"/>
      <c r="DN33" s="621"/>
      <c r="DO33" s="621"/>
      <c r="DP33" s="621"/>
      <c r="DQ33" s="621"/>
      <c r="DR33" s="621"/>
      <c r="DS33" s="621"/>
      <c r="DT33" s="621"/>
      <c r="DU33" s="621"/>
      <c r="DV33" s="622"/>
      <c r="DW33" s="611">
        <v>44.4</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260266</v>
      </c>
      <c r="S34" s="609"/>
      <c r="T34" s="609"/>
      <c r="U34" s="609"/>
      <c r="V34" s="609"/>
      <c r="W34" s="609"/>
      <c r="X34" s="609"/>
      <c r="Y34" s="610"/>
      <c r="Z34" s="646">
        <v>1.1000000000000001</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2868255</v>
      </c>
      <c r="CS34" s="609"/>
      <c r="CT34" s="609"/>
      <c r="CU34" s="609"/>
      <c r="CV34" s="609"/>
      <c r="CW34" s="609"/>
      <c r="CX34" s="609"/>
      <c r="CY34" s="610"/>
      <c r="CZ34" s="611">
        <v>12.1</v>
      </c>
      <c r="DA34" s="623"/>
      <c r="DB34" s="623"/>
      <c r="DC34" s="624"/>
      <c r="DD34" s="614">
        <v>1884106</v>
      </c>
      <c r="DE34" s="609"/>
      <c r="DF34" s="609"/>
      <c r="DG34" s="609"/>
      <c r="DH34" s="609"/>
      <c r="DI34" s="609"/>
      <c r="DJ34" s="609"/>
      <c r="DK34" s="610"/>
      <c r="DL34" s="614">
        <v>1661514</v>
      </c>
      <c r="DM34" s="609"/>
      <c r="DN34" s="609"/>
      <c r="DO34" s="609"/>
      <c r="DP34" s="609"/>
      <c r="DQ34" s="609"/>
      <c r="DR34" s="609"/>
      <c r="DS34" s="609"/>
      <c r="DT34" s="609"/>
      <c r="DU34" s="609"/>
      <c r="DV34" s="610"/>
      <c r="DW34" s="611">
        <v>11</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419669</v>
      </c>
      <c r="S35" s="609"/>
      <c r="T35" s="609"/>
      <c r="U35" s="609"/>
      <c r="V35" s="609"/>
      <c r="W35" s="609"/>
      <c r="X35" s="609"/>
      <c r="Y35" s="610"/>
      <c r="Z35" s="646">
        <v>1.7</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268784</v>
      </c>
      <c r="CS35" s="621"/>
      <c r="CT35" s="621"/>
      <c r="CU35" s="621"/>
      <c r="CV35" s="621"/>
      <c r="CW35" s="621"/>
      <c r="CX35" s="621"/>
      <c r="CY35" s="622"/>
      <c r="CZ35" s="611">
        <v>1.1000000000000001</v>
      </c>
      <c r="DA35" s="623"/>
      <c r="DB35" s="623"/>
      <c r="DC35" s="624"/>
      <c r="DD35" s="614">
        <v>189062</v>
      </c>
      <c r="DE35" s="621"/>
      <c r="DF35" s="621"/>
      <c r="DG35" s="621"/>
      <c r="DH35" s="621"/>
      <c r="DI35" s="621"/>
      <c r="DJ35" s="621"/>
      <c r="DK35" s="622"/>
      <c r="DL35" s="614">
        <v>179534</v>
      </c>
      <c r="DM35" s="621"/>
      <c r="DN35" s="621"/>
      <c r="DO35" s="621"/>
      <c r="DP35" s="621"/>
      <c r="DQ35" s="621"/>
      <c r="DR35" s="621"/>
      <c r="DS35" s="621"/>
      <c r="DT35" s="621"/>
      <c r="DU35" s="621"/>
      <c r="DV35" s="622"/>
      <c r="DW35" s="611">
        <v>1.2</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824932</v>
      </c>
      <c r="S36" s="609"/>
      <c r="T36" s="609"/>
      <c r="U36" s="609"/>
      <c r="V36" s="609"/>
      <c r="W36" s="609"/>
      <c r="X36" s="609"/>
      <c r="Y36" s="610"/>
      <c r="Z36" s="646">
        <v>3.3</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3729860</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15370</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4414796</v>
      </c>
      <c r="CS36" s="609"/>
      <c r="CT36" s="609"/>
      <c r="CU36" s="609"/>
      <c r="CV36" s="609"/>
      <c r="CW36" s="609"/>
      <c r="CX36" s="609"/>
      <c r="CY36" s="610"/>
      <c r="CZ36" s="611">
        <v>18.600000000000001</v>
      </c>
      <c r="DA36" s="623"/>
      <c r="DB36" s="623"/>
      <c r="DC36" s="624"/>
      <c r="DD36" s="614">
        <v>4007848</v>
      </c>
      <c r="DE36" s="609"/>
      <c r="DF36" s="609"/>
      <c r="DG36" s="609"/>
      <c r="DH36" s="609"/>
      <c r="DI36" s="609"/>
      <c r="DJ36" s="609"/>
      <c r="DK36" s="610"/>
      <c r="DL36" s="614">
        <v>3477638</v>
      </c>
      <c r="DM36" s="609"/>
      <c r="DN36" s="609"/>
      <c r="DO36" s="609"/>
      <c r="DP36" s="609"/>
      <c r="DQ36" s="609"/>
      <c r="DR36" s="609"/>
      <c r="DS36" s="609"/>
      <c r="DT36" s="609"/>
      <c r="DU36" s="609"/>
      <c r="DV36" s="610"/>
      <c r="DW36" s="611">
        <v>23.1</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749549</v>
      </c>
      <c r="S37" s="609"/>
      <c r="T37" s="609"/>
      <c r="U37" s="609"/>
      <c r="V37" s="609"/>
      <c r="W37" s="609"/>
      <c r="X37" s="609"/>
      <c r="Y37" s="610"/>
      <c r="Z37" s="646">
        <v>3</v>
      </c>
      <c r="AA37" s="646"/>
      <c r="AB37" s="646"/>
      <c r="AC37" s="646"/>
      <c r="AD37" s="647">
        <v>14993</v>
      </c>
      <c r="AE37" s="647"/>
      <c r="AF37" s="647"/>
      <c r="AG37" s="647"/>
      <c r="AH37" s="647"/>
      <c r="AI37" s="647"/>
      <c r="AJ37" s="647"/>
      <c r="AK37" s="647"/>
      <c r="AL37" s="611">
        <v>0.1</v>
      </c>
      <c r="AM37" s="612"/>
      <c r="AN37" s="612"/>
      <c r="AO37" s="648"/>
      <c r="AQ37" s="641" t="s">
        <v>319</v>
      </c>
      <c r="AR37" s="642"/>
      <c r="AS37" s="642"/>
      <c r="AT37" s="642"/>
      <c r="AU37" s="642"/>
      <c r="AV37" s="642"/>
      <c r="AW37" s="642"/>
      <c r="AX37" s="642"/>
      <c r="AY37" s="643"/>
      <c r="AZ37" s="608">
        <v>1097187</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532</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1111404</v>
      </c>
      <c r="CS37" s="621"/>
      <c r="CT37" s="621"/>
      <c r="CU37" s="621"/>
      <c r="CV37" s="621"/>
      <c r="CW37" s="621"/>
      <c r="CX37" s="621"/>
      <c r="CY37" s="622"/>
      <c r="CZ37" s="611">
        <v>4.7</v>
      </c>
      <c r="DA37" s="623"/>
      <c r="DB37" s="623"/>
      <c r="DC37" s="624"/>
      <c r="DD37" s="614">
        <v>1101411</v>
      </c>
      <c r="DE37" s="621"/>
      <c r="DF37" s="621"/>
      <c r="DG37" s="621"/>
      <c r="DH37" s="621"/>
      <c r="DI37" s="621"/>
      <c r="DJ37" s="621"/>
      <c r="DK37" s="622"/>
      <c r="DL37" s="614">
        <v>1092797</v>
      </c>
      <c r="DM37" s="621"/>
      <c r="DN37" s="621"/>
      <c r="DO37" s="621"/>
      <c r="DP37" s="621"/>
      <c r="DQ37" s="621"/>
      <c r="DR37" s="621"/>
      <c r="DS37" s="621"/>
      <c r="DT37" s="621"/>
      <c r="DU37" s="621"/>
      <c r="DV37" s="622"/>
      <c r="DW37" s="611">
        <v>7.3</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1140105</v>
      </c>
      <c r="S38" s="609"/>
      <c r="T38" s="609"/>
      <c r="U38" s="609"/>
      <c r="V38" s="609"/>
      <c r="W38" s="609"/>
      <c r="X38" s="609"/>
      <c r="Y38" s="610"/>
      <c r="Z38" s="646">
        <v>4.5999999999999996</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502556</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4452</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1807695</v>
      </c>
      <c r="CS38" s="609"/>
      <c r="CT38" s="609"/>
      <c r="CU38" s="609"/>
      <c r="CV38" s="609"/>
      <c r="CW38" s="609"/>
      <c r="CX38" s="609"/>
      <c r="CY38" s="610"/>
      <c r="CZ38" s="611">
        <v>7.6</v>
      </c>
      <c r="DA38" s="623"/>
      <c r="DB38" s="623"/>
      <c r="DC38" s="624"/>
      <c r="DD38" s="614">
        <v>1499765</v>
      </c>
      <c r="DE38" s="609"/>
      <c r="DF38" s="609"/>
      <c r="DG38" s="609"/>
      <c r="DH38" s="609"/>
      <c r="DI38" s="609"/>
      <c r="DJ38" s="609"/>
      <c r="DK38" s="610"/>
      <c r="DL38" s="614">
        <v>1356236</v>
      </c>
      <c r="DM38" s="609"/>
      <c r="DN38" s="609"/>
      <c r="DO38" s="609"/>
      <c r="DP38" s="609"/>
      <c r="DQ38" s="609"/>
      <c r="DR38" s="609"/>
      <c r="DS38" s="609"/>
      <c r="DT38" s="609"/>
      <c r="DU38" s="609"/>
      <c r="DV38" s="610"/>
      <c r="DW38" s="611">
        <v>9</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322422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6999</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864361</v>
      </c>
      <c r="CS39" s="621"/>
      <c r="CT39" s="621"/>
      <c r="CU39" s="621"/>
      <c r="CV39" s="621"/>
      <c r="CW39" s="621"/>
      <c r="CX39" s="621"/>
      <c r="CY39" s="622"/>
      <c r="CZ39" s="611">
        <v>3.7</v>
      </c>
      <c r="DA39" s="623"/>
      <c r="DB39" s="623"/>
      <c r="DC39" s="624"/>
      <c r="DD39" s="614">
        <v>610553</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v>35905</v>
      </c>
      <c r="S40" s="609"/>
      <c r="T40" s="609"/>
      <c r="U40" s="609"/>
      <c r="V40" s="609"/>
      <c r="W40" s="609"/>
      <c r="X40" s="609"/>
      <c r="Y40" s="610"/>
      <c r="Z40" s="646">
        <v>0.1</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v>12300</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121</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335000</v>
      </c>
      <c r="CS40" s="609"/>
      <c r="CT40" s="609"/>
      <c r="CU40" s="609"/>
      <c r="CV40" s="609"/>
      <c r="CW40" s="609"/>
      <c r="CX40" s="609"/>
      <c r="CY40" s="610"/>
      <c r="CZ40" s="611">
        <v>1.4</v>
      </c>
      <c r="DA40" s="623"/>
      <c r="DB40" s="623"/>
      <c r="DC40" s="624"/>
      <c r="DD40" s="614" t="s">
        <v>122</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24688603</v>
      </c>
      <c r="S41" s="633"/>
      <c r="T41" s="633"/>
      <c r="U41" s="633"/>
      <c r="V41" s="633"/>
      <c r="W41" s="633"/>
      <c r="X41" s="633"/>
      <c r="Y41" s="636"/>
      <c r="Z41" s="637">
        <v>100</v>
      </c>
      <c r="AA41" s="637"/>
      <c r="AB41" s="637"/>
      <c r="AC41" s="637"/>
      <c r="AD41" s="638">
        <v>15011075</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415297</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1380098</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417</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1788695</v>
      </c>
      <c r="CS42" s="621"/>
      <c r="CT42" s="621"/>
      <c r="CU42" s="621"/>
      <c r="CV42" s="621"/>
      <c r="CW42" s="621"/>
      <c r="CX42" s="621"/>
      <c r="CY42" s="622"/>
      <c r="CZ42" s="611">
        <v>7.6</v>
      </c>
      <c r="DA42" s="623"/>
      <c r="DB42" s="623"/>
      <c r="DC42" s="624"/>
      <c r="DD42" s="614">
        <v>196109</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21139</v>
      </c>
      <c r="CS43" s="621"/>
      <c r="CT43" s="621"/>
      <c r="CU43" s="621"/>
      <c r="CV43" s="621"/>
      <c r="CW43" s="621"/>
      <c r="CX43" s="621"/>
      <c r="CY43" s="622"/>
      <c r="CZ43" s="611">
        <v>0.1</v>
      </c>
      <c r="DA43" s="623"/>
      <c r="DB43" s="623"/>
      <c r="DC43" s="624"/>
      <c r="DD43" s="614">
        <v>21139</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1686194</v>
      </c>
      <c r="CS44" s="609"/>
      <c r="CT44" s="609"/>
      <c r="CU44" s="609"/>
      <c r="CV44" s="609"/>
      <c r="CW44" s="609"/>
      <c r="CX44" s="609"/>
      <c r="CY44" s="610"/>
      <c r="CZ44" s="611">
        <v>7.1</v>
      </c>
      <c r="DA44" s="612"/>
      <c r="DB44" s="612"/>
      <c r="DC44" s="613"/>
      <c r="DD44" s="614">
        <v>190992</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693426</v>
      </c>
      <c r="CS45" s="621"/>
      <c r="CT45" s="621"/>
      <c r="CU45" s="621"/>
      <c r="CV45" s="621"/>
      <c r="CW45" s="621"/>
      <c r="CX45" s="621"/>
      <c r="CY45" s="622"/>
      <c r="CZ45" s="611">
        <v>2.9</v>
      </c>
      <c r="DA45" s="623"/>
      <c r="DB45" s="623"/>
      <c r="DC45" s="624"/>
      <c r="DD45" s="614">
        <v>11603</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934140</v>
      </c>
      <c r="CS46" s="609"/>
      <c r="CT46" s="609"/>
      <c r="CU46" s="609"/>
      <c r="CV46" s="609"/>
      <c r="CW46" s="609"/>
      <c r="CX46" s="609"/>
      <c r="CY46" s="610"/>
      <c r="CZ46" s="611">
        <v>3.9</v>
      </c>
      <c r="DA46" s="612"/>
      <c r="DB46" s="612"/>
      <c r="DC46" s="613"/>
      <c r="DD46" s="614">
        <v>176480</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v>102501</v>
      </c>
      <c r="CS47" s="621"/>
      <c r="CT47" s="621"/>
      <c r="CU47" s="621"/>
      <c r="CV47" s="621"/>
      <c r="CW47" s="621"/>
      <c r="CX47" s="621"/>
      <c r="CY47" s="622"/>
      <c r="CZ47" s="611">
        <v>0.4</v>
      </c>
      <c r="DA47" s="623"/>
      <c r="DB47" s="623"/>
      <c r="DC47" s="624"/>
      <c r="DD47" s="614">
        <v>5117</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23674377</v>
      </c>
      <c r="CS49" s="593"/>
      <c r="CT49" s="593"/>
      <c r="CU49" s="593"/>
      <c r="CV49" s="593"/>
      <c r="CW49" s="593"/>
      <c r="CX49" s="593"/>
      <c r="CY49" s="594"/>
      <c r="CZ49" s="595">
        <v>100</v>
      </c>
      <c r="DA49" s="596"/>
      <c r="DB49" s="596"/>
      <c r="DC49" s="597"/>
      <c r="DD49" s="598">
        <v>16829501</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IFeiVHHvUpX3I5IPkePovU5roo+eG1hfeXWrLyNYjZAwEIWme7CZ3v8noHqBPCXvkW4XvYV6enz1aWNlca7DPw==" saltValue="8mE0nRfKuan4bAj04m3MG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2">
      <c r="A7" s="219">
        <v>1</v>
      </c>
      <c r="B7" s="1034" t="s">
        <v>374</v>
      </c>
      <c r="C7" s="1035"/>
      <c r="D7" s="1035"/>
      <c r="E7" s="1035"/>
      <c r="F7" s="1035"/>
      <c r="G7" s="1035"/>
      <c r="H7" s="1035"/>
      <c r="I7" s="1035"/>
      <c r="J7" s="1035"/>
      <c r="K7" s="1035"/>
      <c r="L7" s="1035"/>
      <c r="M7" s="1035"/>
      <c r="N7" s="1035"/>
      <c r="O7" s="1035"/>
      <c r="P7" s="1036"/>
      <c r="Q7" s="1089">
        <v>24710</v>
      </c>
      <c r="R7" s="1090"/>
      <c r="S7" s="1090"/>
      <c r="T7" s="1090"/>
      <c r="U7" s="1090"/>
      <c r="V7" s="1090">
        <v>23696</v>
      </c>
      <c r="W7" s="1090"/>
      <c r="X7" s="1090"/>
      <c r="Y7" s="1090"/>
      <c r="Z7" s="1090"/>
      <c r="AA7" s="1090">
        <v>1014</v>
      </c>
      <c r="AB7" s="1090"/>
      <c r="AC7" s="1090"/>
      <c r="AD7" s="1090"/>
      <c r="AE7" s="1091"/>
      <c r="AF7" s="1092">
        <v>899</v>
      </c>
      <c r="AG7" s="1093"/>
      <c r="AH7" s="1093"/>
      <c r="AI7" s="1093"/>
      <c r="AJ7" s="1094"/>
      <c r="AK7" s="1095">
        <v>420</v>
      </c>
      <c r="AL7" s="1096"/>
      <c r="AM7" s="1096"/>
      <c r="AN7" s="1096"/>
      <c r="AO7" s="1096"/>
      <c r="AP7" s="1096">
        <v>25183</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c r="BT7" s="1087"/>
      <c r="BU7" s="1087"/>
      <c r="BV7" s="1087"/>
      <c r="BW7" s="1087"/>
      <c r="BX7" s="1087"/>
      <c r="BY7" s="1087"/>
      <c r="BZ7" s="1087"/>
      <c r="CA7" s="1087"/>
      <c r="CB7" s="1087"/>
      <c r="CC7" s="1087"/>
      <c r="CD7" s="1087"/>
      <c r="CE7" s="1087"/>
      <c r="CF7" s="1087"/>
      <c r="CG7" s="1099"/>
      <c r="CH7" s="1083"/>
      <c r="CI7" s="1084"/>
      <c r="CJ7" s="1084"/>
      <c r="CK7" s="1084"/>
      <c r="CL7" s="1085"/>
      <c r="CM7" s="1083"/>
      <c r="CN7" s="1084"/>
      <c r="CO7" s="1084"/>
      <c r="CP7" s="1084"/>
      <c r="CQ7" s="1085"/>
      <c r="CR7" s="1083"/>
      <c r="CS7" s="1084"/>
      <c r="CT7" s="1084"/>
      <c r="CU7" s="1084"/>
      <c r="CV7" s="1085"/>
      <c r="CW7" s="1083"/>
      <c r="CX7" s="1084"/>
      <c r="CY7" s="1084"/>
      <c r="CZ7" s="1084"/>
      <c r="DA7" s="1085"/>
      <c r="DB7" s="1083"/>
      <c r="DC7" s="1084"/>
      <c r="DD7" s="1084"/>
      <c r="DE7" s="1084"/>
      <c r="DF7" s="1085"/>
      <c r="DG7" s="1083"/>
      <c r="DH7" s="1084"/>
      <c r="DI7" s="1084"/>
      <c r="DJ7" s="1084"/>
      <c r="DK7" s="1085"/>
      <c r="DL7" s="1083"/>
      <c r="DM7" s="1084"/>
      <c r="DN7" s="1084"/>
      <c r="DO7" s="1084"/>
      <c r="DP7" s="1085"/>
      <c r="DQ7" s="1083"/>
      <c r="DR7" s="1084"/>
      <c r="DS7" s="1084"/>
      <c r="DT7" s="1084"/>
      <c r="DU7" s="1085"/>
      <c r="DV7" s="1086"/>
      <c r="DW7" s="1087"/>
      <c r="DX7" s="1087"/>
      <c r="DY7" s="1087"/>
      <c r="DZ7" s="1088"/>
      <c r="EA7" s="217"/>
    </row>
    <row r="8" spans="1:131" s="218" customFormat="1" ht="26.25" customHeight="1" x14ac:dyDescent="0.2">
      <c r="A8" s="221">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c r="BT8" s="980"/>
      <c r="BU8" s="980"/>
      <c r="BV8" s="980"/>
      <c r="BW8" s="980"/>
      <c r="BX8" s="980"/>
      <c r="BY8" s="980"/>
      <c r="BZ8" s="980"/>
      <c r="CA8" s="980"/>
      <c r="CB8" s="980"/>
      <c r="CC8" s="980"/>
      <c r="CD8" s="980"/>
      <c r="CE8" s="980"/>
      <c r="CF8" s="980"/>
      <c r="CG8" s="1001"/>
      <c r="CH8" s="976"/>
      <c r="CI8" s="977"/>
      <c r="CJ8" s="977"/>
      <c r="CK8" s="977"/>
      <c r="CL8" s="978"/>
      <c r="CM8" s="976"/>
      <c r="CN8" s="977"/>
      <c r="CO8" s="977"/>
      <c r="CP8" s="977"/>
      <c r="CQ8" s="978"/>
      <c r="CR8" s="976"/>
      <c r="CS8" s="977"/>
      <c r="CT8" s="977"/>
      <c r="CU8" s="977"/>
      <c r="CV8" s="978"/>
      <c r="CW8" s="976"/>
      <c r="CX8" s="977"/>
      <c r="CY8" s="977"/>
      <c r="CZ8" s="977"/>
      <c r="DA8" s="978"/>
      <c r="DB8" s="976"/>
      <c r="DC8" s="977"/>
      <c r="DD8" s="977"/>
      <c r="DE8" s="977"/>
      <c r="DF8" s="978"/>
      <c r="DG8" s="976"/>
      <c r="DH8" s="977"/>
      <c r="DI8" s="977"/>
      <c r="DJ8" s="977"/>
      <c r="DK8" s="978"/>
      <c r="DL8" s="976"/>
      <c r="DM8" s="977"/>
      <c r="DN8" s="977"/>
      <c r="DO8" s="977"/>
      <c r="DP8" s="978"/>
      <c r="DQ8" s="976"/>
      <c r="DR8" s="977"/>
      <c r="DS8" s="977"/>
      <c r="DT8" s="977"/>
      <c r="DU8" s="978"/>
      <c r="DV8" s="979"/>
      <c r="DW8" s="980"/>
      <c r="DX8" s="980"/>
      <c r="DY8" s="980"/>
      <c r="DZ8" s="981"/>
      <c r="EA8" s="217"/>
    </row>
    <row r="9" spans="1:131" s="218" customFormat="1" ht="26.25" customHeight="1" x14ac:dyDescent="0.2">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7"/>
    </row>
    <row r="10" spans="1:131" s="218" customFormat="1" ht="26.25" customHeight="1" x14ac:dyDescent="0.2">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2">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2">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2">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376</v>
      </c>
      <c r="B23" s="924" t="s">
        <v>377</v>
      </c>
      <c r="C23" s="925"/>
      <c r="D23" s="925"/>
      <c r="E23" s="925"/>
      <c r="F23" s="925"/>
      <c r="G23" s="925"/>
      <c r="H23" s="925"/>
      <c r="I23" s="925"/>
      <c r="J23" s="925"/>
      <c r="K23" s="925"/>
      <c r="L23" s="925"/>
      <c r="M23" s="925"/>
      <c r="N23" s="925"/>
      <c r="O23" s="925"/>
      <c r="P23" s="935"/>
      <c r="Q23" s="1054"/>
      <c r="R23" s="1048"/>
      <c r="S23" s="1048"/>
      <c r="T23" s="1048"/>
      <c r="U23" s="1048"/>
      <c r="V23" s="1048"/>
      <c r="W23" s="1048"/>
      <c r="X23" s="1048"/>
      <c r="Y23" s="1048"/>
      <c r="Z23" s="1048"/>
      <c r="AA23" s="1048"/>
      <c r="AB23" s="1048"/>
      <c r="AC23" s="1048"/>
      <c r="AD23" s="1048"/>
      <c r="AE23" s="1055"/>
      <c r="AF23" s="1056">
        <v>899</v>
      </c>
      <c r="AG23" s="1048"/>
      <c r="AH23" s="1048"/>
      <c r="AI23" s="1048"/>
      <c r="AJ23" s="1057"/>
      <c r="AK23" s="1058"/>
      <c r="AL23" s="1059"/>
      <c r="AM23" s="1059"/>
      <c r="AN23" s="1059"/>
      <c r="AO23" s="1059"/>
      <c r="AP23" s="1048"/>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388</v>
      </c>
      <c r="C28" s="1035"/>
      <c r="D28" s="1035"/>
      <c r="E28" s="1035"/>
      <c r="F28" s="1035"/>
      <c r="G28" s="1035"/>
      <c r="H28" s="1035"/>
      <c r="I28" s="1035"/>
      <c r="J28" s="1035"/>
      <c r="K28" s="1035"/>
      <c r="L28" s="1035"/>
      <c r="M28" s="1035"/>
      <c r="N28" s="1035"/>
      <c r="O28" s="1035"/>
      <c r="P28" s="1036"/>
      <c r="Q28" s="1037">
        <v>4300</v>
      </c>
      <c r="R28" s="1038"/>
      <c r="S28" s="1038"/>
      <c r="T28" s="1038"/>
      <c r="U28" s="1038"/>
      <c r="V28" s="1038">
        <v>4285</v>
      </c>
      <c r="W28" s="1038"/>
      <c r="X28" s="1038"/>
      <c r="Y28" s="1038"/>
      <c r="Z28" s="1038"/>
      <c r="AA28" s="1038">
        <v>15</v>
      </c>
      <c r="AB28" s="1038"/>
      <c r="AC28" s="1038"/>
      <c r="AD28" s="1038"/>
      <c r="AE28" s="1039"/>
      <c r="AF28" s="1040">
        <v>15</v>
      </c>
      <c r="AG28" s="1038"/>
      <c r="AH28" s="1038"/>
      <c r="AI28" s="1038"/>
      <c r="AJ28" s="1041"/>
      <c r="AK28" s="1029">
        <v>363</v>
      </c>
      <c r="AL28" s="1030"/>
      <c r="AM28" s="1030"/>
      <c r="AN28" s="1030"/>
      <c r="AO28" s="1030"/>
      <c r="AP28" s="1030" t="s">
        <v>552</v>
      </c>
      <c r="AQ28" s="1030"/>
      <c r="AR28" s="1030"/>
      <c r="AS28" s="1030"/>
      <c r="AT28" s="1030"/>
      <c r="AU28" s="1030" t="s">
        <v>552</v>
      </c>
      <c r="AV28" s="1030"/>
      <c r="AW28" s="1030"/>
      <c r="AX28" s="1030"/>
      <c r="AY28" s="1030"/>
      <c r="AZ28" s="1031" t="s">
        <v>552</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389</v>
      </c>
      <c r="C29" s="1018"/>
      <c r="D29" s="1018"/>
      <c r="E29" s="1018"/>
      <c r="F29" s="1018"/>
      <c r="G29" s="1018"/>
      <c r="H29" s="1018"/>
      <c r="I29" s="1018"/>
      <c r="J29" s="1018"/>
      <c r="K29" s="1018"/>
      <c r="L29" s="1018"/>
      <c r="M29" s="1018"/>
      <c r="N29" s="1018"/>
      <c r="O29" s="1018"/>
      <c r="P29" s="1019"/>
      <c r="Q29" s="1025">
        <v>186</v>
      </c>
      <c r="R29" s="1026"/>
      <c r="S29" s="1026"/>
      <c r="T29" s="1026"/>
      <c r="U29" s="1026"/>
      <c r="V29" s="1026">
        <v>185</v>
      </c>
      <c r="W29" s="1026"/>
      <c r="X29" s="1026"/>
      <c r="Y29" s="1026"/>
      <c r="Z29" s="1026"/>
      <c r="AA29" s="1026">
        <v>1</v>
      </c>
      <c r="AB29" s="1026"/>
      <c r="AC29" s="1026"/>
      <c r="AD29" s="1026"/>
      <c r="AE29" s="1027"/>
      <c r="AF29" s="1022">
        <v>1</v>
      </c>
      <c r="AG29" s="1023"/>
      <c r="AH29" s="1023"/>
      <c r="AI29" s="1023"/>
      <c r="AJ29" s="1024"/>
      <c r="AK29" s="967">
        <v>111</v>
      </c>
      <c r="AL29" s="958"/>
      <c r="AM29" s="958"/>
      <c r="AN29" s="958"/>
      <c r="AO29" s="958"/>
      <c r="AP29" s="958">
        <v>31</v>
      </c>
      <c r="AQ29" s="958"/>
      <c r="AR29" s="958"/>
      <c r="AS29" s="958"/>
      <c r="AT29" s="958"/>
      <c r="AU29" s="958">
        <v>21</v>
      </c>
      <c r="AV29" s="958"/>
      <c r="AW29" s="958"/>
      <c r="AX29" s="958"/>
      <c r="AY29" s="958"/>
      <c r="AZ29" s="1028" t="s">
        <v>552</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390</v>
      </c>
      <c r="C30" s="1018"/>
      <c r="D30" s="1018"/>
      <c r="E30" s="1018"/>
      <c r="F30" s="1018"/>
      <c r="G30" s="1018"/>
      <c r="H30" s="1018"/>
      <c r="I30" s="1018"/>
      <c r="J30" s="1018"/>
      <c r="K30" s="1018"/>
      <c r="L30" s="1018"/>
      <c r="M30" s="1018"/>
      <c r="N30" s="1018"/>
      <c r="O30" s="1018"/>
      <c r="P30" s="1019"/>
      <c r="Q30" s="1025">
        <v>682</v>
      </c>
      <c r="R30" s="1026"/>
      <c r="S30" s="1026"/>
      <c r="T30" s="1026"/>
      <c r="U30" s="1026"/>
      <c r="V30" s="1026">
        <v>663</v>
      </c>
      <c r="W30" s="1026"/>
      <c r="X30" s="1026"/>
      <c r="Y30" s="1026"/>
      <c r="Z30" s="1026"/>
      <c r="AA30" s="1026">
        <v>19</v>
      </c>
      <c r="AB30" s="1026"/>
      <c r="AC30" s="1026"/>
      <c r="AD30" s="1026"/>
      <c r="AE30" s="1027"/>
      <c r="AF30" s="1022">
        <v>19</v>
      </c>
      <c r="AG30" s="1023"/>
      <c r="AH30" s="1023"/>
      <c r="AI30" s="1023"/>
      <c r="AJ30" s="1024"/>
      <c r="AK30" s="967">
        <v>159</v>
      </c>
      <c r="AL30" s="958"/>
      <c r="AM30" s="958"/>
      <c r="AN30" s="958"/>
      <c r="AO30" s="958"/>
      <c r="AP30" s="958" t="s">
        <v>552</v>
      </c>
      <c r="AQ30" s="958"/>
      <c r="AR30" s="958"/>
      <c r="AS30" s="958"/>
      <c r="AT30" s="958"/>
      <c r="AU30" s="958" t="s">
        <v>552</v>
      </c>
      <c r="AV30" s="958"/>
      <c r="AW30" s="958"/>
      <c r="AX30" s="958"/>
      <c r="AY30" s="958"/>
      <c r="AZ30" s="1028" t="s">
        <v>552</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t="s">
        <v>391</v>
      </c>
      <c r="C31" s="1018"/>
      <c r="D31" s="1018"/>
      <c r="E31" s="1018"/>
      <c r="F31" s="1018"/>
      <c r="G31" s="1018"/>
      <c r="H31" s="1018"/>
      <c r="I31" s="1018"/>
      <c r="J31" s="1018"/>
      <c r="K31" s="1018"/>
      <c r="L31" s="1018"/>
      <c r="M31" s="1018"/>
      <c r="N31" s="1018"/>
      <c r="O31" s="1018"/>
      <c r="P31" s="1019"/>
      <c r="Q31" s="1025">
        <v>4883</v>
      </c>
      <c r="R31" s="1026"/>
      <c r="S31" s="1026"/>
      <c r="T31" s="1026"/>
      <c r="U31" s="1026"/>
      <c r="V31" s="1026">
        <v>4725</v>
      </c>
      <c r="W31" s="1026"/>
      <c r="X31" s="1026"/>
      <c r="Y31" s="1026"/>
      <c r="Z31" s="1026"/>
      <c r="AA31" s="1026">
        <v>158</v>
      </c>
      <c r="AB31" s="1026"/>
      <c r="AC31" s="1026"/>
      <c r="AD31" s="1026"/>
      <c r="AE31" s="1027"/>
      <c r="AF31" s="1022">
        <v>158</v>
      </c>
      <c r="AG31" s="1023"/>
      <c r="AH31" s="1023"/>
      <c r="AI31" s="1023"/>
      <c r="AJ31" s="1024"/>
      <c r="AK31" s="967">
        <v>707</v>
      </c>
      <c r="AL31" s="958"/>
      <c r="AM31" s="958"/>
      <c r="AN31" s="958"/>
      <c r="AO31" s="958"/>
      <c r="AP31" s="958" t="s">
        <v>552</v>
      </c>
      <c r="AQ31" s="958"/>
      <c r="AR31" s="958"/>
      <c r="AS31" s="958"/>
      <c r="AT31" s="958"/>
      <c r="AU31" s="958" t="s">
        <v>552</v>
      </c>
      <c r="AV31" s="958"/>
      <c r="AW31" s="958"/>
      <c r="AX31" s="958"/>
      <c r="AY31" s="958"/>
      <c r="AZ31" s="1028" t="s">
        <v>552</v>
      </c>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t="s">
        <v>392</v>
      </c>
      <c r="C32" s="1018"/>
      <c r="D32" s="1018"/>
      <c r="E32" s="1018"/>
      <c r="F32" s="1018"/>
      <c r="G32" s="1018"/>
      <c r="H32" s="1018"/>
      <c r="I32" s="1018"/>
      <c r="J32" s="1018"/>
      <c r="K32" s="1018"/>
      <c r="L32" s="1018"/>
      <c r="M32" s="1018"/>
      <c r="N32" s="1018"/>
      <c r="O32" s="1018"/>
      <c r="P32" s="1019"/>
      <c r="Q32" s="1025">
        <v>92</v>
      </c>
      <c r="R32" s="1026"/>
      <c r="S32" s="1026"/>
      <c r="T32" s="1026"/>
      <c r="U32" s="1026"/>
      <c r="V32" s="1026">
        <v>92</v>
      </c>
      <c r="W32" s="1026"/>
      <c r="X32" s="1026"/>
      <c r="Y32" s="1026"/>
      <c r="Z32" s="1026"/>
      <c r="AA32" s="1026">
        <v>0</v>
      </c>
      <c r="AB32" s="1026"/>
      <c r="AC32" s="1026"/>
      <c r="AD32" s="1026"/>
      <c r="AE32" s="1027"/>
      <c r="AF32" s="1022">
        <v>0</v>
      </c>
      <c r="AG32" s="1023"/>
      <c r="AH32" s="1023"/>
      <c r="AI32" s="1023"/>
      <c r="AJ32" s="1024"/>
      <c r="AK32" s="967">
        <v>12</v>
      </c>
      <c r="AL32" s="958"/>
      <c r="AM32" s="958"/>
      <c r="AN32" s="958"/>
      <c r="AO32" s="958"/>
      <c r="AP32" s="958" t="s">
        <v>552</v>
      </c>
      <c r="AQ32" s="958"/>
      <c r="AR32" s="958"/>
      <c r="AS32" s="958"/>
      <c r="AT32" s="958"/>
      <c r="AU32" s="958" t="s">
        <v>552</v>
      </c>
      <c r="AV32" s="958"/>
      <c r="AW32" s="958"/>
      <c r="AX32" s="958"/>
      <c r="AY32" s="958"/>
      <c r="AZ32" s="1028" t="s">
        <v>552</v>
      </c>
      <c r="BA32" s="1028"/>
      <c r="BB32" s="1028"/>
      <c r="BC32" s="1028"/>
      <c r="BD32" s="1028"/>
      <c r="BE32" s="959"/>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t="s">
        <v>393</v>
      </c>
      <c r="C33" s="1018"/>
      <c r="D33" s="1018"/>
      <c r="E33" s="1018"/>
      <c r="F33" s="1018"/>
      <c r="G33" s="1018"/>
      <c r="H33" s="1018"/>
      <c r="I33" s="1018"/>
      <c r="J33" s="1018"/>
      <c r="K33" s="1018"/>
      <c r="L33" s="1018"/>
      <c r="M33" s="1018"/>
      <c r="N33" s="1018"/>
      <c r="O33" s="1018"/>
      <c r="P33" s="1019"/>
      <c r="Q33" s="1025">
        <v>1112</v>
      </c>
      <c r="R33" s="1026"/>
      <c r="S33" s="1026"/>
      <c r="T33" s="1026"/>
      <c r="U33" s="1026"/>
      <c r="V33" s="1026">
        <v>1231</v>
      </c>
      <c r="W33" s="1026"/>
      <c r="X33" s="1026"/>
      <c r="Y33" s="1026"/>
      <c r="Z33" s="1026"/>
      <c r="AA33" s="1026">
        <v>-119</v>
      </c>
      <c r="AB33" s="1026"/>
      <c r="AC33" s="1026"/>
      <c r="AD33" s="1026"/>
      <c r="AE33" s="1027"/>
      <c r="AF33" s="1022">
        <v>367</v>
      </c>
      <c r="AG33" s="1023"/>
      <c r="AH33" s="1023"/>
      <c r="AI33" s="1023"/>
      <c r="AJ33" s="1024"/>
      <c r="AK33" s="967">
        <v>322</v>
      </c>
      <c r="AL33" s="958"/>
      <c r="AM33" s="958"/>
      <c r="AN33" s="958"/>
      <c r="AO33" s="958"/>
      <c r="AP33" s="958">
        <v>4993</v>
      </c>
      <c r="AQ33" s="958"/>
      <c r="AR33" s="958"/>
      <c r="AS33" s="958"/>
      <c r="AT33" s="958"/>
      <c r="AU33" s="958">
        <v>1178</v>
      </c>
      <c r="AV33" s="958"/>
      <c r="AW33" s="958"/>
      <c r="AX33" s="958"/>
      <c r="AY33" s="958"/>
      <c r="AZ33" s="1028" t="s">
        <v>552</v>
      </c>
      <c r="BA33" s="1028"/>
      <c r="BB33" s="1028"/>
      <c r="BC33" s="1028"/>
      <c r="BD33" s="1028"/>
      <c r="BE33" s="959" t="s">
        <v>394</v>
      </c>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t="s">
        <v>395</v>
      </c>
      <c r="C34" s="1018"/>
      <c r="D34" s="1018"/>
      <c r="E34" s="1018"/>
      <c r="F34" s="1018"/>
      <c r="G34" s="1018"/>
      <c r="H34" s="1018"/>
      <c r="I34" s="1018"/>
      <c r="J34" s="1018"/>
      <c r="K34" s="1018"/>
      <c r="L34" s="1018"/>
      <c r="M34" s="1018"/>
      <c r="N34" s="1018"/>
      <c r="O34" s="1018"/>
      <c r="P34" s="1019"/>
      <c r="Q34" s="1025">
        <v>1507</v>
      </c>
      <c r="R34" s="1026"/>
      <c r="S34" s="1026"/>
      <c r="T34" s="1026"/>
      <c r="U34" s="1026"/>
      <c r="V34" s="1026">
        <v>1533</v>
      </c>
      <c r="W34" s="1026"/>
      <c r="X34" s="1026"/>
      <c r="Y34" s="1026"/>
      <c r="Z34" s="1026"/>
      <c r="AA34" s="1026">
        <v>-26</v>
      </c>
      <c r="AB34" s="1026"/>
      <c r="AC34" s="1026"/>
      <c r="AD34" s="1026"/>
      <c r="AE34" s="1027"/>
      <c r="AF34" s="1022" t="s">
        <v>122</v>
      </c>
      <c r="AG34" s="1023"/>
      <c r="AH34" s="1023"/>
      <c r="AI34" s="1023"/>
      <c r="AJ34" s="1024"/>
      <c r="AK34" s="967">
        <v>1097</v>
      </c>
      <c r="AL34" s="958"/>
      <c r="AM34" s="958"/>
      <c r="AN34" s="958"/>
      <c r="AO34" s="958"/>
      <c r="AP34" s="958">
        <v>11909</v>
      </c>
      <c r="AQ34" s="958"/>
      <c r="AR34" s="958"/>
      <c r="AS34" s="958"/>
      <c r="AT34" s="958"/>
      <c r="AU34" s="958">
        <v>11433</v>
      </c>
      <c r="AV34" s="958"/>
      <c r="AW34" s="958"/>
      <c r="AX34" s="958"/>
      <c r="AY34" s="958"/>
      <c r="AZ34" s="1028" t="s">
        <v>552</v>
      </c>
      <c r="BA34" s="1028"/>
      <c r="BB34" s="1028"/>
      <c r="BC34" s="1028"/>
      <c r="BD34" s="1028"/>
      <c r="BE34" s="959" t="s">
        <v>394</v>
      </c>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t="s">
        <v>396</v>
      </c>
      <c r="C35" s="1018"/>
      <c r="D35" s="1018"/>
      <c r="E35" s="1018"/>
      <c r="F35" s="1018"/>
      <c r="G35" s="1018"/>
      <c r="H35" s="1018"/>
      <c r="I35" s="1018"/>
      <c r="J35" s="1018"/>
      <c r="K35" s="1018"/>
      <c r="L35" s="1018"/>
      <c r="M35" s="1018"/>
      <c r="N35" s="1018"/>
      <c r="O35" s="1018"/>
      <c r="P35" s="1019"/>
      <c r="Q35" s="1025">
        <v>4042</v>
      </c>
      <c r="R35" s="1026"/>
      <c r="S35" s="1026"/>
      <c r="T35" s="1026"/>
      <c r="U35" s="1026"/>
      <c r="V35" s="1026">
        <v>4384</v>
      </c>
      <c r="W35" s="1026"/>
      <c r="X35" s="1026"/>
      <c r="Y35" s="1026"/>
      <c r="Z35" s="1026"/>
      <c r="AA35" s="1026">
        <v>-342</v>
      </c>
      <c r="AB35" s="1026"/>
      <c r="AC35" s="1026"/>
      <c r="AD35" s="1026"/>
      <c r="AE35" s="1027"/>
      <c r="AF35" s="1022">
        <v>1762</v>
      </c>
      <c r="AG35" s="1023"/>
      <c r="AH35" s="1023"/>
      <c r="AI35" s="1023"/>
      <c r="AJ35" s="1024"/>
      <c r="AK35" s="967">
        <v>503</v>
      </c>
      <c r="AL35" s="958"/>
      <c r="AM35" s="958"/>
      <c r="AN35" s="958"/>
      <c r="AO35" s="958"/>
      <c r="AP35" s="958">
        <v>1677</v>
      </c>
      <c r="AQ35" s="958"/>
      <c r="AR35" s="958"/>
      <c r="AS35" s="958"/>
      <c r="AT35" s="958"/>
      <c r="AU35" s="958">
        <v>1014</v>
      </c>
      <c r="AV35" s="958"/>
      <c r="AW35" s="958"/>
      <c r="AX35" s="958"/>
      <c r="AY35" s="958"/>
      <c r="AZ35" s="1028" t="s">
        <v>552</v>
      </c>
      <c r="BA35" s="1028"/>
      <c r="BB35" s="1028"/>
      <c r="BC35" s="1028"/>
      <c r="BD35" s="1028"/>
      <c r="BE35" s="959" t="s">
        <v>394</v>
      </c>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397</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376</v>
      </c>
      <c r="B63" s="924" t="s">
        <v>398</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2322</v>
      </c>
      <c r="AG63" s="946"/>
      <c r="AH63" s="946"/>
      <c r="AI63" s="946"/>
      <c r="AJ63" s="1009"/>
      <c r="AK63" s="1010"/>
      <c r="AL63" s="950"/>
      <c r="AM63" s="950"/>
      <c r="AN63" s="950"/>
      <c r="AO63" s="950"/>
      <c r="AP63" s="946"/>
      <c r="AQ63" s="946"/>
      <c r="AR63" s="946"/>
      <c r="AS63" s="946"/>
      <c r="AT63" s="946"/>
      <c r="AU63" s="946"/>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399</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400</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401</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553</v>
      </c>
      <c r="C68" s="973"/>
      <c r="D68" s="973"/>
      <c r="E68" s="973"/>
      <c r="F68" s="973"/>
      <c r="G68" s="973"/>
      <c r="H68" s="973"/>
      <c r="I68" s="973"/>
      <c r="J68" s="973"/>
      <c r="K68" s="973"/>
      <c r="L68" s="973"/>
      <c r="M68" s="973"/>
      <c r="N68" s="973"/>
      <c r="O68" s="973"/>
      <c r="P68" s="974"/>
      <c r="Q68" s="975">
        <v>1224</v>
      </c>
      <c r="R68" s="969"/>
      <c r="S68" s="969"/>
      <c r="T68" s="969"/>
      <c r="U68" s="969"/>
      <c r="V68" s="969">
        <v>1196</v>
      </c>
      <c r="W68" s="969"/>
      <c r="X68" s="969"/>
      <c r="Y68" s="969"/>
      <c r="Z68" s="969"/>
      <c r="AA68" s="969">
        <v>28</v>
      </c>
      <c r="AB68" s="969"/>
      <c r="AC68" s="969"/>
      <c r="AD68" s="969"/>
      <c r="AE68" s="969"/>
      <c r="AF68" s="969">
        <v>28</v>
      </c>
      <c r="AG68" s="969"/>
      <c r="AH68" s="969"/>
      <c r="AI68" s="969"/>
      <c r="AJ68" s="969"/>
      <c r="AK68" s="969" t="s">
        <v>552</v>
      </c>
      <c r="AL68" s="969"/>
      <c r="AM68" s="969"/>
      <c r="AN68" s="969"/>
      <c r="AO68" s="969"/>
      <c r="AP68" s="969">
        <v>1090</v>
      </c>
      <c r="AQ68" s="969"/>
      <c r="AR68" s="969"/>
      <c r="AS68" s="969"/>
      <c r="AT68" s="969"/>
      <c r="AU68" s="969">
        <v>478</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554</v>
      </c>
      <c r="C69" s="962"/>
      <c r="D69" s="962"/>
      <c r="E69" s="962"/>
      <c r="F69" s="962"/>
      <c r="G69" s="962"/>
      <c r="H69" s="962"/>
      <c r="I69" s="962"/>
      <c r="J69" s="962"/>
      <c r="K69" s="962"/>
      <c r="L69" s="962"/>
      <c r="M69" s="962"/>
      <c r="N69" s="962"/>
      <c r="O69" s="962"/>
      <c r="P69" s="963"/>
      <c r="Q69" s="964">
        <v>2800</v>
      </c>
      <c r="R69" s="958"/>
      <c r="S69" s="958"/>
      <c r="T69" s="958"/>
      <c r="U69" s="958"/>
      <c r="V69" s="958">
        <v>2743</v>
      </c>
      <c r="W69" s="958"/>
      <c r="X69" s="958"/>
      <c r="Y69" s="958"/>
      <c r="Z69" s="958"/>
      <c r="AA69" s="958">
        <v>57</v>
      </c>
      <c r="AB69" s="958"/>
      <c r="AC69" s="958"/>
      <c r="AD69" s="958"/>
      <c r="AE69" s="958"/>
      <c r="AF69" s="958">
        <v>57</v>
      </c>
      <c r="AG69" s="958"/>
      <c r="AH69" s="958"/>
      <c r="AI69" s="958"/>
      <c r="AJ69" s="958"/>
      <c r="AK69" s="958" t="s">
        <v>552</v>
      </c>
      <c r="AL69" s="958"/>
      <c r="AM69" s="958"/>
      <c r="AN69" s="958"/>
      <c r="AO69" s="958"/>
      <c r="AP69" s="958">
        <v>27</v>
      </c>
      <c r="AQ69" s="958"/>
      <c r="AR69" s="958"/>
      <c r="AS69" s="958"/>
      <c r="AT69" s="958"/>
      <c r="AU69" s="958">
        <v>6</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t="s">
        <v>555</v>
      </c>
      <c r="C70" s="962"/>
      <c r="D70" s="962"/>
      <c r="E70" s="962"/>
      <c r="F70" s="962"/>
      <c r="G70" s="962"/>
      <c r="H70" s="962"/>
      <c r="I70" s="962"/>
      <c r="J70" s="962"/>
      <c r="K70" s="962"/>
      <c r="L70" s="962"/>
      <c r="M70" s="962"/>
      <c r="N70" s="962"/>
      <c r="O70" s="962"/>
      <c r="P70" s="963"/>
      <c r="Q70" s="964">
        <v>12127</v>
      </c>
      <c r="R70" s="958"/>
      <c r="S70" s="958"/>
      <c r="T70" s="958"/>
      <c r="U70" s="958"/>
      <c r="V70" s="958">
        <v>11635</v>
      </c>
      <c r="W70" s="958"/>
      <c r="X70" s="958"/>
      <c r="Y70" s="958"/>
      <c r="Z70" s="958"/>
      <c r="AA70" s="958">
        <v>492</v>
      </c>
      <c r="AB70" s="958"/>
      <c r="AC70" s="958"/>
      <c r="AD70" s="958"/>
      <c r="AE70" s="958"/>
      <c r="AF70" s="958">
        <v>492</v>
      </c>
      <c r="AG70" s="958"/>
      <c r="AH70" s="958"/>
      <c r="AI70" s="958"/>
      <c r="AJ70" s="958"/>
      <c r="AK70" s="958" t="s">
        <v>552</v>
      </c>
      <c r="AL70" s="958"/>
      <c r="AM70" s="958"/>
      <c r="AN70" s="958"/>
      <c r="AO70" s="958"/>
      <c r="AP70" s="968" t="s">
        <v>552</v>
      </c>
      <c r="AQ70" s="966"/>
      <c r="AR70" s="966"/>
      <c r="AS70" s="966"/>
      <c r="AT70" s="967"/>
      <c r="AU70" s="958" t="s">
        <v>552</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t="s">
        <v>556</v>
      </c>
      <c r="C71" s="962"/>
      <c r="D71" s="962"/>
      <c r="E71" s="962"/>
      <c r="F71" s="962"/>
      <c r="G71" s="962"/>
      <c r="H71" s="962"/>
      <c r="I71" s="962"/>
      <c r="J71" s="962"/>
      <c r="K71" s="962"/>
      <c r="L71" s="962"/>
      <c r="M71" s="962"/>
      <c r="N71" s="962"/>
      <c r="O71" s="962"/>
      <c r="P71" s="963"/>
      <c r="Q71" s="964">
        <v>12</v>
      </c>
      <c r="R71" s="958"/>
      <c r="S71" s="958"/>
      <c r="T71" s="958"/>
      <c r="U71" s="958"/>
      <c r="V71" s="958">
        <v>12</v>
      </c>
      <c r="W71" s="958"/>
      <c r="X71" s="958"/>
      <c r="Y71" s="958"/>
      <c r="Z71" s="958"/>
      <c r="AA71" s="958">
        <v>0</v>
      </c>
      <c r="AB71" s="958"/>
      <c r="AC71" s="958"/>
      <c r="AD71" s="958"/>
      <c r="AE71" s="958"/>
      <c r="AF71" s="958">
        <v>0</v>
      </c>
      <c r="AG71" s="958"/>
      <c r="AH71" s="958"/>
      <c r="AI71" s="958"/>
      <c r="AJ71" s="958"/>
      <c r="AK71" s="958" t="s">
        <v>552</v>
      </c>
      <c r="AL71" s="958"/>
      <c r="AM71" s="958"/>
      <c r="AN71" s="958"/>
      <c r="AO71" s="958"/>
      <c r="AP71" s="958" t="s">
        <v>552</v>
      </c>
      <c r="AQ71" s="958"/>
      <c r="AR71" s="958"/>
      <c r="AS71" s="958"/>
      <c r="AT71" s="958"/>
      <c r="AU71" s="958" t="s">
        <v>552</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t="s">
        <v>557</v>
      </c>
      <c r="C72" s="962"/>
      <c r="D72" s="962"/>
      <c r="E72" s="962"/>
      <c r="F72" s="962"/>
      <c r="G72" s="962"/>
      <c r="H72" s="962"/>
      <c r="I72" s="962"/>
      <c r="J72" s="962"/>
      <c r="K72" s="962"/>
      <c r="L72" s="962"/>
      <c r="M72" s="962"/>
      <c r="N72" s="962"/>
      <c r="O72" s="962"/>
      <c r="P72" s="963"/>
      <c r="Q72" s="964">
        <v>784</v>
      </c>
      <c r="R72" s="958"/>
      <c r="S72" s="958"/>
      <c r="T72" s="958"/>
      <c r="U72" s="958"/>
      <c r="V72" s="958">
        <v>370</v>
      </c>
      <c r="W72" s="958"/>
      <c r="X72" s="958"/>
      <c r="Y72" s="958"/>
      <c r="Z72" s="958"/>
      <c r="AA72" s="958">
        <v>414</v>
      </c>
      <c r="AB72" s="958"/>
      <c r="AC72" s="958"/>
      <c r="AD72" s="958"/>
      <c r="AE72" s="958"/>
      <c r="AF72" s="958">
        <v>414</v>
      </c>
      <c r="AG72" s="958"/>
      <c r="AH72" s="958"/>
      <c r="AI72" s="958"/>
      <c r="AJ72" s="958"/>
      <c r="AK72" s="958" t="s">
        <v>552</v>
      </c>
      <c r="AL72" s="958"/>
      <c r="AM72" s="958"/>
      <c r="AN72" s="958"/>
      <c r="AO72" s="958"/>
      <c r="AP72" s="958" t="s">
        <v>552</v>
      </c>
      <c r="AQ72" s="958"/>
      <c r="AR72" s="958"/>
      <c r="AS72" s="958"/>
      <c r="AT72" s="958"/>
      <c r="AU72" s="958" t="s">
        <v>552</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t="s">
        <v>558</v>
      </c>
      <c r="C73" s="962"/>
      <c r="D73" s="962"/>
      <c r="E73" s="962"/>
      <c r="F73" s="962"/>
      <c r="G73" s="962"/>
      <c r="H73" s="962"/>
      <c r="I73" s="962"/>
      <c r="J73" s="962"/>
      <c r="K73" s="962"/>
      <c r="L73" s="962"/>
      <c r="M73" s="962"/>
      <c r="N73" s="962"/>
      <c r="O73" s="962"/>
      <c r="P73" s="963"/>
      <c r="Q73" s="964">
        <v>906481</v>
      </c>
      <c r="R73" s="958"/>
      <c r="S73" s="958"/>
      <c r="T73" s="958"/>
      <c r="U73" s="958"/>
      <c r="V73" s="958">
        <v>887687</v>
      </c>
      <c r="W73" s="958"/>
      <c r="X73" s="958"/>
      <c r="Y73" s="958"/>
      <c r="Z73" s="958"/>
      <c r="AA73" s="958">
        <v>18794</v>
      </c>
      <c r="AB73" s="958"/>
      <c r="AC73" s="958"/>
      <c r="AD73" s="958"/>
      <c r="AE73" s="958"/>
      <c r="AF73" s="958">
        <v>18794</v>
      </c>
      <c r="AG73" s="958"/>
      <c r="AH73" s="958"/>
      <c r="AI73" s="958"/>
      <c r="AJ73" s="958"/>
      <c r="AK73" s="958">
        <v>9782</v>
      </c>
      <c r="AL73" s="958"/>
      <c r="AM73" s="958"/>
      <c r="AN73" s="958"/>
      <c r="AO73" s="958"/>
      <c r="AP73" s="958" t="s">
        <v>552</v>
      </c>
      <c r="AQ73" s="958"/>
      <c r="AR73" s="958"/>
      <c r="AS73" s="958"/>
      <c r="AT73" s="958"/>
      <c r="AU73" s="958" t="s">
        <v>552</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376</v>
      </c>
      <c r="B88" s="924" t="s">
        <v>402</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924" t="s">
        <v>403</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404</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405</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406</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407</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408</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409</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410</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411</v>
      </c>
      <c r="AB109" s="883"/>
      <c r="AC109" s="883"/>
      <c r="AD109" s="883"/>
      <c r="AE109" s="884"/>
      <c r="AF109" s="885" t="s">
        <v>412</v>
      </c>
      <c r="AG109" s="883"/>
      <c r="AH109" s="883"/>
      <c r="AI109" s="883"/>
      <c r="AJ109" s="884"/>
      <c r="AK109" s="885" t="s">
        <v>294</v>
      </c>
      <c r="AL109" s="883"/>
      <c r="AM109" s="883"/>
      <c r="AN109" s="883"/>
      <c r="AO109" s="884"/>
      <c r="AP109" s="885" t="s">
        <v>413</v>
      </c>
      <c r="AQ109" s="883"/>
      <c r="AR109" s="883"/>
      <c r="AS109" s="883"/>
      <c r="AT109" s="916"/>
      <c r="AU109" s="882" t="s">
        <v>410</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411</v>
      </c>
      <c r="BR109" s="883"/>
      <c r="BS109" s="883"/>
      <c r="BT109" s="883"/>
      <c r="BU109" s="884"/>
      <c r="BV109" s="885" t="s">
        <v>412</v>
      </c>
      <c r="BW109" s="883"/>
      <c r="BX109" s="883"/>
      <c r="BY109" s="883"/>
      <c r="BZ109" s="884"/>
      <c r="CA109" s="885" t="s">
        <v>294</v>
      </c>
      <c r="CB109" s="883"/>
      <c r="CC109" s="883"/>
      <c r="CD109" s="883"/>
      <c r="CE109" s="884"/>
      <c r="CF109" s="923" t="s">
        <v>413</v>
      </c>
      <c r="CG109" s="923"/>
      <c r="CH109" s="923"/>
      <c r="CI109" s="923"/>
      <c r="CJ109" s="923"/>
      <c r="CK109" s="885" t="s">
        <v>414</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411</v>
      </c>
      <c r="DH109" s="883"/>
      <c r="DI109" s="883"/>
      <c r="DJ109" s="883"/>
      <c r="DK109" s="884"/>
      <c r="DL109" s="885" t="s">
        <v>412</v>
      </c>
      <c r="DM109" s="883"/>
      <c r="DN109" s="883"/>
      <c r="DO109" s="883"/>
      <c r="DP109" s="884"/>
      <c r="DQ109" s="885" t="s">
        <v>294</v>
      </c>
      <c r="DR109" s="883"/>
      <c r="DS109" s="883"/>
      <c r="DT109" s="883"/>
      <c r="DU109" s="884"/>
      <c r="DV109" s="885" t="s">
        <v>413</v>
      </c>
      <c r="DW109" s="883"/>
      <c r="DX109" s="883"/>
      <c r="DY109" s="883"/>
      <c r="DZ109" s="916"/>
    </row>
    <row r="110" spans="1:131" s="212" customFormat="1" ht="26.25" customHeight="1" x14ac:dyDescent="0.2">
      <c r="A110" s="794" t="s">
        <v>415</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2401784</v>
      </c>
      <c r="AB110" s="876"/>
      <c r="AC110" s="876"/>
      <c r="AD110" s="876"/>
      <c r="AE110" s="877"/>
      <c r="AF110" s="878">
        <v>2371568</v>
      </c>
      <c r="AG110" s="876"/>
      <c r="AH110" s="876"/>
      <c r="AI110" s="876"/>
      <c r="AJ110" s="877"/>
      <c r="AK110" s="878">
        <v>2286444</v>
      </c>
      <c r="AL110" s="876"/>
      <c r="AM110" s="876"/>
      <c r="AN110" s="876"/>
      <c r="AO110" s="877"/>
      <c r="AP110" s="879">
        <v>19.8</v>
      </c>
      <c r="AQ110" s="880"/>
      <c r="AR110" s="880"/>
      <c r="AS110" s="880"/>
      <c r="AT110" s="881"/>
      <c r="AU110" s="917" t="s">
        <v>69</v>
      </c>
      <c r="AV110" s="918"/>
      <c r="AW110" s="918"/>
      <c r="AX110" s="918"/>
      <c r="AY110" s="918"/>
      <c r="AZ110" s="847" t="s">
        <v>416</v>
      </c>
      <c r="BA110" s="795"/>
      <c r="BB110" s="795"/>
      <c r="BC110" s="795"/>
      <c r="BD110" s="795"/>
      <c r="BE110" s="795"/>
      <c r="BF110" s="795"/>
      <c r="BG110" s="795"/>
      <c r="BH110" s="795"/>
      <c r="BI110" s="795"/>
      <c r="BJ110" s="795"/>
      <c r="BK110" s="795"/>
      <c r="BL110" s="795"/>
      <c r="BM110" s="795"/>
      <c r="BN110" s="795"/>
      <c r="BO110" s="795"/>
      <c r="BP110" s="796"/>
      <c r="BQ110" s="848">
        <v>27951658</v>
      </c>
      <c r="BR110" s="829"/>
      <c r="BS110" s="829"/>
      <c r="BT110" s="829"/>
      <c r="BU110" s="829"/>
      <c r="BV110" s="829">
        <v>26678762</v>
      </c>
      <c r="BW110" s="829"/>
      <c r="BX110" s="829"/>
      <c r="BY110" s="829"/>
      <c r="BZ110" s="829"/>
      <c r="CA110" s="829">
        <v>25182613</v>
      </c>
      <c r="CB110" s="829"/>
      <c r="CC110" s="829"/>
      <c r="CD110" s="829"/>
      <c r="CE110" s="829"/>
      <c r="CF110" s="853">
        <v>217.8</v>
      </c>
      <c r="CG110" s="854"/>
      <c r="CH110" s="854"/>
      <c r="CI110" s="854"/>
      <c r="CJ110" s="854"/>
      <c r="CK110" s="913" t="s">
        <v>417</v>
      </c>
      <c r="CL110" s="806"/>
      <c r="CM110" s="847" t="s">
        <v>418</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419</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420</v>
      </c>
      <c r="BA111" s="739"/>
      <c r="BB111" s="739"/>
      <c r="BC111" s="739"/>
      <c r="BD111" s="739"/>
      <c r="BE111" s="739"/>
      <c r="BF111" s="739"/>
      <c r="BG111" s="739"/>
      <c r="BH111" s="739"/>
      <c r="BI111" s="739"/>
      <c r="BJ111" s="739"/>
      <c r="BK111" s="739"/>
      <c r="BL111" s="739"/>
      <c r="BM111" s="739"/>
      <c r="BN111" s="739"/>
      <c r="BO111" s="739"/>
      <c r="BP111" s="740"/>
      <c r="BQ111" s="803" t="s">
        <v>122</v>
      </c>
      <c r="BR111" s="804"/>
      <c r="BS111" s="804"/>
      <c r="BT111" s="804"/>
      <c r="BU111" s="804"/>
      <c r="BV111" s="804" t="s">
        <v>122</v>
      </c>
      <c r="BW111" s="804"/>
      <c r="BX111" s="804"/>
      <c r="BY111" s="804"/>
      <c r="BZ111" s="804"/>
      <c r="CA111" s="804" t="s">
        <v>122</v>
      </c>
      <c r="CB111" s="804"/>
      <c r="CC111" s="804"/>
      <c r="CD111" s="804"/>
      <c r="CE111" s="804"/>
      <c r="CF111" s="862" t="s">
        <v>122</v>
      </c>
      <c r="CG111" s="863"/>
      <c r="CH111" s="863"/>
      <c r="CI111" s="863"/>
      <c r="CJ111" s="863"/>
      <c r="CK111" s="914"/>
      <c r="CL111" s="808"/>
      <c r="CM111" s="802" t="s">
        <v>421</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422</v>
      </c>
      <c r="B112" s="900"/>
      <c r="C112" s="739" t="s">
        <v>423</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424</v>
      </c>
      <c r="BA112" s="739"/>
      <c r="BB112" s="739"/>
      <c r="BC112" s="739"/>
      <c r="BD112" s="739"/>
      <c r="BE112" s="739"/>
      <c r="BF112" s="739"/>
      <c r="BG112" s="739"/>
      <c r="BH112" s="739"/>
      <c r="BI112" s="739"/>
      <c r="BJ112" s="739"/>
      <c r="BK112" s="739"/>
      <c r="BL112" s="739"/>
      <c r="BM112" s="739"/>
      <c r="BN112" s="739"/>
      <c r="BO112" s="739"/>
      <c r="BP112" s="740"/>
      <c r="BQ112" s="803">
        <v>15665544</v>
      </c>
      <c r="BR112" s="804"/>
      <c r="BS112" s="804"/>
      <c r="BT112" s="804"/>
      <c r="BU112" s="804"/>
      <c r="BV112" s="804">
        <v>14412980</v>
      </c>
      <c r="BW112" s="804"/>
      <c r="BX112" s="804"/>
      <c r="BY112" s="804"/>
      <c r="BZ112" s="804"/>
      <c r="CA112" s="804">
        <v>13647194</v>
      </c>
      <c r="CB112" s="804"/>
      <c r="CC112" s="804"/>
      <c r="CD112" s="804"/>
      <c r="CE112" s="804"/>
      <c r="CF112" s="862">
        <v>118</v>
      </c>
      <c r="CG112" s="863"/>
      <c r="CH112" s="863"/>
      <c r="CI112" s="863"/>
      <c r="CJ112" s="863"/>
      <c r="CK112" s="914"/>
      <c r="CL112" s="808"/>
      <c r="CM112" s="802" t="s">
        <v>425</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426</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1621471</v>
      </c>
      <c r="AB113" s="906"/>
      <c r="AC113" s="906"/>
      <c r="AD113" s="906"/>
      <c r="AE113" s="907"/>
      <c r="AF113" s="908">
        <v>1631939</v>
      </c>
      <c r="AG113" s="906"/>
      <c r="AH113" s="906"/>
      <c r="AI113" s="906"/>
      <c r="AJ113" s="907"/>
      <c r="AK113" s="908">
        <v>1386707</v>
      </c>
      <c r="AL113" s="906"/>
      <c r="AM113" s="906"/>
      <c r="AN113" s="906"/>
      <c r="AO113" s="907"/>
      <c r="AP113" s="909">
        <v>12</v>
      </c>
      <c r="AQ113" s="910"/>
      <c r="AR113" s="910"/>
      <c r="AS113" s="910"/>
      <c r="AT113" s="911"/>
      <c r="AU113" s="919"/>
      <c r="AV113" s="920"/>
      <c r="AW113" s="920"/>
      <c r="AX113" s="920"/>
      <c r="AY113" s="920"/>
      <c r="AZ113" s="802" t="s">
        <v>427</v>
      </c>
      <c r="BA113" s="739"/>
      <c r="BB113" s="739"/>
      <c r="BC113" s="739"/>
      <c r="BD113" s="739"/>
      <c r="BE113" s="739"/>
      <c r="BF113" s="739"/>
      <c r="BG113" s="739"/>
      <c r="BH113" s="739"/>
      <c r="BI113" s="739"/>
      <c r="BJ113" s="739"/>
      <c r="BK113" s="739"/>
      <c r="BL113" s="739"/>
      <c r="BM113" s="739"/>
      <c r="BN113" s="739"/>
      <c r="BO113" s="739"/>
      <c r="BP113" s="740"/>
      <c r="BQ113" s="803">
        <v>904333</v>
      </c>
      <c r="BR113" s="804"/>
      <c r="BS113" s="804"/>
      <c r="BT113" s="804"/>
      <c r="BU113" s="804"/>
      <c r="BV113" s="804">
        <v>688565</v>
      </c>
      <c r="BW113" s="804"/>
      <c r="BX113" s="804"/>
      <c r="BY113" s="804"/>
      <c r="BZ113" s="804"/>
      <c r="CA113" s="804">
        <v>494074</v>
      </c>
      <c r="CB113" s="804"/>
      <c r="CC113" s="804"/>
      <c r="CD113" s="804"/>
      <c r="CE113" s="804"/>
      <c r="CF113" s="862">
        <v>4.3</v>
      </c>
      <c r="CG113" s="863"/>
      <c r="CH113" s="863"/>
      <c r="CI113" s="863"/>
      <c r="CJ113" s="863"/>
      <c r="CK113" s="914"/>
      <c r="CL113" s="808"/>
      <c r="CM113" s="802" t="s">
        <v>428</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429</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224344</v>
      </c>
      <c r="AB114" s="767"/>
      <c r="AC114" s="767"/>
      <c r="AD114" s="767"/>
      <c r="AE114" s="768"/>
      <c r="AF114" s="769">
        <v>222980</v>
      </c>
      <c r="AG114" s="767"/>
      <c r="AH114" s="767"/>
      <c r="AI114" s="767"/>
      <c r="AJ114" s="768"/>
      <c r="AK114" s="769">
        <v>203004</v>
      </c>
      <c r="AL114" s="767"/>
      <c r="AM114" s="767"/>
      <c r="AN114" s="767"/>
      <c r="AO114" s="768"/>
      <c r="AP114" s="811">
        <v>1.8</v>
      </c>
      <c r="AQ114" s="812"/>
      <c r="AR114" s="812"/>
      <c r="AS114" s="812"/>
      <c r="AT114" s="813"/>
      <c r="AU114" s="919"/>
      <c r="AV114" s="920"/>
      <c r="AW114" s="920"/>
      <c r="AX114" s="920"/>
      <c r="AY114" s="920"/>
      <c r="AZ114" s="802" t="s">
        <v>430</v>
      </c>
      <c r="BA114" s="739"/>
      <c r="BB114" s="739"/>
      <c r="BC114" s="739"/>
      <c r="BD114" s="739"/>
      <c r="BE114" s="739"/>
      <c r="BF114" s="739"/>
      <c r="BG114" s="739"/>
      <c r="BH114" s="739"/>
      <c r="BI114" s="739"/>
      <c r="BJ114" s="739"/>
      <c r="BK114" s="739"/>
      <c r="BL114" s="739"/>
      <c r="BM114" s="739"/>
      <c r="BN114" s="739"/>
      <c r="BO114" s="739"/>
      <c r="BP114" s="740"/>
      <c r="BQ114" s="803">
        <v>2720933</v>
      </c>
      <c r="BR114" s="804"/>
      <c r="BS114" s="804"/>
      <c r="BT114" s="804"/>
      <c r="BU114" s="804"/>
      <c r="BV114" s="804">
        <v>2704179</v>
      </c>
      <c r="BW114" s="804"/>
      <c r="BX114" s="804"/>
      <c r="BY114" s="804"/>
      <c r="BZ114" s="804"/>
      <c r="CA114" s="804">
        <v>2695407</v>
      </c>
      <c r="CB114" s="804"/>
      <c r="CC114" s="804"/>
      <c r="CD114" s="804"/>
      <c r="CE114" s="804"/>
      <c r="CF114" s="862">
        <v>23.3</v>
      </c>
      <c r="CG114" s="863"/>
      <c r="CH114" s="863"/>
      <c r="CI114" s="863"/>
      <c r="CJ114" s="863"/>
      <c r="CK114" s="914"/>
      <c r="CL114" s="808"/>
      <c r="CM114" s="802" t="s">
        <v>431</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432</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433</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434</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
      <c r="A116" s="903"/>
      <c r="B116" s="904"/>
      <c r="C116" s="826" t="s">
        <v>435</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v>1613</v>
      </c>
      <c r="AB116" s="767"/>
      <c r="AC116" s="767"/>
      <c r="AD116" s="767"/>
      <c r="AE116" s="768"/>
      <c r="AF116" s="769">
        <v>2409</v>
      </c>
      <c r="AG116" s="767"/>
      <c r="AH116" s="767"/>
      <c r="AI116" s="767"/>
      <c r="AJ116" s="768"/>
      <c r="AK116" s="769">
        <v>466</v>
      </c>
      <c r="AL116" s="767"/>
      <c r="AM116" s="767"/>
      <c r="AN116" s="767"/>
      <c r="AO116" s="768"/>
      <c r="AP116" s="811">
        <v>0</v>
      </c>
      <c r="AQ116" s="812"/>
      <c r="AR116" s="812"/>
      <c r="AS116" s="812"/>
      <c r="AT116" s="813"/>
      <c r="AU116" s="919"/>
      <c r="AV116" s="920"/>
      <c r="AW116" s="920"/>
      <c r="AX116" s="920"/>
      <c r="AY116" s="920"/>
      <c r="AZ116" s="896" t="s">
        <v>436</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437</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438</v>
      </c>
      <c r="Z117" s="884"/>
      <c r="AA117" s="889">
        <v>4249212</v>
      </c>
      <c r="AB117" s="890"/>
      <c r="AC117" s="890"/>
      <c r="AD117" s="890"/>
      <c r="AE117" s="891"/>
      <c r="AF117" s="892">
        <v>4228896</v>
      </c>
      <c r="AG117" s="890"/>
      <c r="AH117" s="890"/>
      <c r="AI117" s="890"/>
      <c r="AJ117" s="891"/>
      <c r="AK117" s="892">
        <v>3876621</v>
      </c>
      <c r="AL117" s="890"/>
      <c r="AM117" s="890"/>
      <c r="AN117" s="890"/>
      <c r="AO117" s="891"/>
      <c r="AP117" s="893"/>
      <c r="AQ117" s="894"/>
      <c r="AR117" s="894"/>
      <c r="AS117" s="894"/>
      <c r="AT117" s="895"/>
      <c r="AU117" s="919"/>
      <c r="AV117" s="920"/>
      <c r="AW117" s="920"/>
      <c r="AX117" s="920"/>
      <c r="AY117" s="920"/>
      <c r="AZ117" s="850" t="s">
        <v>439</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440</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414</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411</v>
      </c>
      <c r="AB118" s="883"/>
      <c r="AC118" s="883"/>
      <c r="AD118" s="883"/>
      <c r="AE118" s="884"/>
      <c r="AF118" s="885" t="s">
        <v>412</v>
      </c>
      <c r="AG118" s="883"/>
      <c r="AH118" s="883"/>
      <c r="AI118" s="883"/>
      <c r="AJ118" s="884"/>
      <c r="AK118" s="885" t="s">
        <v>294</v>
      </c>
      <c r="AL118" s="883"/>
      <c r="AM118" s="883"/>
      <c r="AN118" s="883"/>
      <c r="AO118" s="884"/>
      <c r="AP118" s="886" t="s">
        <v>413</v>
      </c>
      <c r="AQ118" s="887"/>
      <c r="AR118" s="887"/>
      <c r="AS118" s="887"/>
      <c r="AT118" s="888"/>
      <c r="AU118" s="919"/>
      <c r="AV118" s="920"/>
      <c r="AW118" s="920"/>
      <c r="AX118" s="920"/>
      <c r="AY118" s="920"/>
      <c r="AZ118" s="825" t="s">
        <v>441</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442</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417</v>
      </c>
      <c r="B119" s="806"/>
      <c r="C119" s="847" t="s">
        <v>418</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443</v>
      </c>
      <c r="BP119" s="865"/>
      <c r="BQ119" s="866">
        <v>47242468</v>
      </c>
      <c r="BR119" s="832"/>
      <c r="BS119" s="832"/>
      <c r="BT119" s="832"/>
      <c r="BU119" s="832"/>
      <c r="BV119" s="832">
        <v>44484486</v>
      </c>
      <c r="BW119" s="832"/>
      <c r="BX119" s="832"/>
      <c r="BY119" s="832"/>
      <c r="BZ119" s="832"/>
      <c r="CA119" s="832">
        <v>42019288</v>
      </c>
      <c r="CB119" s="832"/>
      <c r="CC119" s="832"/>
      <c r="CD119" s="832"/>
      <c r="CE119" s="832"/>
      <c r="CF119" s="735"/>
      <c r="CG119" s="736"/>
      <c r="CH119" s="736"/>
      <c r="CI119" s="736"/>
      <c r="CJ119" s="821"/>
      <c r="CK119" s="915"/>
      <c r="CL119" s="810"/>
      <c r="CM119" s="825" t="s">
        <v>444</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
      <c r="A120" s="807"/>
      <c r="B120" s="808"/>
      <c r="C120" s="802" t="s">
        <v>421</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445</v>
      </c>
      <c r="AV120" s="868"/>
      <c r="AW120" s="868"/>
      <c r="AX120" s="868"/>
      <c r="AY120" s="869"/>
      <c r="AZ120" s="847" t="s">
        <v>446</v>
      </c>
      <c r="BA120" s="795"/>
      <c r="BB120" s="795"/>
      <c r="BC120" s="795"/>
      <c r="BD120" s="795"/>
      <c r="BE120" s="795"/>
      <c r="BF120" s="795"/>
      <c r="BG120" s="795"/>
      <c r="BH120" s="795"/>
      <c r="BI120" s="795"/>
      <c r="BJ120" s="795"/>
      <c r="BK120" s="795"/>
      <c r="BL120" s="795"/>
      <c r="BM120" s="795"/>
      <c r="BN120" s="795"/>
      <c r="BO120" s="795"/>
      <c r="BP120" s="796"/>
      <c r="BQ120" s="848">
        <v>6493985</v>
      </c>
      <c r="BR120" s="829"/>
      <c r="BS120" s="829"/>
      <c r="BT120" s="829"/>
      <c r="BU120" s="829"/>
      <c r="BV120" s="829">
        <v>6744338</v>
      </c>
      <c r="BW120" s="829"/>
      <c r="BX120" s="829"/>
      <c r="BY120" s="829"/>
      <c r="BZ120" s="829"/>
      <c r="CA120" s="829">
        <v>7158224</v>
      </c>
      <c r="CB120" s="829"/>
      <c r="CC120" s="829"/>
      <c r="CD120" s="829"/>
      <c r="CE120" s="829"/>
      <c r="CF120" s="853">
        <v>61.9</v>
      </c>
      <c r="CG120" s="854"/>
      <c r="CH120" s="854"/>
      <c r="CI120" s="854"/>
      <c r="CJ120" s="854"/>
      <c r="CK120" s="855" t="s">
        <v>447</v>
      </c>
      <c r="CL120" s="839"/>
      <c r="CM120" s="839"/>
      <c r="CN120" s="839"/>
      <c r="CO120" s="840"/>
      <c r="CP120" s="859" t="s">
        <v>395</v>
      </c>
      <c r="CQ120" s="860"/>
      <c r="CR120" s="860"/>
      <c r="CS120" s="860"/>
      <c r="CT120" s="860"/>
      <c r="CU120" s="860"/>
      <c r="CV120" s="860"/>
      <c r="CW120" s="860"/>
      <c r="CX120" s="860"/>
      <c r="CY120" s="860"/>
      <c r="CZ120" s="860"/>
      <c r="DA120" s="860"/>
      <c r="DB120" s="860"/>
      <c r="DC120" s="860"/>
      <c r="DD120" s="860"/>
      <c r="DE120" s="860"/>
      <c r="DF120" s="861"/>
      <c r="DG120" s="848">
        <v>12979670</v>
      </c>
      <c r="DH120" s="829"/>
      <c r="DI120" s="829"/>
      <c r="DJ120" s="829"/>
      <c r="DK120" s="829"/>
      <c r="DL120" s="829">
        <v>11900366</v>
      </c>
      <c r="DM120" s="829"/>
      <c r="DN120" s="829"/>
      <c r="DO120" s="829"/>
      <c r="DP120" s="829"/>
      <c r="DQ120" s="829">
        <v>11432979</v>
      </c>
      <c r="DR120" s="829"/>
      <c r="DS120" s="829"/>
      <c r="DT120" s="829"/>
      <c r="DU120" s="829"/>
      <c r="DV120" s="830">
        <v>98.9</v>
      </c>
      <c r="DW120" s="830"/>
      <c r="DX120" s="830"/>
      <c r="DY120" s="830"/>
      <c r="DZ120" s="831"/>
    </row>
    <row r="121" spans="1:130" s="212" customFormat="1" ht="26.25" customHeight="1" x14ac:dyDescent="0.2">
      <c r="A121" s="807"/>
      <c r="B121" s="808"/>
      <c r="C121" s="850" t="s">
        <v>448</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449</v>
      </c>
      <c r="BA121" s="739"/>
      <c r="BB121" s="739"/>
      <c r="BC121" s="739"/>
      <c r="BD121" s="739"/>
      <c r="BE121" s="739"/>
      <c r="BF121" s="739"/>
      <c r="BG121" s="739"/>
      <c r="BH121" s="739"/>
      <c r="BI121" s="739"/>
      <c r="BJ121" s="739"/>
      <c r="BK121" s="739"/>
      <c r="BL121" s="739"/>
      <c r="BM121" s="739"/>
      <c r="BN121" s="739"/>
      <c r="BO121" s="739"/>
      <c r="BP121" s="740"/>
      <c r="BQ121" s="803">
        <v>532778</v>
      </c>
      <c r="BR121" s="804"/>
      <c r="BS121" s="804"/>
      <c r="BT121" s="804"/>
      <c r="BU121" s="804"/>
      <c r="BV121" s="804">
        <v>503262</v>
      </c>
      <c r="BW121" s="804"/>
      <c r="BX121" s="804"/>
      <c r="BY121" s="804"/>
      <c r="BZ121" s="804"/>
      <c r="CA121" s="804">
        <v>397993</v>
      </c>
      <c r="CB121" s="804"/>
      <c r="CC121" s="804"/>
      <c r="CD121" s="804"/>
      <c r="CE121" s="804"/>
      <c r="CF121" s="862">
        <v>3.4</v>
      </c>
      <c r="CG121" s="863"/>
      <c r="CH121" s="863"/>
      <c r="CI121" s="863"/>
      <c r="CJ121" s="863"/>
      <c r="CK121" s="856"/>
      <c r="CL121" s="842"/>
      <c r="CM121" s="842"/>
      <c r="CN121" s="842"/>
      <c r="CO121" s="843"/>
      <c r="CP121" s="822" t="s">
        <v>393</v>
      </c>
      <c r="CQ121" s="823"/>
      <c r="CR121" s="823"/>
      <c r="CS121" s="823"/>
      <c r="CT121" s="823"/>
      <c r="CU121" s="823"/>
      <c r="CV121" s="823"/>
      <c r="CW121" s="823"/>
      <c r="CX121" s="823"/>
      <c r="CY121" s="823"/>
      <c r="CZ121" s="823"/>
      <c r="DA121" s="823"/>
      <c r="DB121" s="823"/>
      <c r="DC121" s="823"/>
      <c r="DD121" s="823"/>
      <c r="DE121" s="823"/>
      <c r="DF121" s="824"/>
      <c r="DG121" s="803">
        <v>1500725</v>
      </c>
      <c r="DH121" s="804"/>
      <c r="DI121" s="804"/>
      <c r="DJ121" s="804"/>
      <c r="DK121" s="804"/>
      <c r="DL121" s="804">
        <v>1357384</v>
      </c>
      <c r="DM121" s="804"/>
      <c r="DN121" s="804"/>
      <c r="DO121" s="804"/>
      <c r="DP121" s="804"/>
      <c r="DQ121" s="804">
        <v>1178326</v>
      </c>
      <c r="DR121" s="804"/>
      <c r="DS121" s="804"/>
      <c r="DT121" s="804"/>
      <c r="DU121" s="804"/>
      <c r="DV121" s="781">
        <v>10.199999999999999</v>
      </c>
      <c r="DW121" s="781"/>
      <c r="DX121" s="781"/>
      <c r="DY121" s="781"/>
      <c r="DZ121" s="782"/>
    </row>
    <row r="122" spans="1:130" s="212" customFormat="1" ht="26.25" customHeight="1" x14ac:dyDescent="0.2">
      <c r="A122" s="807"/>
      <c r="B122" s="808"/>
      <c r="C122" s="802" t="s">
        <v>431</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450</v>
      </c>
      <c r="BA122" s="826"/>
      <c r="BB122" s="826"/>
      <c r="BC122" s="826"/>
      <c r="BD122" s="826"/>
      <c r="BE122" s="826"/>
      <c r="BF122" s="826"/>
      <c r="BG122" s="826"/>
      <c r="BH122" s="826"/>
      <c r="BI122" s="826"/>
      <c r="BJ122" s="826"/>
      <c r="BK122" s="826"/>
      <c r="BL122" s="826"/>
      <c r="BM122" s="826"/>
      <c r="BN122" s="826"/>
      <c r="BO122" s="826"/>
      <c r="BP122" s="827"/>
      <c r="BQ122" s="866">
        <v>32792617</v>
      </c>
      <c r="BR122" s="832"/>
      <c r="BS122" s="832"/>
      <c r="BT122" s="832"/>
      <c r="BU122" s="832"/>
      <c r="BV122" s="832">
        <v>30995891</v>
      </c>
      <c r="BW122" s="832"/>
      <c r="BX122" s="832"/>
      <c r="BY122" s="832"/>
      <c r="BZ122" s="832"/>
      <c r="CA122" s="832">
        <v>28798569</v>
      </c>
      <c r="CB122" s="832"/>
      <c r="CC122" s="832"/>
      <c r="CD122" s="832"/>
      <c r="CE122" s="832"/>
      <c r="CF122" s="833">
        <v>249</v>
      </c>
      <c r="CG122" s="834"/>
      <c r="CH122" s="834"/>
      <c r="CI122" s="834"/>
      <c r="CJ122" s="834"/>
      <c r="CK122" s="856"/>
      <c r="CL122" s="842"/>
      <c r="CM122" s="842"/>
      <c r="CN122" s="842"/>
      <c r="CO122" s="843"/>
      <c r="CP122" s="822" t="s">
        <v>396</v>
      </c>
      <c r="CQ122" s="823"/>
      <c r="CR122" s="823"/>
      <c r="CS122" s="823"/>
      <c r="CT122" s="823"/>
      <c r="CU122" s="823"/>
      <c r="CV122" s="823"/>
      <c r="CW122" s="823"/>
      <c r="CX122" s="823"/>
      <c r="CY122" s="823"/>
      <c r="CZ122" s="823"/>
      <c r="DA122" s="823"/>
      <c r="DB122" s="823"/>
      <c r="DC122" s="823"/>
      <c r="DD122" s="823"/>
      <c r="DE122" s="823"/>
      <c r="DF122" s="824"/>
      <c r="DG122" s="803">
        <v>1150257</v>
      </c>
      <c r="DH122" s="804"/>
      <c r="DI122" s="804"/>
      <c r="DJ122" s="804"/>
      <c r="DK122" s="804"/>
      <c r="DL122" s="804">
        <v>1127302</v>
      </c>
      <c r="DM122" s="804"/>
      <c r="DN122" s="804"/>
      <c r="DO122" s="804"/>
      <c r="DP122" s="804"/>
      <c r="DQ122" s="804">
        <v>1014482</v>
      </c>
      <c r="DR122" s="804"/>
      <c r="DS122" s="804"/>
      <c r="DT122" s="804"/>
      <c r="DU122" s="804"/>
      <c r="DV122" s="781">
        <v>8.8000000000000007</v>
      </c>
      <c r="DW122" s="781"/>
      <c r="DX122" s="781"/>
      <c r="DY122" s="781"/>
      <c r="DZ122" s="782"/>
    </row>
    <row r="123" spans="1:130" s="212" customFormat="1" ht="26.25" customHeight="1" x14ac:dyDescent="0.2">
      <c r="A123" s="807"/>
      <c r="B123" s="808"/>
      <c r="C123" s="802" t="s">
        <v>437</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451</v>
      </c>
      <c r="BP123" s="865"/>
      <c r="BQ123" s="819">
        <v>39819380</v>
      </c>
      <c r="BR123" s="820"/>
      <c r="BS123" s="820"/>
      <c r="BT123" s="820"/>
      <c r="BU123" s="820"/>
      <c r="BV123" s="820">
        <v>38243491</v>
      </c>
      <c r="BW123" s="820"/>
      <c r="BX123" s="820"/>
      <c r="BY123" s="820"/>
      <c r="BZ123" s="820"/>
      <c r="CA123" s="820">
        <v>36354786</v>
      </c>
      <c r="CB123" s="820"/>
      <c r="CC123" s="820"/>
      <c r="CD123" s="820"/>
      <c r="CE123" s="820"/>
      <c r="CF123" s="735"/>
      <c r="CG123" s="736"/>
      <c r="CH123" s="736"/>
      <c r="CI123" s="736"/>
      <c r="CJ123" s="821"/>
      <c r="CK123" s="856"/>
      <c r="CL123" s="842"/>
      <c r="CM123" s="842"/>
      <c r="CN123" s="842"/>
      <c r="CO123" s="843"/>
      <c r="CP123" s="822" t="s">
        <v>389</v>
      </c>
      <c r="CQ123" s="823"/>
      <c r="CR123" s="823"/>
      <c r="CS123" s="823"/>
      <c r="CT123" s="823"/>
      <c r="CU123" s="823"/>
      <c r="CV123" s="823"/>
      <c r="CW123" s="823"/>
      <c r="CX123" s="823"/>
      <c r="CY123" s="823"/>
      <c r="CZ123" s="823"/>
      <c r="DA123" s="823"/>
      <c r="DB123" s="823"/>
      <c r="DC123" s="823"/>
      <c r="DD123" s="823"/>
      <c r="DE123" s="823"/>
      <c r="DF123" s="824"/>
      <c r="DG123" s="766">
        <v>34892</v>
      </c>
      <c r="DH123" s="767"/>
      <c r="DI123" s="767"/>
      <c r="DJ123" s="767"/>
      <c r="DK123" s="768"/>
      <c r="DL123" s="769">
        <v>27928</v>
      </c>
      <c r="DM123" s="767"/>
      <c r="DN123" s="767"/>
      <c r="DO123" s="767"/>
      <c r="DP123" s="768"/>
      <c r="DQ123" s="769">
        <v>21407</v>
      </c>
      <c r="DR123" s="767"/>
      <c r="DS123" s="767"/>
      <c r="DT123" s="767"/>
      <c r="DU123" s="768"/>
      <c r="DV123" s="811">
        <v>0.2</v>
      </c>
      <c r="DW123" s="812"/>
      <c r="DX123" s="812"/>
      <c r="DY123" s="812"/>
      <c r="DZ123" s="813"/>
    </row>
    <row r="124" spans="1:130" s="212" customFormat="1" ht="26.25" customHeight="1" thickBot="1" x14ac:dyDescent="0.25">
      <c r="A124" s="807"/>
      <c r="B124" s="808"/>
      <c r="C124" s="802" t="s">
        <v>440</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452</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65.599999999999994</v>
      </c>
      <c r="BR124" s="818"/>
      <c r="BS124" s="818"/>
      <c r="BT124" s="818"/>
      <c r="BU124" s="818"/>
      <c r="BV124" s="818">
        <v>54.8</v>
      </c>
      <c r="BW124" s="818"/>
      <c r="BX124" s="818"/>
      <c r="BY124" s="818"/>
      <c r="BZ124" s="818"/>
      <c r="CA124" s="818">
        <v>48.9</v>
      </c>
      <c r="CB124" s="818"/>
      <c r="CC124" s="818"/>
      <c r="CD124" s="818"/>
      <c r="CE124" s="818"/>
      <c r="CF124" s="713"/>
      <c r="CG124" s="714"/>
      <c r="CH124" s="714"/>
      <c r="CI124" s="714"/>
      <c r="CJ124" s="849"/>
      <c r="CK124" s="857"/>
      <c r="CL124" s="857"/>
      <c r="CM124" s="857"/>
      <c r="CN124" s="857"/>
      <c r="CO124" s="858"/>
      <c r="CP124" s="822" t="s">
        <v>453</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442</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454</v>
      </c>
      <c r="CL125" s="839"/>
      <c r="CM125" s="839"/>
      <c r="CN125" s="839"/>
      <c r="CO125" s="840"/>
      <c r="CP125" s="847" t="s">
        <v>455</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444</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456</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457</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458</v>
      </c>
      <c r="AY127" s="799"/>
      <c r="AZ127" s="799"/>
      <c r="BA127" s="799"/>
      <c r="BB127" s="799"/>
      <c r="BC127" s="799"/>
      <c r="BD127" s="799"/>
      <c r="BE127" s="800"/>
      <c r="BF127" s="798" t="s">
        <v>459</v>
      </c>
      <c r="BG127" s="799"/>
      <c r="BH127" s="799"/>
      <c r="BI127" s="799"/>
      <c r="BJ127" s="799"/>
      <c r="BK127" s="799"/>
      <c r="BL127" s="800"/>
      <c r="BM127" s="798" t="s">
        <v>460</v>
      </c>
      <c r="BN127" s="799"/>
      <c r="BO127" s="799"/>
      <c r="BP127" s="799"/>
      <c r="BQ127" s="799"/>
      <c r="BR127" s="799"/>
      <c r="BS127" s="800"/>
      <c r="BT127" s="798" t="s">
        <v>461</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462</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463</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464</v>
      </c>
      <c r="X128" s="785"/>
      <c r="Y128" s="785"/>
      <c r="Z128" s="786"/>
      <c r="AA128" s="787">
        <v>49522</v>
      </c>
      <c r="AB128" s="788"/>
      <c r="AC128" s="788"/>
      <c r="AD128" s="788"/>
      <c r="AE128" s="789"/>
      <c r="AF128" s="790">
        <v>53556</v>
      </c>
      <c r="AG128" s="788"/>
      <c r="AH128" s="788"/>
      <c r="AI128" s="788"/>
      <c r="AJ128" s="789"/>
      <c r="AK128" s="790">
        <v>48986</v>
      </c>
      <c r="AL128" s="788"/>
      <c r="AM128" s="788"/>
      <c r="AN128" s="788"/>
      <c r="AO128" s="789"/>
      <c r="AP128" s="791"/>
      <c r="AQ128" s="792"/>
      <c r="AR128" s="792"/>
      <c r="AS128" s="792"/>
      <c r="AT128" s="793"/>
      <c r="AU128" s="214"/>
      <c r="AV128" s="214"/>
      <c r="AW128" s="214"/>
      <c r="AX128" s="794" t="s">
        <v>465</v>
      </c>
      <c r="AY128" s="795"/>
      <c r="AZ128" s="795"/>
      <c r="BA128" s="795"/>
      <c r="BB128" s="795"/>
      <c r="BC128" s="795"/>
      <c r="BD128" s="795"/>
      <c r="BE128" s="796"/>
      <c r="BF128" s="773" t="s">
        <v>122</v>
      </c>
      <c r="BG128" s="774"/>
      <c r="BH128" s="774"/>
      <c r="BI128" s="774"/>
      <c r="BJ128" s="774"/>
      <c r="BK128" s="774"/>
      <c r="BL128" s="797"/>
      <c r="BM128" s="773">
        <v>12.79</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466</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467</v>
      </c>
      <c r="X129" s="764"/>
      <c r="Y129" s="764"/>
      <c r="Z129" s="765"/>
      <c r="AA129" s="766">
        <v>14634544</v>
      </c>
      <c r="AB129" s="767"/>
      <c r="AC129" s="767"/>
      <c r="AD129" s="767"/>
      <c r="AE129" s="768"/>
      <c r="AF129" s="769">
        <v>14735912</v>
      </c>
      <c r="AG129" s="767"/>
      <c r="AH129" s="767"/>
      <c r="AI129" s="767"/>
      <c r="AJ129" s="768"/>
      <c r="AK129" s="769">
        <v>14801103</v>
      </c>
      <c r="AL129" s="767"/>
      <c r="AM129" s="767"/>
      <c r="AN129" s="767"/>
      <c r="AO129" s="768"/>
      <c r="AP129" s="770"/>
      <c r="AQ129" s="771"/>
      <c r="AR129" s="771"/>
      <c r="AS129" s="771"/>
      <c r="AT129" s="772"/>
      <c r="AU129" s="215"/>
      <c r="AV129" s="215"/>
      <c r="AW129" s="215"/>
      <c r="AX129" s="738" t="s">
        <v>468</v>
      </c>
      <c r="AY129" s="739"/>
      <c r="AZ129" s="739"/>
      <c r="BA129" s="739"/>
      <c r="BB129" s="739"/>
      <c r="BC129" s="739"/>
      <c r="BD129" s="739"/>
      <c r="BE129" s="740"/>
      <c r="BF129" s="757" t="s">
        <v>122</v>
      </c>
      <c r="BG129" s="758"/>
      <c r="BH129" s="758"/>
      <c r="BI129" s="758"/>
      <c r="BJ129" s="758"/>
      <c r="BK129" s="758"/>
      <c r="BL129" s="759"/>
      <c r="BM129" s="757">
        <v>17.79</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469</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470</v>
      </c>
      <c r="X130" s="764"/>
      <c r="Y130" s="764"/>
      <c r="Z130" s="765"/>
      <c r="AA130" s="766">
        <v>3328076</v>
      </c>
      <c r="AB130" s="767"/>
      <c r="AC130" s="767"/>
      <c r="AD130" s="767"/>
      <c r="AE130" s="768"/>
      <c r="AF130" s="769">
        <v>3367113</v>
      </c>
      <c r="AG130" s="767"/>
      <c r="AH130" s="767"/>
      <c r="AI130" s="767"/>
      <c r="AJ130" s="768"/>
      <c r="AK130" s="769">
        <v>3236263</v>
      </c>
      <c r="AL130" s="767"/>
      <c r="AM130" s="767"/>
      <c r="AN130" s="767"/>
      <c r="AO130" s="768"/>
      <c r="AP130" s="770"/>
      <c r="AQ130" s="771"/>
      <c r="AR130" s="771"/>
      <c r="AS130" s="771"/>
      <c r="AT130" s="772"/>
      <c r="AU130" s="215"/>
      <c r="AV130" s="215"/>
      <c r="AW130" s="215"/>
      <c r="AX130" s="738" t="s">
        <v>471</v>
      </c>
      <c r="AY130" s="739"/>
      <c r="AZ130" s="739"/>
      <c r="BA130" s="739"/>
      <c r="BB130" s="739"/>
      <c r="BC130" s="739"/>
      <c r="BD130" s="739"/>
      <c r="BE130" s="740"/>
      <c r="BF130" s="741">
        <v>6.6</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472</v>
      </c>
      <c r="X131" s="748"/>
      <c r="Y131" s="748"/>
      <c r="Z131" s="749"/>
      <c r="AA131" s="750">
        <v>11306468</v>
      </c>
      <c r="AB131" s="751"/>
      <c r="AC131" s="751"/>
      <c r="AD131" s="751"/>
      <c r="AE131" s="752"/>
      <c r="AF131" s="753">
        <v>11368799</v>
      </c>
      <c r="AG131" s="751"/>
      <c r="AH131" s="751"/>
      <c r="AI131" s="751"/>
      <c r="AJ131" s="752"/>
      <c r="AK131" s="753">
        <v>11564840</v>
      </c>
      <c r="AL131" s="751"/>
      <c r="AM131" s="751"/>
      <c r="AN131" s="751"/>
      <c r="AO131" s="752"/>
      <c r="AP131" s="754"/>
      <c r="AQ131" s="755"/>
      <c r="AR131" s="755"/>
      <c r="AS131" s="755"/>
      <c r="AT131" s="756"/>
      <c r="AU131" s="215"/>
      <c r="AV131" s="215"/>
      <c r="AW131" s="215"/>
      <c r="AX131" s="716" t="s">
        <v>473</v>
      </c>
      <c r="AY131" s="717"/>
      <c r="AZ131" s="717"/>
      <c r="BA131" s="717"/>
      <c r="BB131" s="717"/>
      <c r="BC131" s="717"/>
      <c r="BD131" s="717"/>
      <c r="BE131" s="718"/>
      <c r="BF131" s="719">
        <v>48.9</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474</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475</v>
      </c>
      <c r="W132" s="729"/>
      <c r="X132" s="729"/>
      <c r="Y132" s="729"/>
      <c r="Z132" s="730"/>
      <c r="AA132" s="731">
        <v>7.7089856890000004</v>
      </c>
      <c r="AB132" s="732"/>
      <c r="AC132" s="732"/>
      <c r="AD132" s="732"/>
      <c r="AE132" s="733"/>
      <c r="AF132" s="734">
        <v>7.1091678199999997</v>
      </c>
      <c r="AG132" s="732"/>
      <c r="AH132" s="732"/>
      <c r="AI132" s="732"/>
      <c r="AJ132" s="733"/>
      <c r="AK132" s="734">
        <v>5.11353378</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476</v>
      </c>
      <c r="W133" s="708"/>
      <c r="X133" s="708"/>
      <c r="Y133" s="708"/>
      <c r="Z133" s="709"/>
      <c r="AA133" s="710">
        <v>6.6</v>
      </c>
      <c r="AB133" s="711"/>
      <c r="AC133" s="711"/>
      <c r="AD133" s="711"/>
      <c r="AE133" s="712"/>
      <c r="AF133" s="710">
        <v>7</v>
      </c>
      <c r="AG133" s="711"/>
      <c r="AH133" s="711"/>
      <c r="AI133" s="711"/>
      <c r="AJ133" s="712"/>
      <c r="AK133" s="710">
        <v>6.6</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riF9qc+tA51gdosGmt5z6P2SjcsQEMCD10D3IJ9KrHMcgGFN6gVIzBeXOvd0aOqAJooqIyk9dRCSRc/T+vkiNg==" saltValue="D8PetyXIheiyukbI2vESv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477</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BMvgDvXydVUevHgZjdFH1SrEfgwSoAUI3zWs+KD4/qjGzONF3teVkehZWiva07fIL3fd7zKUWsEI9AQcX2EYcw==" saltValue="oDmubgDQpxZ9KGwnastwm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SNUe1UzoNWr9ur0Ndr63HlqXK9kifm2DPo/3oplZp0bZBMJrbt4gXYZ0DaseOjw/t7Sma0nsZqwVpiX3jKNazA==" saltValue="/LkPNEU8d1ZitVD5Vps+Zw=="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478</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479</v>
      </c>
      <c r="AL6" s="248"/>
      <c r="AM6" s="248"/>
      <c r="AN6" s="248"/>
    </row>
    <row r="7" spans="1:46" ht="13.5" customHeight="1" x14ac:dyDescent="0.2">
      <c r="A7" s="247"/>
      <c r="AK7" s="250"/>
      <c r="AL7" s="251"/>
      <c r="AM7" s="251"/>
      <c r="AN7" s="252"/>
      <c r="AO7" s="1105" t="s">
        <v>480</v>
      </c>
      <c r="AP7" s="253"/>
      <c r="AQ7" s="254" t="s">
        <v>481</v>
      </c>
      <c r="AR7" s="255"/>
    </row>
    <row r="8" spans="1:46" ht="13.2" x14ac:dyDescent="0.2">
      <c r="A8" s="247"/>
      <c r="AK8" s="256"/>
      <c r="AL8" s="257"/>
      <c r="AM8" s="257"/>
      <c r="AN8" s="258"/>
      <c r="AO8" s="1106"/>
      <c r="AP8" s="259" t="s">
        <v>482</v>
      </c>
      <c r="AQ8" s="260" t="s">
        <v>483</v>
      </c>
      <c r="AR8" s="261" t="s">
        <v>484</v>
      </c>
    </row>
    <row r="9" spans="1:46" ht="13.2" x14ac:dyDescent="0.2">
      <c r="A9" s="247"/>
      <c r="AK9" s="1117" t="s">
        <v>485</v>
      </c>
      <c r="AL9" s="1118"/>
      <c r="AM9" s="1118"/>
      <c r="AN9" s="1119"/>
      <c r="AO9" s="262">
        <v>4471263</v>
      </c>
      <c r="AP9" s="262">
        <v>132486</v>
      </c>
      <c r="AQ9" s="263">
        <v>98214</v>
      </c>
      <c r="AR9" s="264">
        <v>34.9</v>
      </c>
    </row>
    <row r="10" spans="1:46" ht="13.5" customHeight="1" x14ac:dyDescent="0.2">
      <c r="A10" s="247"/>
      <c r="AK10" s="1117" t="s">
        <v>486</v>
      </c>
      <c r="AL10" s="1118"/>
      <c r="AM10" s="1118"/>
      <c r="AN10" s="1119"/>
      <c r="AO10" s="265">
        <v>590579</v>
      </c>
      <c r="AP10" s="265">
        <v>17499</v>
      </c>
      <c r="AQ10" s="266">
        <v>8330</v>
      </c>
      <c r="AR10" s="267">
        <v>110.1</v>
      </c>
    </row>
    <row r="11" spans="1:46" ht="13.5" customHeight="1" x14ac:dyDescent="0.2">
      <c r="A11" s="247"/>
      <c r="AK11" s="1117" t="s">
        <v>487</v>
      </c>
      <c r="AL11" s="1118"/>
      <c r="AM11" s="1118"/>
      <c r="AN11" s="1119"/>
      <c r="AO11" s="265">
        <v>127306</v>
      </c>
      <c r="AP11" s="265">
        <v>3772</v>
      </c>
      <c r="AQ11" s="266">
        <v>2236</v>
      </c>
      <c r="AR11" s="267">
        <v>68.7</v>
      </c>
    </row>
    <row r="12" spans="1:46" ht="13.5" customHeight="1" x14ac:dyDescent="0.2">
      <c r="A12" s="247"/>
      <c r="AK12" s="1117" t="s">
        <v>488</v>
      </c>
      <c r="AL12" s="1118"/>
      <c r="AM12" s="1118"/>
      <c r="AN12" s="1119"/>
      <c r="AO12" s="265" t="s">
        <v>489</v>
      </c>
      <c r="AP12" s="265" t="s">
        <v>489</v>
      </c>
      <c r="AQ12" s="266">
        <v>12</v>
      </c>
      <c r="AR12" s="267" t="s">
        <v>489</v>
      </c>
    </row>
    <row r="13" spans="1:46" ht="13.5" customHeight="1" x14ac:dyDescent="0.2">
      <c r="A13" s="247"/>
      <c r="AK13" s="1117" t="s">
        <v>490</v>
      </c>
      <c r="AL13" s="1118"/>
      <c r="AM13" s="1118"/>
      <c r="AN13" s="1119"/>
      <c r="AO13" s="265">
        <v>215790</v>
      </c>
      <c r="AP13" s="265">
        <v>6394</v>
      </c>
      <c r="AQ13" s="266">
        <v>3111</v>
      </c>
      <c r="AR13" s="267">
        <v>105.5</v>
      </c>
    </row>
    <row r="14" spans="1:46" ht="13.5" customHeight="1" x14ac:dyDescent="0.2">
      <c r="A14" s="247"/>
      <c r="AK14" s="1117" t="s">
        <v>491</v>
      </c>
      <c r="AL14" s="1118"/>
      <c r="AM14" s="1118"/>
      <c r="AN14" s="1119"/>
      <c r="AO14" s="265">
        <v>21139</v>
      </c>
      <c r="AP14" s="265">
        <v>626</v>
      </c>
      <c r="AQ14" s="266">
        <v>1882</v>
      </c>
      <c r="AR14" s="267">
        <v>-66.7</v>
      </c>
    </row>
    <row r="15" spans="1:46" ht="13.5" customHeight="1" x14ac:dyDescent="0.2">
      <c r="A15" s="247"/>
      <c r="AK15" s="1120" t="s">
        <v>492</v>
      </c>
      <c r="AL15" s="1121"/>
      <c r="AM15" s="1121"/>
      <c r="AN15" s="1122"/>
      <c r="AO15" s="265">
        <v>-254034</v>
      </c>
      <c r="AP15" s="265">
        <v>-7527</v>
      </c>
      <c r="AQ15" s="266">
        <v>-6411</v>
      </c>
      <c r="AR15" s="267">
        <v>17.399999999999999</v>
      </c>
    </row>
    <row r="16" spans="1:46" ht="13.2" x14ac:dyDescent="0.2">
      <c r="A16" s="247"/>
      <c r="AK16" s="1120" t="s">
        <v>177</v>
      </c>
      <c r="AL16" s="1121"/>
      <c r="AM16" s="1121"/>
      <c r="AN16" s="1122"/>
      <c r="AO16" s="265">
        <v>5172043</v>
      </c>
      <c r="AP16" s="265">
        <v>153250</v>
      </c>
      <c r="AQ16" s="266">
        <v>107373</v>
      </c>
      <c r="AR16" s="267">
        <v>42.7</v>
      </c>
    </row>
    <row r="17" spans="1:46" ht="13.2" x14ac:dyDescent="0.2">
      <c r="A17" s="247"/>
    </row>
    <row r="18" spans="1:46" ht="13.2" x14ac:dyDescent="0.2">
      <c r="A18" s="247"/>
      <c r="AQ18" s="268"/>
      <c r="AR18" s="268"/>
    </row>
    <row r="19" spans="1:46" ht="13.2" x14ac:dyDescent="0.2">
      <c r="A19" s="247"/>
      <c r="AK19" s="243" t="s">
        <v>493</v>
      </c>
    </row>
    <row r="20" spans="1:46" ht="13.2" x14ac:dyDescent="0.2">
      <c r="A20" s="247"/>
      <c r="AK20" s="269"/>
      <c r="AL20" s="270"/>
      <c r="AM20" s="270"/>
      <c r="AN20" s="271"/>
      <c r="AO20" s="272" t="s">
        <v>494</v>
      </c>
      <c r="AP20" s="273" t="s">
        <v>495</v>
      </c>
      <c r="AQ20" s="274" t="s">
        <v>496</v>
      </c>
      <c r="AR20" s="275"/>
    </row>
    <row r="21" spans="1:46" s="248" customFormat="1" ht="13.2" x14ac:dyDescent="0.2">
      <c r="A21" s="276"/>
      <c r="AK21" s="1123" t="s">
        <v>497</v>
      </c>
      <c r="AL21" s="1124"/>
      <c r="AM21" s="1124"/>
      <c r="AN21" s="1125"/>
      <c r="AO21" s="277">
        <v>10.9</v>
      </c>
      <c r="AP21" s="278">
        <v>9.17</v>
      </c>
      <c r="AQ21" s="279">
        <v>1.73</v>
      </c>
      <c r="AS21" s="280"/>
      <c r="AT21" s="276"/>
    </row>
    <row r="22" spans="1:46" s="248" customFormat="1" ht="13.2" x14ac:dyDescent="0.2">
      <c r="A22" s="276"/>
      <c r="AK22" s="1123" t="s">
        <v>498</v>
      </c>
      <c r="AL22" s="1124"/>
      <c r="AM22" s="1124"/>
      <c r="AN22" s="1125"/>
      <c r="AO22" s="281">
        <v>97.1</v>
      </c>
      <c r="AP22" s="282">
        <v>97.5</v>
      </c>
      <c r="AQ22" s="283">
        <v>-0.4</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499</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500</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501</v>
      </c>
      <c r="AL29" s="248"/>
      <c r="AM29" s="248"/>
      <c r="AN29" s="248"/>
      <c r="AS29" s="290"/>
    </row>
    <row r="30" spans="1:46" ht="13.5" customHeight="1" x14ac:dyDescent="0.2">
      <c r="A30" s="247"/>
      <c r="AK30" s="250"/>
      <c r="AL30" s="251"/>
      <c r="AM30" s="251"/>
      <c r="AN30" s="252"/>
      <c r="AO30" s="1105" t="s">
        <v>480</v>
      </c>
      <c r="AP30" s="253"/>
      <c r="AQ30" s="254" t="s">
        <v>481</v>
      </c>
      <c r="AR30" s="255"/>
    </row>
    <row r="31" spans="1:46" ht="13.2" x14ac:dyDescent="0.2">
      <c r="A31" s="247"/>
      <c r="AK31" s="256"/>
      <c r="AL31" s="257"/>
      <c r="AM31" s="257"/>
      <c r="AN31" s="258"/>
      <c r="AO31" s="1106"/>
      <c r="AP31" s="259" t="s">
        <v>482</v>
      </c>
      <c r="AQ31" s="260" t="s">
        <v>483</v>
      </c>
      <c r="AR31" s="261" t="s">
        <v>484</v>
      </c>
    </row>
    <row r="32" spans="1:46" ht="27" customHeight="1" x14ac:dyDescent="0.2">
      <c r="A32" s="247"/>
      <c r="AK32" s="1107" t="s">
        <v>502</v>
      </c>
      <c r="AL32" s="1108"/>
      <c r="AM32" s="1108"/>
      <c r="AN32" s="1109"/>
      <c r="AO32" s="291">
        <v>2286444</v>
      </c>
      <c r="AP32" s="291">
        <v>67748</v>
      </c>
      <c r="AQ32" s="292">
        <v>55954</v>
      </c>
      <c r="AR32" s="293">
        <v>21.1</v>
      </c>
    </row>
    <row r="33" spans="1:46" ht="13.5" customHeight="1" x14ac:dyDescent="0.2">
      <c r="A33" s="247"/>
      <c r="AK33" s="1107" t="s">
        <v>503</v>
      </c>
      <c r="AL33" s="1108"/>
      <c r="AM33" s="1108"/>
      <c r="AN33" s="1109"/>
      <c r="AO33" s="291" t="s">
        <v>489</v>
      </c>
      <c r="AP33" s="291" t="s">
        <v>489</v>
      </c>
      <c r="AQ33" s="292" t="s">
        <v>489</v>
      </c>
      <c r="AR33" s="293" t="s">
        <v>489</v>
      </c>
    </row>
    <row r="34" spans="1:46" ht="27" customHeight="1" x14ac:dyDescent="0.2">
      <c r="A34" s="247"/>
      <c r="AK34" s="1107" t="s">
        <v>504</v>
      </c>
      <c r="AL34" s="1108"/>
      <c r="AM34" s="1108"/>
      <c r="AN34" s="1109"/>
      <c r="AO34" s="291" t="s">
        <v>489</v>
      </c>
      <c r="AP34" s="291" t="s">
        <v>489</v>
      </c>
      <c r="AQ34" s="292">
        <v>1</v>
      </c>
      <c r="AR34" s="293" t="s">
        <v>489</v>
      </c>
    </row>
    <row r="35" spans="1:46" ht="27" customHeight="1" x14ac:dyDescent="0.2">
      <c r="A35" s="247"/>
      <c r="AK35" s="1107" t="s">
        <v>505</v>
      </c>
      <c r="AL35" s="1108"/>
      <c r="AM35" s="1108"/>
      <c r="AN35" s="1109"/>
      <c r="AO35" s="291">
        <v>1386707</v>
      </c>
      <c r="AP35" s="291">
        <v>41089</v>
      </c>
      <c r="AQ35" s="292">
        <v>17691</v>
      </c>
      <c r="AR35" s="293">
        <v>132.30000000000001</v>
      </c>
    </row>
    <row r="36" spans="1:46" ht="27" customHeight="1" x14ac:dyDescent="0.2">
      <c r="A36" s="247"/>
      <c r="AK36" s="1107" t="s">
        <v>506</v>
      </c>
      <c r="AL36" s="1108"/>
      <c r="AM36" s="1108"/>
      <c r="AN36" s="1109"/>
      <c r="AO36" s="291">
        <v>203004</v>
      </c>
      <c r="AP36" s="291">
        <v>6015</v>
      </c>
      <c r="AQ36" s="292">
        <v>2603</v>
      </c>
      <c r="AR36" s="293">
        <v>131.1</v>
      </c>
    </row>
    <row r="37" spans="1:46" ht="13.5" customHeight="1" x14ac:dyDescent="0.2">
      <c r="A37" s="247"/>
      <c r="AK37" s="1107" t="s">
        <v>507</v>
      </c>
      <c r="AL37" s="1108"/>
      <c r="AM37" s="1108"/>
      <c r="AN37" s="1109"/>
      <c r="AO37" s="291" t="s">
        <v>489</v>
      </c>
      <c r="AP37" s="291" t="s">
        <v>489</v>
      </c>
      <c r="AQ37" s="292">
        <v>579</v>
      </c>
      <c r="AR37" s="293" t="s">
        <v>489</v>
      </c>
    </row>
    <row r="38" spans="1:46" ht="27" customHeight="1" x14ac:dyDescent="0.2">
      <c r="A38" s="247"/>
      <c r="AK38" s="1110" t="s">
        <v>508</v>
      </c>
      <c r="AL38" s="1111"/>
      <c r="AM38" s="1111"/>
      <c r="AN38" s="1112"/>
      <c r="AO38" s="294">
        <v>466</v>
      </c>
      <c r="AP38" s="294">
        <v>14</v>
      </c>
      <c r="AQ38" s="295">
        <v>4</v>
      </c>
      <c r="AR38" s="283">
        <v>250</v>
      </c>
      <c r="AS38" s="290"/>
    </row>
    <row r="39" spans="1:46" ht="13.2" x14ac:dyDescent="0.2">
      <c r="A39" s="247"/>
      <c r="AK39" s="1110" t="s">
        <v>509</v>
      </c>
      <c r="AL39" s="1111"/>
      <c r="AM39" s="1111"/>
      <c r="AN39" s="1112"/>
      <c r="AO39" s="291">
        <v>-48986</v>
      </c>
      <c r="AP39" s="291">
        <v>-1451</v>
      </c>
      <c r="AQ39" s="292">
        <v>-4663</v>
      </c>
      <c r="AR39" s="293">
        <v>-68.900000000000006</v>
      </c>
      <c r="AS39" s="290"/>
    </row>
    <row r="40" spans="1:46" ht="27" customHeight="1" x14ac:dyDescent="0.2">
      <c r="A40" s="247"/>
      <c r="AK40" s="1107" t="s">
        <v>510</v>
      </c>
      <c r="AL40" s="1108"/>
      <c r="AM40" s="1108"/>
      <c r="AN40" s="1109"/>
      <c r="AO40" s="291">
        <v>-3236263</v>
      </c>
      <c r="AP40" s="291">
        <v>-95892</v>
      </c>
      <c r="AQ40" s="292">
        <v>-48945</v>
      </c>
      <c r="AR40" s="293">
        <v>95.9</v>
      </c>
      <c r="AS40" s="290"/>
    </row>
    <row r="41" spans="1:46" ht="13.2" x14ac:dyDescent="0.2">
      <c r="A41" s="247"/>
      <c r="AK41" s="1113" t="s">
        <v>287</v>
      </c>
      <c r="AL41" s="1114"/>
      <c r="AM41" s="1114"/>
      <c r="AN41" s="1115"/>
      <c r="AO41" s="291">
        <v>591372</v>
      </c>
      <c r="AP41" s="291">
        <v>17523</v>
      </c>
      <c r="AQ41" s="292">
        <v>23225</v>
      </c>
      <c r="AR41" s="293">
        <v>-24.6</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511</v>
      </c>
    </row>
    <row r="48" spans="1:46" ht="13.2" x14ac:dyDescent="0.2">
      <c r="A48" s="247"/>
      <c r="AK48" s="301" t="s">
        <v>512</v>
      </c>
      <c r="AL48" s="301"/>
      <c r="AM48" s="301"/>
      <c r="AN48" s="301"/>
      <c r="AO48" s="301"/>
      <c r="AP48" s="301"/>
      <c r="AQ48" s="302"/>
      <c r="AR48" s="301"/>
    </row>
    <row r="49" spans="1:44" ht="13.5" customHeight="1" x14ac:dyDescent="0.2">
      <c r="A49" s="247"/>
      <c r="AK49" s="303"/>
      <c r="AL49" s="304"/>
      <c r="AM49" s="1100" t="s">
        <v>480</v>
      </c>
      <c r="AN49" s="1102" t="s">
        <v>513</v>
      </c>
      <c r="AO49" s="1103"/>
      <c r="AP49" s="1103"/>
      <c r="AQ49" s="1103"/>
      <c r="AR49" s="1104"/>
    </row>
    <row r="50" spans="1:44" ht="13.2" x14ac:dyDescent="0.2">
      <c r="A50" s="247"/>
      <c r="AK50" s="305"/>
      <c r="AL50" s="306"/>
      <c r="AM50" s="1101"/>
      <c r="AN50" s="307" t="s">
        <v>514</v>
      </c>
      <c r="AO50" s="308" t="s">
        <v>515</v>
      </c>
      <c r="AP50" s="309" t="s">
        <v>516</v>
      </c>
      <c r="AQ50" s="310" t="s">
        <v>517</v>
      </c>
      <c r="AR50" s="311" t="s">
        <v>518</v>
      </c>
    </row>
    <row r="51" spans="1:44" ht="13.2" x14ac:dyDescent="0.2">
      <c r="A51" s="247"/>
      <c r="AK51" s="303" t="s">
        <v>519</v>
      </c>
      <c r="AL51" s="304"/>
      <c r="AM51" s="312">
        <v>2249181</v>
      </c>
      <c r="AN51" s="313">
        <v>61321</v>
      </c>
      <c r="AO51" s="314">
        <v>-18.399999999999999</v>
      </c>
      <c r="AP51" s="315">
        <v>76347</v>
      </c>
      <c r="AQ51" s="316">
        <v>2.4</v>
      </c>
      <c r="AR51" s="317">
        <v>-20.8</v>
      </c>
    </row>
    <row r="52" spans="1:44" ht="13.2" x14ac:dyDescent="0.2">
      <c r="A52" s="247"/>
      <c r="AK52" s="318"/>
      <c r="AL52" s="319" t="s">
        <v>520</v>
      </c>
      <c r="AM52" s="320">
        <v>1383827</v>
      </c>
      <c r="AN52" s="321">
        <v>37728</v>
      </c>
      <c r="AO52" s="322">
        <v>-38.200000000000003</v>
      </c>
      <c r="AP52" s="323">
        <v>41762</v>
      </c>
      <c r="AQ52" s="324">
        <v>0.5</v>
      </c>
      <c r="AR52" s="325">
        <v>-38.700000000000003</v>
      </c>
    </row>
    <row r="53" spans="1:44" ht="13.2" x14ac:dyDescent="0.2">
      <c r="A53" s="247"/>
      <c r="AK53" s="303" t="s">
        <v>521</v>
      </c>
      <c r="AL53" s="304"/>
      <c r="AM53" s="312">
        <v>2013655</v>
      </c>
      <c r="AN53" s="313">
        <v>55919</v>
      </c>
      <c r="AO53" s="314">
        <v>-8.8000000000000007</v>
      </c>
      <c r="AP53" s="315">
        <v>69604</v>
      </c>
      <c r="AQ53" s="316">
        <v>-8.8000000000000007</v>
      </c>
      <c r="AR53" s="317">
        <v>0</v>
      </c>
    </row>
    <row r="54" spans="1:44" ht="13.2" x14ac:dyDescent="0.2">
      <c r="A54" s="247"/>
      <c r="AK54" s="318"/>
      <c r="AL54" s="319" t="s">
        <v>520</v>
      </c>
      <c r="AM54" s="320">
        <v>1548346</v>
      </c>
      <c r="AN54" s="321">
        <v>42998</v>
      </c>
      <c r="AO54" s="322">
        <v>14</v>
      </c>
      <c r="AP54" s="323">
        <v>36247</v>
      </c>
      <c r="AQ54" s="324">
        <v>-13.2</v>
      </c>
      <c r="AR54" s="325">
        <v>27.2</v>
      </c>
    </row>
    <row r="55" spans="1:44" ht="13.2" x14ac:dyDescent="0.2">
      <c r="A55" s="247"/>
      <c r="AK55" s="303" t="s">
        <v>522</v>
      </c>
      <c r="AL55" s="304"/>
      <c r="AM55" s="312">
        <v>2109120</v>
      </c>
      <c r="AN55" s="313">
        <v>59733</v>
      </c>
      <c r="AO55" s="314">
        <v>6.8</v>
      </c>
      <c r="AP55" s="315">
        <v>68410</v>
      </c>
      <c r="AQ55" s="316">
        <v>-1.7</v>
      </c>
      <c r="AR55" s="317">
        <v>8.5</v>
      </c>
    </row>
    <row r="56" spans="1:44" ht="13.2" x14ac:dyDescent="0.2">
      <c r="A56" s="247"/>
      <c r="AK56" s="318"/>
      <c r="AL56" s="319" t="s">
        <v>520</v>
      </c>
      <c r="AM56" s="320">
        <v>1371560</v>
      </c>
      <c r="AN56" s="321">
        <v>38844</v>
      </c>
      <c r="AO56" s="322">
        <v>-9.6999999999999993</v>
      </c>
      <c r="AP56" s="323">
        <v>35086</v>
      </c>
      <c r="AQ56" s="324">
        <v>-3.2</v>
      </c>
      <c r="AR56" s="325">
        <v>-6.5</v>
      </c>
    </row>
    <row r="57" spans="1:44" ht="13.2" x14ac:dyDescent="0.2">
      <c r="A57" s="247"/>
      <c r="AK57" s="303" t="s">
        <v>523</v>
      </c>
      <c r="AL57" s="304"/>
      <c r="AM57" s="312">
        <v>1977687</v>
      </c>
      <c r="AN57" s="313">
        <v>57205</v>
      </c>
      <c r="AO57" s="314">
        <v>-4.2</v>
      </c>
      <c r="AP57" s="315">
        <v>73019</v>
      </c>
      <c r="AQ57" s="316">
        <v>6.7</v>
      </c>
      <c r="AR57" s="317">
        <v>-10.9</v>
      </c>
    </row>
    <row r="58" spans="1:44" ht="13.2" x14ac:dyDescent="0.2">
      <c r="A58" s="247"/>
      <c r="AK58" s="318"/>
      <c r="AL58" s="319" t="s">
        <v>520</v>
      </c>
      <c r="AM58" s="320">
        <v>1450873</v>
      </c>
      <c r="AN58" s="321">
        <v>41967</v>
      </c>
      <c r="AO58" s="322">
        <v>8</v>
      </c>
      <c r="AP58" s="323">
        <v>39427</v>
      </c>
      <c r="AQ58" s="324">
        <v>12.4</v>
      </c>
      <c r="AR58" s="325">
        <v>-4.4000000000000004</v>
      </c>
    </row>
    <row r="59" spans="1:44" ht="13.2" x14ac:dyDescent="0.2">
      <c r="A59" s="247"/>
      <c r="AK59" s="303" t="s">
        <v>524</v>
      </c>
      <c r="AL59" s="304"/>
      <c r="AM59" s="312">
        <v>1686194</v>
      </c>
      <c r="AN59" s="313">
        <v>49963</v>
      </c>
      <c r="AO59" s="314">
        <v>-12.7</v>
      </c>
      <c r="AP59" s="315">
        <v>76590</v>
      </c>
      <c r="AQ59" s="316">
        <v>4.9000000000000004</v>
      </c>
      <c r="AR59" s="317">
        <v>-17.600000000000001</v>
      </c>
    </row>
    <row r="60" spans="1:44" ht="13.2" x14ac:dyDescent="0.2">
      <c r="A60" s="247"/>
      <c r="AK60" s="318"/>
      <c r="AL60" s="319" t="s">
        <v>520</v>
      </c>
      <c r="AM60" s="320">
        <v>934140</v>
      </c>
      <c r="AN60" s="321">
        <v>27679</v>
      </c>
      <c r="AO60" s="322">
        <v>-34</v>
      </c>
      <c r="AP60" s="323">
        <v>42387</v>
      </c>
      <c r="AQ60" s="324">
        <v>7.5</v>
      </c>
      <c r="AR60" s="325">
        <v>-41.5</v>
      </c>
    </row>
    <row r="61" spans="1:44" ht="13.2" x14ac:dyDescent="0.2">
      <c r="A61" s="247"/>
      <c r="AK61" s="303" t="s">
        <v>525</v>
      </c>
      <c r="AL61" s="326"/>
      <c r="AM61" s="312">
        <v>2007167</v>
      </c>
      <c r="AN61" s="313">
        <v>56828</v>
      </c>
      <c r="AO61" s="314">
        <v>-7.5</v>
      </c>
      <c r="AP61" s="315">
        <v>72794</v>
      </c>
      <c r="AQ61" s="327">
        <v>0.7</v>
      </c>
      <c r="AR61" s="317">
        <v>-8.1999999999999993</v>
      </c>
    </row>
    <row r="62" spans="1:44" ht="13.2" x14ac:dyDescent="0.2">
      <c r="A62" s="247"/>
      <c r="AK62" s="318"/>
      <c r="AL62" s="319" t="s">
        <v>520</v>
      </c>
      <c r="AM62" s="320">
        <v>1337749</v>
      </c>
      <c r="AN62" s="321">
        <v>37843</v>
      </c>
      <c r="AO62" s="322">
        <v>-12</v>
      </c>
      <c r="AP62" s="323">
        <v>38982</v>
      </c>
      <c r="AQ62" s="324">
        <v>0.8</v>
      </c>
      <c r="AR62" s="325">
        <v>-12.8</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YX7ahiClRyneiaYimpdve8+c0SCyWr6TlYDJG+O2UubSt/KG++DrPGD/+oq7nIEg2B/D8vP/s2nvXVyu0dg/Kw==" saltValue="uHUFWLGm3CjGE1jwfMOR4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477</v>
      </c>
    </row>
    <row r="121" spans="125:125" ht="13.5" hidden="1" customHeight="1" x14ac:dyDescent="0.2">
      <c r="DU121" s="241"/>
    </row>
  </sheetData>
  <sheetProtection algorithmName="SHA-512" hashValue="lJro4tXCrwCETIylgSyTaZAdrmvXlSZMrxzVqQnmLuOTwglpBu9YO4UI3UbQZU1yLUizg6IpyrxS+OopW93GJQ==" saltValue="3LV/kV+Bz78BF+axEHK40g=="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477</v>
      </c>
    </row>
  </sheetData>
  <sheetProtection algorithmName="SHA-512" hashValue="PBu1Kqn10VsRSj4g4tslSUJ06H/teUjZzPXh9t+pe+YZYGAsy5GPHulk2t6RyOApeoiBdXAzKE0DP/vcw0EUZA==" saltValue="xrkK1GwVjgAr+qV6ofSOJQ=="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26" t="s">
        <v>3</v>
      </c>
      <c r="D47" s="1126"/>
      <c r="E47" s="1127"/>
      <c r="F47" s="11">
        <v>19.23</v>
      </c>
      <c r="G47" s="12">
        <v>18.940000000000001</v>
      </c>
      <c r="H47" s="12">
        <v>20.32</v>
      </c>
      <c r="I47" s="12">
        <v>20.54</v>
      </c>
      <c r="J47" s="13">
        <v>22.83</v>
      </c>
    </row>
    <row r="48" spans="2:10" ht="57.75" customHeight="1" x14ac:dyDescent="0.2">
      <c r="B48" s="14"/>
      <c r="C48" s="1128" t="s">
        <v>4</v>
      </c>
      <c r="D48" s="1128"/>
      <c r="E48" s="1129"/>
      <c r="F48" s="15">
        <v>5.63</v>
      </c>
      <c r="G48" s="16">
        <v>5.43</v>
      </c>
      <c r="H48" s="16">
        <v>5.25</v>
      </c>
      <c r="I48" s="16">
        <v>5.51</v>
      </c>
      <c r="J48" s="17">
        <v>6.07</v>
      </c>
    </row>
    <row r="49" spans="2:10" ht="57.75" customHeight="1" thickBot="1" x14ac:dyDescent="0.25">
      <c r="B49" s="18"/>
      <c r="C49" s="1130" t="s">
        <v>5</v>
      </c>
      <c r="D49" s="1130"/>
      <c r="E49" s="1131"/>
      <c r="F49" s="19">
        <v>8.68</v>
      </c>
      <c r="G49" s="20">
        <v>7.9</v>
      </c>
      <c r="H49" s="20">
        <v>4.13</v>
      </c>
      <c r="I49" s="20">
        <v>5.39</v>
      </c>
      <c r="J49" s="21">
        <v>5.9</v>
      </c>
    </row>
    <row r="50" spans="2:10" ht="13.2" x14ac:dyDescent="0.2"/>
  </sheetData>
  <sheetProtection algorithmName="SHA-512" hashValue="7D5VhF9ji8Zw0jU4yoNdyOiwfEOL1Bl1l/fun6KJiPCOaAVi3Ba1K7blnJtQ6cMWuPCfsyqvQWiDTRsb25NqVQ==" saltValue="n3f3mQxReLfX5hQ3WTkJT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朱山　徹</cp:lastModifiedBy>
  <cp:lastPrinted>2026-03-13T03:46:26Z</cp:lastPrinted>
  <dcterms:created xsi:type="dcterms:W3CDTF">2026-02-23T07:52:12Z</dcterms:created>
  <dcterms:modified xsi:type="dcterms:W3CDTF">2026-03-16T05:40:22Z</dcterms:modified>
  <cp:category/>
</cp:coreProperties>
</file>