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U000273\Desktop\【照会：316（月）〆】令和6年度財政状況資料集の作成及び提出について\様式一式\県提出\"/>
    </mc:Choice>
  </mc:AlternateContent>
  <xr:revisionPtr revIDLastSave="0" documentId="13_ncr:1_{AFAA138F-2105-4095-9FD5-02D61099E913}" xr6:coauthVersionLast="36" xr6:coauthVersionMax="36" xr10:uidLastSave="{00000000-0000-0000-0000-000000000000}"/>
  <bookViews>
    <workbookView xWindow="0" yWindow="0" windowWidth="28800" windowHeight="13845"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O35" i="10"/>
  <c r="BE35" i="10"/>
  <c r="CO34" i="10"/>
  <c r="BW34" i="10"/>
  <c r="BW35" i="10" s="1"/>
  <c r="BW36" i="10" s="1"/>
  <c r="BW37" i="10" s="1"/>
  <c r="BW38" i="10" s="1"/>
  <c r="BW39" i="10" s="1"/>
  <c r="BW40" i="10" s="1"/>
  <c r="BW41" i="10" s="1"/>
  <c r="C34" i="10"/>
  <c r="C35" i="10" l="1"/>
  <c r="C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l="1"/>
  <c r="U36" i="10" s="1"/>
  <c r="U37" i="10" s="1"/>
  <c r="AM34" i="10"/>
  <c r="AM35" i="10" s="1"/>
  <c r="BE34" i="10" l="1"/>
</calcChain>
</file>

<file path=xl/sharedStrings.xml><?xml version="1.0" encoding="utf-8"?>
<sst xmlns="http://schemas.openxmlformats.org/spreadsheetml/2006/main" count="1069" uniqueCount="566">
  <si>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</si>
  <si>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</si>
  <si>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</si>
  <si>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</si>
  <si>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</si>
  <si>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</si>
  <si>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</si>
  <si>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</si>
  <si>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</si>
  <si>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</si>
  <si>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</si>
  <si>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</si>
  <si>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</si>
  <si>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</si>
  <si>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</si>
  <si>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</si>
  <si>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</si>
  <si>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</si>
  <si>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</si>
  <si>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</si>
  <si>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</si>
  <si>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</si>
  <si>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</si>
  <si>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</si>
  <si>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</si>
  <si>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</si>
  <si>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</si>
  <si>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</si>
  <si>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</si>
  <si>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</si>
  <si>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</si>
  <si>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</si>
  <si>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</si>
  <si>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</si>
  <si>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</si>
  <si>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</si>
  <si>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</si>
  <si>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</si>
  <si>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</si>
  <si>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</si>
  <si>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</si>
  <si>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</si>
  <si>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</si>
  <si>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</si>
  <si>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</si>
  <si>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</si>
  <si>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</si>
  <si>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</si>
  <si>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</si>
  <si>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</si>
  <si>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</si>
  <si>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</si>
  <si>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</si>
  <si>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</si>
  <si>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</si>
  <si>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</si>
  <si>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</si>
  <si>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</si>
  <si>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</si>
  <si>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</si>
  <si>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</si>
  <si>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</si>
  <si>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</si>
  <si>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</si>
  <si>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</si>
  <si>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</si>
  <si>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</si>
  <si>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</si>
  <si>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</si>
  <si>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</si>
  <si>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</si>
  <si>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</si>
  <si>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</si>
  <si>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</si>
  <si>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</si>
  <si>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</si>
  <si>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</si>
  <si>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</si>
  <si>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</si>
  <si>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兵庫県</t>
    <phoneticPr fontId="5"/>
  </si>
  <si>
    <t>市町村類型</t>
    <phoneticPr fontId="5"/>
  </si>
  <si>
    <t>Ⅳ－１</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</si>
  <si>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</si>
  <si>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</si>
  <si>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</si>
  <si>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</si>
  <si>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</si>
  <si>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</si>
  <si>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</si>
  <si>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</si>
  <si>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</si>
  <si>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</si>
  <si>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</si>
  <si>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</si>
  <si>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多可町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</si>
  <si>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</si>
  <si>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</si>
  <si>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</si>
  <si>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</si>
  <si>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</si>
  <si>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</si>
  <si>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</si>
  <si>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</si>
  <si>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</si>
  <si>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</si>
  <si>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</si>
  <si>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</si>
  <si>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</si>
  <si>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</si>
  <si>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</si>
  <si>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</si>
  <si>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</si>
  <si>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</si>
  <si>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</si>
  <si>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</si>
  <si>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</si>
  <si>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</si>
  <si>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</si>
  <si>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</si>
  <si>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</si>
  <si>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</si>
  <si>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</si>
  <si>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</si>
  <si>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</si>
  <si>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</si>
  <si>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</si>
  <si>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</si>
  <si>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</si>
  <si>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</si>
  <si>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</si>
  <si>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</si>
  <si>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</si>
  <si>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</si>
  <si>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</si>
  <si>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</si>
  <si>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</si>
  <si>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</si>
  <si>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</si>
  <si>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</si>
  <si>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</si>
  <si>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</si>
  <si>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-1.9</t>
    <phoneticPr fontId="5"/>
  </si>
  <si>
    <t>基準財政需要額</t>
    <phoneticPr fontId="25"/>
  </si>
  <si>
    <t>うち日本人(％)</t>
    <phoneticPr fontId="5"/>
  </si>
  <si>
    <t>-2.3</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</si>
  <si>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</si>
  <si>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</si>
  <si>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</si>
  <si>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</si>
  <si>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</si>
  <si>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</si>
  <si>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</si>
  <si>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</si>
  <si>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</si>
  <si>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</si>
  <si>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</si>
  <si>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</si>
  <si>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</si>
  <si>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</si>
  <si>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</si>
  <si>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</si>
  <si>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</si>
  <si>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</si>
  <si>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</si>
  <si>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</si>
  <si>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</si>
  <si>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</si>
  <si>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</si>
  <si>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</si>
  <si>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</si>
  <si>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</si>
  <si>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</si>
  <si>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</si>
  <si>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</si>
  <si>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</si>
  <si>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</si>
  <si>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</si>
  <si>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</si>
  <si>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</si>
  <si>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</si>
  <si>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</si>
  <si>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</si>
  <si>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</si>
  <si>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</si>
  <si>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</si>
  <si>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</si>
  <si>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</si>
  <si>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</si>
  <si>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</si>
  <si>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</si>
  <si>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</si>
  <si>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</si>
  <si>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</si>
  <si>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</si>
  <si>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</si>
  <si>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</si>
  <si>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</si>
  <si>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</si>
  <si>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</si>
  <si>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</si>
  <si>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</si>
  <si>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</si>
  <si>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</si>
  <si>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兵庫県多可町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</si>
  <si>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</si>
  <si>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</si>
  <si>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</si>
  <si>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</si>
  <si>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</si>
  <si>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</si>
  <si>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</si>
  <si>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</si>
  <si>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</si>
  <si>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</si>
  <si>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</si>
  <si>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</si>
  <si>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</si>
  <si>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</si>
  <si>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</si>
  <si>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</si>
  <si>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</si>
  <si>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</si>
  <si>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</si>
  <si>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</si>
  <si>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</si>
  <si>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</si>
  <si>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</si>
  <si>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</si>
  <si>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</si>
  <si>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</si>
  <si>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</si>
  <si>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</si>
  <si>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</si>
  <si>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</si>
  <si>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</si>
  <si>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</si>
  <si>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</si>
  <si>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</si>
  <si>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</si>
  <si>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</si>
  <si>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</si>
  <si>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</si>
  <si>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</si>
  <si>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</si>
  <si>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</si>
  <si>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</si>
  <si>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</si>
  <si>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</si>
  <si>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</si>
  <si>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</si>
  <si>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</si>
  <si>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</si>
  <si>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</si>
  <si>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</si>
  <si>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</si>
  <si>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</si>
  <si>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</si>
  <si>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</si>
  <si>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</si>
  <si>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</si>
  <si>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</si>
  <si>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</si>
  <si>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</si>
  <si>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</si>
  <si>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</si>
  <si>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</si>
  <si>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</si>
  <si>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</si>
  <si>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</si>
  <si>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</si>
  <si>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</si>
  <si>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</si>
  <si>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</si>
  <si>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</si>
  <si>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</si>
  <si>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</si>
  <si>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</si>
  <si>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</si>
  <si>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</si>
  <si>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</si>
  <si>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</si>
  <si>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</si>
  <si>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</si>
  <si>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</si>
  <si>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</si>
  <si>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</si>
  <si>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</si>
  <si>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</si>
  <si>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</si>
  <si>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</si>
  <si>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</si>
  <si>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</si>
  <si>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</si>
  <si>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</si>
  <si>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</si>
  <si>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</si>
  <si>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</si>
  <si>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</si>
  <si>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</si>
  <si>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</si>
  <si>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</si>
  <si>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</si>
  <si>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</si>
  <si>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</si>
  <si>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</si>
  <si>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</si>
  <si>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</si>
  <si>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</si>
  <si>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</si>
  <si>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</si>
  <si>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</si>
  <si>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</si>
  <si>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</si>
  <si>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</si>
  <si>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</si>
  <si>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</si>
  <si>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</si>
  <si>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</si>
  <si>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</si>
  <si>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</si>
  <si>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</si>
  <si>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</si>
  <si>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</si>
  <si>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</si>
  <si>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</si>
  <si>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</si>
  <si>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</si>
  <si>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</si>
  <si>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</si>
  <si>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</si>
  <si>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</si>
  <si>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</si>
  <si>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</si>
  <si>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</si>
  <si>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</si>
  <si>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</si>
  <si>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</si>
  <si>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</si>
  <si>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</si>
  <si>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</si>
  <si>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</si>
  <si>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</si>
  <si>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</si>
  <si>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</si>
  <si>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</si>
  <si>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</si>
  <si>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</si>
  <si>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</si>
  <si>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</si>
  <si>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</si>
  <si>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</si>
  <si>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</si>
  <si>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</si>
  <si>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</si>
  <si>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兵庫県多可町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</si>
  <si>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</si>
  <si>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</si>
  <si>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</si>
  <si>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</si>
  <si>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</si>
  <si>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</si>
  <si>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</si>
  <si>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</si>
  <si>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</si>
  <si>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</si>
  <si>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</si>
  <si>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</si>
  <si>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</si>
  <si>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</si>
  <si>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</si>
  <si>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</si>
  <si>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</si>
  <si>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</si>
  <si>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</si>
  <si>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</si>
  <si>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学校給食事業特別会計</t>
    <phoneticPr fontId="5"/>
  </si>
  <si>
    <t>診療所事業特別会計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</si>
  <si>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</si>
  <si>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</si>
  <si>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</si>
  <si>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</si>
  <si>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</si>
  <si>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</si>
  <si>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</si>
  <si>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</si>
  <si>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</si>
  <si>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</si>
  <si>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</si>
  <si>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</si>
  <si>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</si>
  <si>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国民健康保険特別会計（事業勘定）</t>
    <phoneticPr fontId="5"/>
  </si>
  <si>
    <t>国民健康保険特別会計（直診勘定）</t>
    <phoneticPr fontId="5"/>
  </si>
  <si>
    <t>介護保険特別会計</t>
    <phoneticPr fontId="5"/>
  </si>
  <si>
    <t>後期高齢者医療特別会計</t>
    <phoneticPr fontId="5"/>
  </si>
  <si>
    <t>水道事業特別会計</t>
    <phoneticPr fontId="5"/>
  </si>
  <si>
    <t>法適用企業</t>
    <phoneticPr fontId="5"/>
  </si>
  <si>
    <t>下水道事業特別会計</t>
    <phoneticPr fontId="5"/>
  </si>
  <si>
    <t>宅地造成事業特別会計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</si>
  <si>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</si>
  <si>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</si>
  <si>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</si>
  <si>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</si>
  <si>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</si>
  <si>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</si>
  <si>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</si>
  <si>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</si>
  <si>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</si>
  <si>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</si>
  <si>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</si>
  <si>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</si>
  <si>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</si>
  <si>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</si>
  <si>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</si>
  <si>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</si>
  <si>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</si>
  <si>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</si>
  <si>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</si>
  <si>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</si>
  <si>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</si>
  <si>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</si>
  <si>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</si>
  <si>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</si>
  <si>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</si>
  <si>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</si>
  <si>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</si>
  <si>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</si>
  <si>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</si>
  <si>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</si>
  <si>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</si>
  <si>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</si>
  <si>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</si>
  <si>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</si>
  <si>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</si>
  <si>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</si>
  <si>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</si>
  <si>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</si>
  <si>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</si>
  <si>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</si>
  <si>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</si>
  <si>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</si>
  <si>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</si>
  <si>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</si>
  <si>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</si>
  <si>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</si>
  <si>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</si>
  <si>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</si>
  <si>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</si>
  <si>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</si>
  <si>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</si>
  <si>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</si>
  <si>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</si>
  <si>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</si>
  <si>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</si>
  <si>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国民健康保険特別会計（直診）</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</si>
  <si>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</si>
  <si>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</si>
  <si>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</si>
  <si>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</si>
  <si>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</si>
  <si>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</si>
  <si>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</si>
  <si>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</si>
  <si>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</si>
  <si>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</si>
  <si>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</si>
  <si>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</si>
  <si>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</si>
  <si>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</si>
  <si>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</si>
  <si>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</si>
  <si>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</si>
  <si>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</si>
  <si>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</si>
  <si>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</si>
  <si>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</si>
  <si>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</si>
  <si>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</si>
  <si>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</si>
  <si>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</si>
  <si>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</si>
  <si>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</si>
  <si>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</si>
  <si>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</si>
  <si>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</si>
  <si>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</si>
  <si>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</si>
  <si>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</si>
  <si>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</si>
  <si>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</si>
  <si>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</si>
  <si>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</si>
  <si>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</si>
  <si>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</si>
  <si>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</si>
  <si>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</si>
  <si>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</si>
  <si>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</si>
  <si>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</si>
  <si>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</si>
  <si>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</si>
  <si>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</si>
  <si>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</si>
  <si>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</si>
  <si>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</si>
  <si>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</si>
  <si>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</si>
  <si>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</si>
  <si>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</si>
  <si>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</si>
  <si>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</si>
  <si>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</si>
  <si>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</si>
  <si>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</si>
  <si>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</si>
  <si>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</si>
  <si>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</si>
  <si>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</si>
  <si>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</si>
  <si>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</si>
  <si>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</si>
  <si>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</si>
  <si>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</si>
  <si>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</si>
  <si>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</si>
  <si>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</si>
  <si>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</si>
  <si>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</si>
  <si>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</si>
  <si>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</si>
  <si>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</si>
  <si>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</si>
  <si>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</si>
  <si>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</si>
  <si>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</si>
  <si>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</si>
  <si>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1.38</t>
  </si>
  <si>
    <t>▲ 0.52</t>
  </si>
  <si>
    <t>▲ 4.65</t>
  </si>
  <si>
    <t>水道事業特別会計</t>
  </si>
  <si>
    <t>下水道事業特別会計</t>
  </si>
  <si>
    <t>一般会計</t>
  </si>
  <si>
    <t>介護保険特別会計</t>
  </si>
  <si>
    <t>国民健康保険特別会計（事業勘定）</t>
  </si>
  <si>
    <t>後期高齢者医療特別会計</t>
  </si>
  <si>
    <t>国民健康保険特別会計（直診勘定）</t>
  </si>
  <si>
    <t>診療所事業特別会計</t>
  </si>
  <si>
    <t>その他会計（赤字）</t>
  </si>
  <si>
    <t>その他会計（黒字）</t>
  </si>
  <si>
    <t>R02</t>
    <phoneticPr fontId="5"/>
  </si>
  <si>
    <t>R03</t>
    <phoneticPr fontId="5"/>
  </si>
  <si>
    <t>R04</t>
    <phoneticPr fontId="5"/>
  </si>
  <si>
    <t>R05</t>
    <phoneticPr fontId="5"/>
  </si>
  <si>
    <t>R06</t>
    <phoneticPr fontId="5"/>
  </si>
  <si>
    <t>地域活性化基金</t>
    <phoneticPr fontId="5"/>
  </si>
  <si>
    <t>施設等整備基金</t>
    <phoneticPr fontId="5"/>
  </si>
  <si>
    <t>多可町応援基金</t>
    <phoneticPr fontId="5"/>
  </si>
  <si>
    <t>余暇村公園
管理基金</t>
    <phoneticPr fontId="5"/>
  </si>
  <si>
    <t>農業振興基金</t>
    <phoneticPr fontId="5"/>
  </si>
  <si>
    <t>西脇多可行政事務組合</t>
    <rPh sb="0" eb="2">
      <t>ニシワキ</t>
    </rPh>
    <rPh sb="2" eb="4">
      <t>タカ</t>
    </rPh>
    <rPh sb="4" eb="6">
      <t>ギョウセイ</t>
    </rPh>
    <rPh sb="6" eb="8">
      <t>ジム</t>
    </rPh>
    <rPh sb="8" eb="10">
      <t>クミアイ</t>
    </rPh>
    <phoneticPr fontId="19"/>
  </si>
  <si>
    <t>兵庫県市町村職員退職手当組合</t>
    <rPh sb="0" eb="3">
      <t>ヒョウゴケン</t>
    </rPh>
    <rPh sb="3" eb="6">
      <t>シチョウソン</t>
    </rPh>
    <rPh sb="6" eb="8">
      <t>ショクイン</t>
    </rPh>
    <rPh sb="8" eb="10">
      <t>タイショク</t>
    </rPh>
    <rPh sb="10" eb="12">
      <t>テアテ</t>
    </rPh>
    <rPh sb="12" eb="14">
      <t>クミアイ</t>
    </rPh>
    <phoneticPr fontId="19"/>
  </si>
  <si>
    <t>兵庫県議会議員公務災害補償組合</t>
    <rPh sb="0" eb="3">
      <t>ヒョウゴケン</t>
    </rPh>
    <rPh sb="3" eb="5">
      <t>ギカイ</t>
    </rPh>
    <rPh sb="5" eb="7">
      <t>ギイン</t>
    </rPh>
    <rPh sb="7" eb="9">
      <t>コウム</t>
    </rPh>
    <rPh sb="9" eb="11">
      <t>サイガイ</t>
    </rPh>
    <rPh sb="11" eb="13">
      <t>ホショウ</t>
    </rPh>
    <rPh sb="13" eb="15">
      <t>クミアイ</t>
    </rPh>
    <phoneticPr fontId="19"/>
  </si>
  <si>
    <t>兵庫県後期高齢者医療広域連合（一般会計）</t>
    <rPh sb="0" eb="3">
      <t>ヒョウゴケン</t>
    </rPh>
    <rPh sb="3" eb="5">
      <t>コウキ</t>
    </rPh>
    <rPh sb="5" eb="8">
      <t>コウレイシャ</t>
    </rPh>
    <rPh sb="8" eb="10">
      <t>イリョウ</t>
    </rPh>
    <rPh sb="10" eb="12">
      <t>コウイキ</t>
    </rPh>
    <rPh sb="12" eb="14">
      <t>レンゴウ</t>
    </rPh>
    <rPh sb="15" eb="17">
      <t>イッパン</t>
    </rPh>
    <rPh sb="17" eb="19">
      <t>カイケイ</t>
    </rPh>
    <phoneticPr fontId="19"/>
  </si>
  <si>
    <t>兵庫県後期高齢者医療広域連合（特別会計）</t>
    <rPh sb="0" eb="3">
      <t>ヒョウゴケン</t>
    </rPh>
    <rPh sb="3" eb="5">
      <t>コウキ</t>
    </rPh>
    <rPh sb="5" eb="8">
      <t>コウレイシャ</t>
    </rPh>
    <rPh sb="8" eb="10">
      <t>イリョウ</t>
    </rPh>
    <rPh sb="10" eb="12">
      <t>コウイキ</t>
    </rPh>
    <rPh sb="12" eb="14">
      <t>レンゴウ</t>
    </rPh>
    <rPh sb="15" eb="17">
      <t>トクベツ</t>
    </rPh>
    <rPh sb="17" eb="19">
      <t>カイケイ</t>
    </rPh>
    <phoneticPr fontId="19"/>
  </si>
  <si>
    <t>播磨内陸医務事業組合</t>
    <rPh sb="0" eb="2">
      <t>ハリマ</t>
    </rPh>
    <rPh sb="2" eb="4">
      <t>ナイリク</t>
    </rPh>
    <rPh sb="4" eb="6">
      <t>イム</t>
    </rPh>
    <rPh sb="6" eb="8">
      <t>ジギョウ</t>
    </rPh>
    <rPh sb="8" eb="10">
      <t>クミアイ</t>
    </rPh>
    <phoneticPr fontId="19"/>
  </si>
  <si>
    <t>氷上多可衛生事務組合</t>
    <rPh sb="0" eb="2">
      <t>ヒョウジョウ</t>
    </rPh>
    <rPh sb="2" eb="4">
      <t>タカ</t>
    </rPh>
    <rPh sb="4" eb="6">
      <t>エイセイ</t>
    </rPh>
    <rPh sb="6" eb="8">
      <t>ジム</t>
    </rPh>
    <rPh sb="8" eb="10">
      <t>クミアイ</t>
    </rPh>
    <phoneticPr fontId="19"/>
  </si>
  <si>
    <t>北はりま消防組合</t>
    <rPh sb="0" eb="1">
      <t>キタ</t>
    </rPh>
    <rPh sb="4" eb="6">
      <t>ショウボウ</t>
    </rPh>
    <rPh sb="6" eb="8">
      <t>クミアイ</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</si>
</sst>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40" xfId="11" applyNumberFormat="1" applyFon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84459</c:v>
                </c:pt>
                <c:pt idx="1">
                  <c:v>74568</c:v>
                </c:pt>
                <c:pt idx="2">
                  <c:v>73693</c:v>
                </c:pt>
                <c:pt idx="3">
                  <c:v>79401</c:v>
                </c:pt>
                <c:pt idx="4">
                  <c:v>87379</c:v>
                </c:pt>
              </c:numCache>
            </c:numRef>
          </c:val>
          <c:smooth val="0"/>
          <c:extLst>
            <c:ext xmlns:c16="http://schemas.microsoft.com/office/drawing/2014/chart" uri="{C3380CC4-5D6E-409C-BE32-E72D297353CC}">
              <c16:uniqueId val="{00000000-2CD8-42FF-B7EC-D8039D0E001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40464</c:v>
                </c:pt>
                <c:pt idx="1">
                  <c:v>32753</c:v>
                </c:pt>
                <c:pt idx="2">
                  <c:v>43724</c:v>
                </c:pt>
                <c:pt idx="3">
                  <c:v>74591</c:v>
                </c:pt>
                <c:pt idx="4">
                  <c:v>195287</c:v>
                </c:pt>
              </c:numCache>
            </c:numRef>
          </c:val>
          <c:smooth val="0"/>
          <c:extLst>
            <c:ext xmlns:c16="http://schemas.microsoft.com/office/drawing/2014/chart" uri="{C3380CC4-5D6E-409C-BE32-E72D297353CC}">
              <c16:uniqueId val="{00000001-2CD8-42FF-B7EC-D8039D0E0017}"/>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3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5.0199999999999996</c:v>
                </c:pt>
                <c:pt idx="1">
                  <c:v>2.12</c:v>
                </c:pt>
                <c:pt idx="2">
                  <c:v>1.69</c:v>
                </c:pt>
                <c:pt idx="3">
                  <c:v>4.8</c:v>
                </c:pt>
                <c:pt idx="4">
                  <c:v>2.93</c:v>
                </c:pt>
              </c:numCache>
            </c:numRef>
          </c:val>
          <c:extLst>
            <c:ext xmlns:c16="http://schemas.microsoft.com/office/drawing/2014/chart" uri="{C3380CC4-5D6E-409C-BE32-E72D297353CC}">
              <c16:uniqueId val="{00000000-7B1B-459B-9C22-4547E9E9E9A6}"/>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40.49</c:v>
                </c:pt>
                <c:pt idx="1">
                  <c:v>42.11</c:v>
                </c:pt>
                <c:pt idx="2">
                  <c:v>45.48</c:v>
                </c:pt>
                <c:pt idx="3">
                  <c:v>45.31</c:v>
                </c:pt>
                <c:pt idx="4">
                  <c:v>45.67</c:v>
                </c:pt>
              </c:numCache>
            </c:numRef>
          </c:val>
          <c:extLst>
            <c:ext xmlns:c16="http://schemas.microsoft.com/office/drawing/2014/chart" uri="{C3380CC4-5D6E-409C-BE32-E72D297353CC}">
              <c16:uniqueId val="{00000001-7B1B-459B-9C22-4547E9E9E9A6}"/>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5.3</c:v>
                </c:pt>
                <c:pt idx="1">
                  <c:v>-1.38</c:v>
                </c:pt>
                <c:pt idx="2">
                  <c:v>-0.52</c:v>
                </c:pt>
                <c:pt idx="3">
                  <c:v>2.16</c:v>
                </c:pt>
                <c:pt idx="4">
                  <c:v>-4.6500000000000004</c:v>
                </c:pt>
              </c:numCache>
            </c:numRef>
          </c:val>
          <c:smooth val="0"/>
          <c:extLst>
            <c:ext xmlns:c16="http://schemas.microsoft.com/office/drawing/2014/chart" uri="{C3380CC4-5D6E-409C-BE32-E72D297353CC}">
              <c16:uniqueId val="{00000002-7B1B-459B-9C22-4547E9E9E9A6}"/>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3437-49F2-8F19-9D2DD3ABA03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437-49F2-8F19-9D2DD3ABA039}"/>
            </c:ext>
          </c:extLst>
        </c:ser>
        <c:ser>
          <c:idx val="2"/>
          <c:order val="2"/>
          <c:tx>
            <c:strRef>
              <c:f>データシート!$A$29</c:f>
              <c:strCache>
                <c:ptCount val="1"/>
                <c:pt idx="0">
                  <c:v>診療所事業特別会計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0.01</c:v>
                </c:pt>
                <c:pt idx="2">
                  <c:v>#N/A</c:v>
                </c:pt>
                <c:pt idx="3">
                  <c:v>0.01</c:v>
                </c:pt>
                <c:pt idx="4">
                  <c:v>#N/A</c:v>
                </c:pt>
                <c:pt idx="5">
                  <c:v>0</c:v>
                </c:pt>
                <c:pt idx="6">
                  <c:v>#N/A</c:v>
                </c:pt>
                <c:pt idx="7">
                  <c:v>0</c:v>
                </c:pt>
                <c:pt idx="8">
                  <c:v>#N/A</c:v>
                </c:pt>
                <c:pt idx="9">
                  <c:v>0</c:v>
                </c:pt>
              </c:numCache>
            </c:numRef>
          </c:val>
          <c:extLst>
            <c:ext xmlns:c16="http://schemas.microsoft.com/office/drawing/2014/chart" uri="{C3380CC4-5D6E-409C-BE32-E72D297353CC}">
              <c16:uniqueId val="{00000002-3437-49F2-8F19-9D2DD3ABA039}"/>
            </c:ext>
          </c:extLst>
        </c:ser>
        <c:ser>
          <c:idx val="3"/>
          <c:order val="3"/>
          <c:tx>
            <c:strRef>
              <c:f>データシート!$A$30</c:f>
              <c:strCache>
                <c:ptCount val="1"/>
                <c:pt idx="0">
                  <c:v>国民健康保険特別会計（直診勘定）</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0.02</c:v>
                </c:pt>
                <c:pt idx="2">
                  <c:v>#N/A</c:v>
                </c:pt>
                <c:pt idx="3">
                  <c:v>0.18</c:v>
                </c:pt>
                <c:pt idx="4">
                  <c:v>#N/A</c:v>
                </c:pt>
                <c:pt idx="5">
                  <c:v>0.05</c:v>
                </c:pt>
                <c:pt idx="6">
                  <c:v>#N/A</c:v>
                </c:pt>
                <c:pt idx="7">
                  <c:v>0</c:v>
                </c:pt>
                <c:pt idx="8">
                  <c:v>#N/A</c:v>
                </c:pt>
                <c:pt idx="9">
                  <c:v>0</c:v>
                </c:pt>
              </c:numCache>
            </c:numRef>
          </c:val>
          <c:extLst>
            <c:ext xmlns:c16="http://schemas.microsoft.com/office/drawing/2014/chart" uri="{C3380CC4-5D6E-409C-BE32-E72D297353CC}">
              <c16:uniqueId val="{00000003-3437-49F2-8F19-9D2DD3ABA039}"/>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c:v>
                </c:pt>
                <c:pt idx="2">
                  <c:v>#N/A</c:v>
                </c:pt>
                <c:pt idx="3">
                  <c:v>0</c:v>
                </c:pt>
                <c:pt idx="4">
                  <c:v>#N/A</c:v>
                </c:pt>
                <c:pt idx="5">
                  <c:v>0.01</c:v>
                </c:pt>
                <c:pt idx="6">
                  <c:v>#N/A</c:v>
                </c:pt>
                <c:pt idx="7">
                  <c:v>0.02</c:v>
                </c:pt>
                <c:pt idx="8">
                  <c:v>#N/A</c:v>
                </c:pt>
                <c:pt idx="9">
                  <c:v>0.01</c:v>
                </c:pt>
              </c:numCache>
            </c:numRef>
          </c:val>
          <c:extLst>
            <c:ext xmlns:c16="http://schemas.microsoft.com/office/drawing/2014/chart" uri="{C3380CC4-5D6E-409C-BE32-E72D297353CC}">
              <c16:uniqueId val="{00000004-3437-49F2-8F19-9D2DD3ABA039}"/>
            </c:ext>
          </c:extLst>
        </c:ser>
        <c:ser>
          <c:idx val="5"/>
          <c:order val="5"/>
          <c:tx>
            <c:strRef>
              <c:f>データシート!$A$32</c:f>
              <c:strCache>
                <c:ptCount val="1"/>
                <c:pt idx="0">
                  <c:v>国民健康保険特別会計（事業勘定）</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0.6</c:v>
                </c:pt>
                <c:pt idx="2">
                  <c:v>#N/A</c:v>
                </c:pt>
                <c:pt idx="3">
                  <c:v>0.53</c:v>
                </c:pt>
                <c:pt idx="4">
                  <c:v>#N/A</c:v>
                </c:pt>
                <c:pt idx="5">
                  <c:v>0.25</c:v>
                </c:pt>
                <c:pt idx="6">
                  <c:v>#N/A</c:v>
                </c:pt>
                <c:pt idx="7">
                  <c:v>0.62</c:v>
                </c:pt>
                <c:pt idx="8">
                  <c:v>#N/A</c:v>
                </c:pt>
                <c:pt idx="9">
                  <c:v>0.49</c:v>
                </c:pt>
              </c:numCache>
            </c:numRef>
          </c:val>
          <c:extLst>
            <c:ext xmlns:c16="http://schemas.microsoft.com/office/drawing/2014/chart" uri="{C3380CC4-5D6E-409C-BE32-E72D297353CC}">
              <c16:uniqueId val="{00000005-3437-49F2-8F19-9D2DD3ABA039}"/>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0.17</c:v>
                </c:pt>
                <c:pt idx="2">
                  <c:v>#N/A</c:v>
                </c:pt>
                <c:pt idx="3">
                  <c:v>1.41</c:v>
                </c:pt>
                <c:pt idx="4">
                  <c:v>#N/A</c:v>
                </c:pt>
                <c:pt idx="5">
                  <c:v>1.46</c:v>
                </c:pt>
                <c:pt idx="6">
                  <c:v>#N/A</c:v>
                </c:pt>
                <c:pt idx="7">
                  <c:v>1.19</c:v>
                </c:pt>
                <c:pt idx="8">
                  <c:v>#N/A</c:v>
                </c:pt>
                <c:pt idx="9">
                  <c:v>0.96</c:v>
                </c:pt>
              </c:numCache>
            </c:numRef>
          </c:val>
          <c:extLst>
            <c:ext xmlns:c16="http://schemas.microsoft.com/office/drawing/2014/chart" uri="{C3380CC4-5D6E-409C-BE32-E72D297353CC}">
              <c16:uniqueId val="{00000006-3437-49F2-8F19-9D2DD3ABA039}"/>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5</c:v>
                </c:pt>
                <c:pt idx="2">
                  <c:v>#N/A</c:v>
                </c:pt>
                <c:pt idx="3">
                  <c:v>2.11</c:v>
                </c:pt>
                <c:pt idx="4">
                  <c:v>#N/A</c:v>
                </c:pt>
                <c:pt idx="5">
                  <c:v>1.68</c:v>
                </c:pt>
                <c:pt idx="6">
                  <c:v>#N/A</c:v>
                </c:pt>
                <c:pt idx="7">
                  <c:v>4.78</c:v>
                </c:pt>
                <c:pt idx="8">
                  <c:v>#N/A</c:v>
                </c:pt>
                <c:pt idx="9">
                  <c:v>2.92</c:v>
                </c:pt>
              </c:numCache>
            </c:numRef>
          </c:val>
          <c:extLst>
            <c:ext xmlns:c16="http://schemas.microsoft.com/office/drawing/2014/chart" uri="{C3380CC4-5D6E-409C-BE32-E72D297353CC}">
              <c16:uniqueId val="{00000007-3437-49F2-8F19-9D2DD3ABA039}"/>
            </c:ext>
          </c:extLst>
        </c:ser>
        <c:ser>
          <c:idx val="8"/>
          <c:order val="8"/>
          <c:tx>
            <c:strRef>
              <c:f>データシート!$A$35</c:f>
              <c:strCache>
                <c:ptCount val="1"/>
                <c:pt idx="0">
                  <c:v>下水道事業特別会計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5.29</c:v>
                </c:pt>
                <c:pt idx="2">
                  <c:v>#N/A</c:v>
                </c:pt>
                <c:pt idx="3">
                  <c:v>5.97</c:v>
                </c:pt>
                <c:pt idx="4">
                  <c:v>#N/A</c:v>
                </c:pt>
                <c:pt idx="5">
                  <c:v>6.11</c:v>
                </c:pt>
                <c:pt idx="6">
                  <c:v>#N/A</c:v>
                </c:pt>
                <c:pt idx="7">
                  <c:v>5.52</c:v>
                </c:pt>
                <c:pt idx="8">
                  <c:v>#N/A</c:v>
                </c:pt>
                <c:pt idx="9">
                  <c:v>7.6</c:v>
                </c:pt>
              </c:numCache>
            </c:numRef>
          </c:val>
          <c:extLst>
            <c:ext xmlns:c16="http://schemas.microsoft.com/office/drawing/2014/chart" uri="{C3380CC4-5D6E-409C-BE32-E72D297353CC}">
              <c16:uniqueId val="{00000008-3437-49F2-8F19-9D2DD3ABA039}"/>
            </c:ext>
          </c:extLst>
        </c:ser>
        <c:ser>
          <c:idx val="9"/>
          <c:order val="9"/>
          <c:tx>
            <c:strRef>
              <c:f>データシート!$A$36</c:f>
              <c:strCache>
                <c:ptCount val="1"/>
                <c:pt idx="0">
                  <c:v>水道事業特別会計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16.809999999999999</c:v>
                </c:pt>
                <c:pt idx="2">
                  <c:v>#N/A</c:v>
                </c:pt>
                <c:pt idx="3">
                  <c:v>17.170000000000002</c:v>
                </c:pt>
                <c:pt idx="4">
                  <c:v>#N/A</c:v>
                </c:pt>
                <c:pt idx="5">
                  <c:v>19.079999999999998</c:v>
                </c:pt>
                <c:pt idx="6">
                  <c:v>#N/A</c:v>
                </c:pt>
                <c:pt idx="7">
                  <c:v>20.21</c:v>
                </c:pt>
                <c:pt idx="8">
                  <c:v>#N/A</c:v>
                </c:pt>
                <c:pt idx="9">
                  <c:v>20.09</c:v>
                </c:pt>
              </c:numCache>
            </c:numRef>
          </c:val>
          <c:extLst>
            <c:ext xmlns:c16="http://schemas.microsoft.com/office/drawing/2014/chart" uri="{C3380CC4-5D6E-409C-BE32-E72D297353CC}">
              <c16:uniqueId val="{00000009-3437-49F2-8F19-9D2DD3ABA03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1537</c:v>
                </c:pt>
                <c:pt idx="5">
                  <c:v>1449</c:v>
                </c:pt>
                <c:pt idx="8">
                  <c:v>1379</c:v>
                </c:pt>
                <c:pt idx="11">
                  <c:v>1364</c:v>
                </c:pt>
                <c:pt idx="14">
                  <c:v>1181</c:v>
                </c:pt>
              </c:numCache>
            </c:numRef>
          </c:val>
          <c:extLst>
            <c:ext xmlns:c16="http://schemas.microsoft.com/office/drawing/2014/chart" uri="{C3380CC4-5D6E-409C-BE32-E72D297353CC}">
              <c16:uniqueId val="{00000000-E4A1-47FB-A894-9A03EE5880C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4A1-47FB-A894-9A03EE5880C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E4A1-47FB-A894-9A03EE5880C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54</c:v>
                </c:pt>
                <c:pt idx="3">
                  <c:v>53</c:v>
                </c:pt>
                <c:pt idx="6">
                  <c:v>50</c:v>
                </c:pt>
                <c:pt idx="9">
                  <c:v>21</c:v>
                </c:pt>
                <c:pt idx="12">
                  <c:v>10</c:v>
                </c:pt>
              </c:numCache>
            </c:numRef>
          </c:val>
          <c:extLst>
            <c:ext xmlns:c16="http://schemas.microsoft.com/office/drawing/2014/chart" uri="{C3380CC4-5D6E-409C-BE32-E72D297353CC}">
              <c16:uniqueId val="{00000003-E4A1-47FB-A894-9A03EE5880C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676</c:v>
                </c:pt>
                <c:pt idx="3">
                  <c:v>675</c:v>
                </c:pt>
                <c:pt idx="6">
                  <c:v>660</c:v>
                </c:pt>
                <c:pt idx="9">
                  <c:v>591</c:v>
                </c:pt>
                <c:pt idx="12">
                  <c:v>466</c:v>
                </c:pt>
              </c:numCache>
            </c:numRef>
          </c:val>
          <c:extLst>
            <c:ext xmlns:c16="http://schemas.microsoft.com/office/drawing/2014/chart" uri="{C3380CC4-5D6E-409C-BE32-E72D297353CC}">
              <c16:uniqueId val="{00000004-E4A1-47FB-A894-9A03EE5880C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1</c:v>
                </c:pt>
                <c:pt idx="12">
                  <c:v>0</c:v>
                </c:pt>
              </c:numCache>
            </c:numRef>
          </c:val>
          <c:extLst>
            <c:ext xmlns:c16="http://schemas.microsoft.com/office/drawing/2014/chart" uri="{C3380CC4-5D6E-409C-BE32-E72D297353CC}">
              <c16:uniqueId val="{00000005-E4A1-47FB-A894-9A03EE5880C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5</c:v>
                </c:pt>
                <c:pt idx="12">
                  <c:v>0</c:v>
                </c:pt>
              </c:numCache>
            </c:numRef>
          </c:val>
          <c:extLst>
            <c:ext xmlns:c16="http://schemas.microsoft.com/office/drawing/2014/chart" uri="{C3380CC4-5D6E-409C-BE32-E72D297353CC}">
              <c16:uniqueId val="{00000006-E4A1-47FB-A894-9A03EE5880C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1491</c:v>
                </c:pt>
                <c:pt idx="3">
                  <c:v>1486</c:v>
                </c:pt>
                <c:pt idx="6">
                  <c:v>1410</c:v>
                </c:pt>
                <c:pt idx="9">
                  <c:v>1389</c:v>
                </c:pt>
                <c:pt idx="12">
                  <c:v>1329</c:v>
                </c:pt>
              </c:numCache>
            </c:numRef>
          </c:val>
          <c:extLst>
            <c:ext xmlns:c16="http://schemas.microsoft.com/office/drawing/2014/chart" uri="{C3380CC4-5D6E-409C-BE32-E72D297353CC}">
              <c16:uniqueId val="{00000007-E4A1-47FB-A894-9A03EE5880CB}"/>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684</c:v>
                </c:pt>
                <c:pt idx="2">
                  <c:v>#N/A</c:v>
                </c:pt>
                <c:pt idx="3">
                  <c:v>#N/A</c:v>
                </c:pt>
                <c:pt idx="4">
                  <c:v>765</c:v>
                </c:pt>
                <c:pt idx="5">
                  <c:v>#N/A</c:v>
                </c:pt>
                <c:pt idx="6">
                  <c:v>#N/A</c:v>
                </c:pt>
                <c:pt idx="7">
                  <c:v>741</c:v>
                </c:pt>
                <c:pt idx="8">
                  <c:v>#N/A</c:v>
                </c:pt>
                <c:pt idx="9">
                  <c:v>#N/A</c:v>
                </c:pt>
                <c:pt idx="10">
                  <c:v>643</c:v>
                </c:pt>
                <c:pt idx="11">
                  <c:v>#N/A</c:v>
                </c:pt>
                <c:pt idx="12">
                  <c:v>#N/A</c:v>
                </c:pt>
                <c:pt idx="13">
                  <c:v>624</c:v>
                </c:pt>
                <c:pt idx="14">
                  <c:v>#N/A</c:v>
                </c:pt>
              </c:numCache>
            </c:numRef>
          </c:val>
          <c:smooth val="0"/>
          <c:extLst>
            <c:ext xmlns:c16="http://schemas.microsoft.com/office/drawing/2014/chart" uri="{C3380CC4-5D6E-409C-BE32-E72D297353CC}">
              <c16:uniqueId val="{00000008-E4A1-47FB-A894-9A03EE5880CB}"/>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15560</c:v>
                </c:pt>
                <c:pt idx="5">
                  <c:v>14718</c:v>
                </c:pt>
                <c:pt idx="8">
                  <c:v>13924</c:v>
                </c:pt>
                <c:pt idx="11">
                  <c:v>13688</c:v>
                </c:pt>
                <c:pt idx="14">
                  <c:v>15186</c:v>
                </c:pt>
              </c:numCache>
            </c:numRef>
          </c:val>
          <c:extLst>
            <c:ext xmlns:c16="http://schemas.microsoft.com/office/drawing/2014/chart" uri="{C3380CC4-5D6E-409C-BE32-E72D297353CC}">
              <c16:uniqueId val="{00000000-24F0-4961-9030-93C30FBA68E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351</c:v>
                </c:pt>
                <c:pt idx="5">
                  <c:v>313</c:v>
                </c:pt>
                <c:pt idx="8">
                  <c:v>260</c:v>
                </c:pt>
                <c:pt idx="11">
                  <c:v>208</c:v>
                </c:pt>
                <c:pt idx="14">
                  <c:v>149</c:v>
                </c:pt>
              </c:numCache>
            </c:numRef>
          </c:val>
          <c:extLst>
            <c:ext xmlns:c16="http://schemas.microsoft.com/office/drawing/2014/chart" uri="{C3380CC4-5D6E-409C-BE32-E72D297353CC}">
              <c16:uniqueId val="{00000001-24F0-4961-9030-93C30FBA68E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5053</c:v>
                </c:pt>
                <c:pt idx="5">
                  <c:v>5908</c:v>
                </c:pt>
                <c:pt idx="8">
                  <c:v>6248</c:v>
                </c:pt>
                <c:pt idx="11">
                  <c:v>6495</c:v>
                </c:pt>
                <c:pt idx="14">
                  <c:v>6854</c:v>
                </c:pt>
              </c:numCache>
            </c:numRef>
          </c:val>
          <c:extLst>
            <c:ext xmlns:c16="http://schemas.microsoft.com/office/drawing/2014/chart" uri="{C3380CC4-5D6E-409C-BE32-E72D297353CC}">
              <c16:uniqueId val="{00000002-24F0-4961-9030-93C30FBA68E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4F0-4961-9030-93C30FBA68E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24F0-4961-9030-93C30FBA68E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4F0-4961-9030-93C30FBA68E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1784</c:v>
                </c:pt>
                <c:pt idx="3">
                  <c:v>1612</c:v>
                </c:pt>
                <c:pt idx="6">
                  <c:v>1631</c:v>
                </c:pt>
                <c:pt idx="9">
                  <c:v>1584</c:v>
                </c:pt>
                <c:pt idx="12">
                  <c:v>1549</c:v>
                </c:pt>
              </c:numCache>
            </c:numRef>
          </c:val>
          <c:extLst>
            <c:ext xmlns:c16="http://schemas.microsoft.com/office/drawing/2014/chart" uri="{C3380CC4-5D6E-409C-BE32-E72D297353CC}">
              <c16:uniqueId val="{00000006-24F0-4961-9030-93C30FBA68E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200</c:v>
                </c:pt>
                <c:pt idx="3">
                  <c:v>158</c:v>
                </c:pt>
                <c:pt idx="6">
                  <c:v>296</c:v>
                </c:pt>
                <c:pt idx="9">
                  <c:v>131</c:v>
                </c:pt>
                <c:pt idx="12">
                  <c:v>471</c:v>
                </c:pt>
              </c:numCache>
            </c:numRef>
          </c:val>
          <c:extLst>
            <c:ext xmlns:c16="http://schemas.microsoft.com/office/drawing/2014/chart" uri="{C3380CC4-5D6E-409C-BE32-E72D297353CC}">
              <c16:uniqueId val="{00000007-24F0-4961-9030-93C30FBA68E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6472</c:v>
                </c:pt>
                <c:pt idx="3">
                  <c:v>5977</c:v>
                </c:pt>
                <c:pt idx="6">
                  <c:v>6099</c:v>
                </c:pt>
                <c:pt idx="9">
                  <c:v>5531</c:v>
                </c:pt>
                <c:pt idx="12">
                  <c:v>5884</c:v>
                </c:pt>
              </c:numCache>
            </c:numRef>
          </c:val>
          <c:extLst>
            <c:ext xmlns:c16="http://schemas.microsoft.com/office/drawing/2014/chart" uri="{C3380CC4-5D6E-409C-BE32-E72D297353CC}">
              <c16:uniqueId val="{00000008-24F0-4961-9030-93C30FBA68E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24F0-4961-9030-93C30FBA68E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13822</c:v>
                </c:pt>
                <c:pt idx="3">
                  <c:v>13127</c:v>
                </c:pt>
                <c:pt idx="6">
                  <c:v>12373</c:v>
                </c:pt>
                <c:pt idx="9">
                  <c:v>12324</c:v>
                </c:pt>
                <c:pt idx="12">
                  <c:v>14541</c:v>
                </c:pt>
              </c:numCache>
            </c:numRef>
          </c:val>
          <c:extLst>
            <c:ext xmlns:c16="http://schemas.microsoft.com/office/drawing/2014/chart" uri="{C3380CC4-5D6E-409C-BE32-E72D297353CC}">
              <c16:uniqueId val="{0000000A-24F0-4961-9030-93C30FBA68E3}"/>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1313</c:v>
                </c:pt>
                <c:pt idx="2">
                  <c:v>#N/A</c:v>
                </c:pt>
                <c:pt idx="3">
                  <c:v>#N/A</c:v>
                </c:pt>
                <c:pt idx="4">
                  <c:v>0</c:v>
                </c:pt>
                <c:pt idx="5">
                  <c:v>#N/A</c:v>
                </c:pt>
                <c:pt idx="6">
                  <c:v>#N/A</c:v>
                </c:pt>
                <c:pt idx="7">
                  <c:v>0</c:v>
                </c:pt>
                <c:pt idx="8">
                  <c:v>#N/A</c:v>
                </c:pt>
                <c:pt idx="9">
                  <c:v>#N/A</c:v>
                </c:pt>
                <c:pt idx="10">
                  <c:v>0</c:v>
                </c:pt>
                <c:pt idx="11">
                  <c:v>#N/A</c:v>
                </c:pt>
                <c:pt idx="12">
                  <c:v>#N/A</c:v>
                </c:pt>
                <c:pt idx="13">
                  <c:v>256</c:v>
                </c:pt>
                <c:pt idx="14">
                  <c:v>#N/A</c:v>
                </c:pt>
              </c:numCache>
            </c:numRef>
          </c:val>
          <c:smooth val="0"/>
          <c:extLst>
            <c:ext xmlns:c16="http://schemas.microsoft.com/office/drawing/2014/chart" uri="{C3380CC4-5D6E-409C-BE32-E72D297353CC}">
              <c16:uniqueId val="{0000000B-24F0-4961-9030-93C30FBA68E3}"/>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3284</c:v>
                </c:pt>
                <c:pt idx="1">
                  <c:v>3286</c:v>
                </c:pt>
                <c:pt idx="2">
                  <c:v>3288</c:v>
                </c:pt>
              </c:numCache>
            </c:numRef>
          </c:val>
          <c:extLst>
            <c:ext xmlns:c16="http://schemas.microsoft.com/office/drawing/2014/chart" uri="{C3380CC4-5D6E-409C-BE32-E72D297353CC}">
              <c16:uniqueId val="{00000000-2394-4FAB-AC54-C0130B262B3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104</c:v>
                </c:pt>
                <c:pt idx="1">
                  <c:v>110</c:v>
                </c:pt>
                <c:pt idx="2">
                  <c:v>122</c:v>
                </c:pt>
              </c:numCache>
            </c:numRef>
          </c:val>
          <c:extLst>
            <c:ext xmlns:c16="http://schemas.microsoft.com/office/drawing/2014/chart" uri="{C3380CC4-5D6E-409C-BE32-E72D297353CC}">
              <c16:uniqueId val="{00000001-2394-4FAB-AC54-C0130B262B3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4177</c:v>
                </c:pt>
                <c:pt idx="1">
                  <c:v>4503</c:v>
                </c:pt>
                <c:pt idx="2">
                  <c:v>4816</c:v>
                </c:pt>
              </c:numCache>
            </c:numRef>
          </c:val>
          <c:extLst>
            <c:ext xmlns:c16="http://schemas.microsoft.com/office/drawing/2014/chart" uri="{C3380CC4-5D6E-409C-BE32-E72D297353CC}">
              <c16:uniqueId val="{00000002-2394-4FAB-AC54-C0130B262B3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兵庫県多可町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元利償還金では、元利償還金が</a:t>
          </a:r>
          <a:r>
            <a:rPr kumimoji="1" lang="en-US" altLang="ja-JP" sz="1100" b="0" i="0" baseline="0">
              <a:solidFill>
                <a:schemeClr val="dk1"/>
              </a:solidFill>
              <a:effectLst/>
              <a:latin typeface="+mn-lt"/>
              <a:ea typeface="+mn-ea"/>
              <a:cs typeface="+mn-cs"/>
            </a:rPr>
            <a:t>60</a:t>
          </a:r>
          <a:r>
            <a:rPr kumimoji="1" lang="ja-JP" altLang="ja-JP" sz="1100" b="0" i="0" baseline="0">
              <a:solidFill>
                <a:schemeClr val="dk1"/>
              </a:solidFill>
              <a:effectLst/>
              <a:latin typeface="+mn-lt"/>
              <a:ea typeface="+mn-ea"/>
              <a:cs typeface="+mn-cs"/>
            </a:rPr>
            <a:t>百万円減少、公営企業債では、公共下水道を主に合わせて</a:t>
          </a:r>
          <a:r>
            <a:rPr kumimoji="1" lang="en-US" altLang="ja-JP" sz="1100" b="0" i="0" baseline="0">
              <a:solidFill>
                <a:schemeClr val="dk1"/>
              </a:solidFill>
              <a:effectLst/>
              <a:latin typeface="+mn-lt"/>
              <a:ea typeface="+mn-ea"/>
              <a:cs typeface="+mn-cs"/>
            </a:rPr>
            <a:t>125</a:t>
          </a:r>
          <a:r>
            <a:rPr kumimoji="1" lang="ja-JP" altLang="ja-JP" sz="1100" b="0" i="0" baseline="0">
              <a:solidFill>
                <a:schemeClr val="dk1"/>
              </a:solidFill>
              <a:effectLst/>
              <a:latin typeface="+mn-lt"/>
              <a:ea typeface="+mn-ea"/>
              <a:cs typeface="+mn-cs"/>
            </a:rPr>
            <a:t>百万円が地方債の償還に充てたとみられる繰入金で減少、組合等が起こした地方債では、一部事務組合で</a:t>
          </a:r>
          <a:r>
            <a:rPr kumimoji="1" lang="en-US" altLang="ja-JP" sz="1100" b="0" i="0" baseline="0">
              <a:solidFill>
                <a:schemeClr val="dk1"/>
              </a:solidFill>
              <a:effectLst/>
              <a:latin typeface="+mn-lt"/>
              <a:ea typeface="+mn-ea"/>
              <a:cs typeface="+mn-cs"/>
            </a:rPr>
            <a:t>11</a:t>
          </a:r>
          <a:r>
            <a:rPr kumimoji="1" lang="ja-JP" altLang="ja-JP" sz="1100" b="0" i="0" baseline="0">
              <a:solidFill>
                <a:schemeClr val="dk1"/>
              </a:solidFill>
              <a:effectLst/>
              <a:latin typeface="+mn-lt"/>
              <a:ea typeface="+mn-ea"/>
              <a:cs typeface="+mn-cs"/>
            </a:rPr>
            <a:t>百万円減少した。一方で、算入公債費等では、特定財源の額が</a:t>
          </a:r>
          <a:r>
            <a:rPr kumimoji="1" lang="en-US" altLang="ja-JP" sz="1100" b="0" i="0" baseline="0">
              <a:solidFill>
                <a:schemeClr val="dk1"/>
              </a:solidFill>
              <a:effectLst/>
              <a:latin typeface="+mn-lt"/>
              <a:ea typeface="+mn-ea"/>
              <a:cs typeface="+mn-cs"/>
            </a:rPr>
            <a:t>183</a:t>
          </a:r>
          <a:r>
            <a:rPr kumimoji="1" lang="ja-JP" altLang="ja-JP" sz="1100" b="0" i="0" baseline="0">
              <a:solidFill>
                <a:schemeClr val="dk1"/>
              </a:solidFill>
              <a:effectLst/>
              <a:latin typeface="+mn-lt"/>
              <a:ea typeface="+mn-ea"/>
              <a:cs typeface="+mn-cs"/>
            </a:rPr>
            <a:t>百万円減少となっている。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今後は、大型投資での新規の起債発行や、組合等が起こす起債の増加には注視が必要であるが、元利償還金の抑制と平準化を図りつつ同数値の改善に努める。</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兵庫県多可町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前年度と比較して、一般会計等に係る地方債残高は</a:t>
          </a:r>
          <a:r>
            <a:rPr kumimoji="1" lang="en-US" altLang="ja-JP" sz="1100" b="0" i="0" baseline="0">
              <a:solidFill>
                <a:schemeClr val="dk1"/>
              </a:solidFill>
              <a:effectLst/>
              <a:latin typeface="+mn-lt"/>
              <a:ea typeface="+mn-ea"/>
              <a:cs typeface="+mn-cs"/>
            </a:rPr>
            <a:t>2,217</a:t>
          </a:r>
          <a:r>
            <a:rPr kumimoji="1" lang="ja-JP" altLang="ja-JP" sz="1100" b="0" i="0" baseline="0">
              <a:solidFill>
                <a:schemeClr val="dk1"/>
              </a:solidFill>
              <a:effectLst/>
              <a:latin typeface="+mn-lt"/>
              <a:ea typeface="+mn-ea"/>
              <a:cs typeface="+mn-cs"/>
            </a:rPr>
            <a:t>百万円</a:t>
          </a:r>
          <a:r>
            <a:rPr kumimoji="1" lang="ja-JP" altLang="en-US" sz="1100" b="0" i="0" baseline="0">
              <a:solidFill>
                <a:schemeClr val="dk1"/>
              </a:solidFill>
              <a:effectLst/>
              <a:latin typeface="+mn-lt"/>
              <a:ea typeface="+mn-ea"/>
              <a:cs typeface="+mn-cs"/>
            </a:rPr>
            <a:t>増</a:t>
          </a:r>
          <a:r>
            <a:rPr kumimoji="1" lang="ja-JP" altLang="ja-JP" sz="1100" b="0" i="0" baseline="0">
              <a:solidFill>
                <a:schemeClr val="dk1"/>
              </a:solidFill>
              <a:effectLst/>
              <a:latin typeface="+mn-lt"/>
              <a:ea typeface="+mn-ea"/>
              <a:cs typeface="+mn-cs"/>
            </a:rPr>
            <a:t>、公営企業債等繰入見込額が</a:t>
          </a:r>
          <a:r>
            <a:rPr kumimoji="1" lang="en-US" altLang="ja-JP" sz="1100" b="0" i="0" baseline="0">
              <a:solidFill>
                <a:schemeClr val="dk1"/>
              </a:solidFill>
              <a:effectLst/>
              <a:latin typeface="+mn-lt"/>
              <a:ea typeface="+mn-ea"/>
              <a:cs typeface="+mn-cs"/>
            </a:rPr>
            <a:t>353</a:t>
          </a:r>
          <a:r>
            <a:rPr kumimoji="1" lang="ja-JP" altLang="ja-JP" sz="1100" b="0" i="0" baseline="0">
              <a:solidFill>
                <a:schemeClr val="dk1"/>
              </a:solidFill>
              <a:effectLst/>
              <a:latin typeface="+mn-lt"/>
              <a:ea typeface="+mn-ea"/>
              <a:cs typeface="+mn-cs"/>
            </a:rPr>
            <a:t>百万円</a:t>
          </a:r>
          <a:r>
            <a:rPr kumimoji="1" lang="ja-JP" altLang="en-US" sz="1100" b="0" i="0" baseline="0">
              <a:solidFill>
                <a:schemeClr val="dk1"/>
              </a:solidFill>
              <a:effectLst/>
              <a:latin typeface="+mn-lt"/>
              <a:ea typeface="+mn-ea"/>
              <a:cs typeface="+mn-cs"/>
            </a:rPr>
            <a:t>増</a:t>
          </a:r>
          <a:r>
            <a:rPr kumimoji="1" lang="ja-JP" altLang="ja-JP" sz="1100" b="0" i="0" baseline="0">
              <a:solidFill>
                <a:schemeClr val="dk1"/>
              </a:solidFill>
              <a:effectLst/>
              <a:latin typeface="+mn-lt"/>
              <a:ea typeface="+mn-ea"/>
              <a:cs typeface="+mn-cs"/>
            </a:rPr>
            <a:t>、組合等負担見込額が</a:t>
          </a:r>
          <a:r>
            <a:rPr kumimoji="1" lang="en-US" altLang="ja-JP" sz="1100" b="0" i="0" baseline="0">
              <a:solidFill>
                <a:schemeClr val="dk1"/>
              </a:solidFill>
              <a:effectLst/>
              <a:latin typeface="+mn-lt"/>
              <a:ea typeface="+mn-ea"/>
              <a:cs typeface="+mn-cs"/>
            </a:rPr>
            <a:t>340</a:t>
          </a:r>
          <a:r>
            <a:rPr kumimoji="1" lang="ja-JP" altLang="ja-JP" sz="1100" b="0" i="0" baseline="0">
              <a:solidFill>
                <a:schemeClr val="dk1"/>
              </a:solidFill>
              <a:effectLst/>
              <a:latin typeface="+mn-lt"/>
              <a:ea typeface="+mn-ea"/>
              <a:cs typeface="+mn-cs"/>
            </a:rPr>
            <a:t>百万円</a:t>
          </a:r>
          <a:r>
            <a:rPr kumimoji="1" lang="ja-JP" altLang="en-US" sz="1100" b="0" i="0" baseline="0">
              <a:solidFill>
                <a:schemeClr val="dk1"/>
              </a:solidFill>
              <a:effectLst/>
              <a:latin typeface="+mn-lt"/>
              <a:ea typeface="+mn-ea"/>
              <a:cs typeface="+mn-cs"/>
            </a:rPr>
            <a:t>増</a:t>
          </a:r>
          <a:r>
            <a:rPr kumimoji="1" lang="ja-JP" altLang="ja-JP" sz="1100" b="0" i="0" baseline="0">
              <a:solidFill>
                <a:schemeClr val="dk1"/>
              </a:solidFill>
              <a:effectLst/>
              <a:latin typeface="+mn-lt"/>
              <a:ea typeface="+mn-ea"/>
              <a:cs typeface="+mn-cs"/>
            </a:rPr>
            <a:t>、退職手当負担見込は</a:t>
          </a:r>
          <a:r>
            <a:rPr kumimoji="1" lang="en-US" altLang="ja-JP" sz="1100" b="0" i="0" baseline="0">
              <a:solidFill>
                <a:schemeClr val="dk1"/>
              </a:solidFill>
              <a:effectLst/>
              <a:latin typeface="+mn-lt"/>
              <a:ea typeface="+mn-ea"/>
              <a:cs typeface="+mn-cs"/>
            </a:rPr>
            <a:t>35</a:t>
          </a:r>
          <a:r>
            <a:rPr kumimoji="1" lang="ja-JP" altLang="ja-JP" sz="1100" b="0" i="0" baseline="0">
              <a:solidFill>
                <a:schemeClr val="dk1"/>
              </a:solidFill>
              <a:effectLst/>
              <a:latin typeface="+mn-lt"/>
              <a:ea typeface="+mn-ea"/>
              <a:cs typeface="+mn-cs"/>
            </a:rPr>
            <a:t>百万円減少した一方、充当可能基金は</a:t>
          </a:r>
          <a:r>
            <a:rPr kumimoji="1" lang="en-US" altLang="ja-JP" sz="1100" b="0" i="0" baseline="0">
              <a:solidFill>
                <a:schemeClr val="dk1"/>
              </a:solidFill>
              <a:effectLst/>
              <a:latin typeface="+mn-lt"/>
              <a:ea typeface="+mn-ea"/>
              <a:cs typeface="+mn-cs"/>
            </a:rPr>
            <a:t>359</a:t>
          </a:r>
          <a:r>
            <a:rPr kumimoji="1" lang="ja-JP" altLang="ja-JP" sz="1100" b="0" i="0" baseline="0">
              <a:solidFill>
                <a:schemeClr val="dk1"/>
              </a:solidFill>
              <a:effectLst/>
              <a:latin typeface="+mn-lt"/>
              <a:ea typeface="+mn-ea"/>
              <a:cs typeface="+mn-cs"/>
            </a:rPr>
            <a:t>百万円増、住宅使用料等の特定財源が約</a:t>
          </a:r>
          <a:r>
            <a:rPr kumimoji="1" lang="en-US" altLang="ja-JP" sz="1100" b="0" i="0" baseline="0">
              <a:solidFill>
                <a:schemeClr val="dk1"/>
              </a:solidFill>
              <a:effectLst/>
              <a:latin typeface="+mn-lt"/>
              <a:ea typeface="+mn-ea"/>
              <a:cs typeface="+mn-cs"/>
            </a:rPr>
            <a:t>59</a:t>
          </a:r>
          <a:r>
            <a:rPr kumimoji="1" lang="ja-JP" altLang="ja-JP" sz="1100" b="0" i="0" baseline="0">
              <a:solidFill>
                <a:schemeClr val="dk1"/>
              </a:solidFill>
              <a:effectLst/>
              <a:latin typeface="+mn-lt"/>
              <a:ea typeface="+mn-ea"/>
              <a:cs typeface="+mn-cs"/>
            </a:rPr>
            <a:t>百万円減、需要額算入見込額が</a:t>
          </a:r>
          <a:r>
            <a:rPr kumimoji="1" lang="en-US" altLang="ja-JP" sz="1100" b="0" i="0" baseline="0">
              <a:solidFill>
                <a:schemeClr val="dk1"/>
              </a:solidFill>
              <a:effectLst/>
              <a:latin typeface="+mn-lt"/>
              <a:ea typeface="+mn-ea"/>
              <a:cs typeface="+mn-cs"/>
            </a:rPr>
            <a:t>1,498</a:t>
          </a:r>
          <a:r>
            <a:rPr kumimoji="1" lang="ja-JP" altLang="ja-JP" sz="1100" b="0" i="0" baseline="0">
              <a:solidFill>
                <a:schemeClr val="dk1"/>
              </a:solidFill>
              <a:effectLst/>
              <a:latin typeface="+mn-lt"/>
              <a:ea typeface="+mn-ea"/>
              <a:cs typeface="+mn-cs"/>
            </a:rPr>
            <a:t>百万円</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した。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実質的な将来負担額は借入金残高が</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し、算入見込額等についても</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したが、地方債残高のほうが影響が強く、将来負担は</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している。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今後も需要額算入見込額の</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が予測されることに加え、大型投資による一般会計等に係る地方債残高の増加、組合等負担額見込額の増加が予測されるため、将来負担</a:t>
          </a:r>
          <a:r>
            <a:rPr kumimoji="1" lang="ja-JP" altLang="en-US" sz="1100" b="0" i="0" baseline="0">
              <a:solidFill>
                <a:schemeClr val="dk1"/>
              </a:solidFill>
              <a:effectLst/>
              <a:latin typeface="+mn-lt"/>
              <a:ea typeface="+mn-ea"/>
              <a:cs typeface="+mn-cs"/>
            </a:rPr>
            <a:t>がさらに</a:t>
          </a:r>
          <a:r>
            <a:rPr kumimoji="1" lang="ja-JP" altLang="ja-JP" sz="1100" b="0" i="0" baseline="0">
              <a:solidFill>
                <a:schemeClr val="dk1"/>
              </a:solidFill>
              <a:effectLst/>
              <a:latin typeface="+mn-lt"/>
              <a:ea typeface="+mn-ea"/>
              <a:cs typeface="+mn-cs"/>
            </a:rPr>
            <a:t>上昇</a:t>
          </a:r>
          <a:r>
            <a:rPr kumimoji="1" lang="ja-JP" altLang="en-US" sz="1100" b="0" i="0" baseline="0">
              <a:solidFill>
                <a:schemeClr val="dk1"/>
              </a:solidFill>
              <a:effectLst/>
              <a:latin typeface="+mn-lt"/>
              <a:ea typeface="+mn-ea"/>
              <a:cs typeface="+mn-cs"/>
            </a:rPr>
            <a:t>すること</a:t>
          </a:r>
          <a:r>
            <a:rPr kumimoji="1" lang="ja-JP" altLang="ja-JP" sz="1100" b="0" i="0" baseline="0">
              <a:solidFill>
                <a:schemeClr val="dk1"/>
              </a:solidFill>
              <a:effectLst/>
              <a:latin typeface="+mn-lt"/>
              <a:ea typeface="+mn-ea"/>
              <a:cs typeface="+mn-cs"/>
            </a:rPr>
            <a:t>を懸念している。財政調整基金を確保し、健全化を推進するためにも歳出削減改革に努めるとともに、新発債の抑制も図っていく。</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兵庫県多可町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mn-lt"/>
              <a:ea typeface="+mn-ea"/>
              <a:cs typeface="+mn-cs"/>
            </a:rPr>
            <a:t>　財政の調整として、財政調整基金</a:t>
          </a:r>
          <a:r>
            <a:rPr kumimoji="1" lang="ja-JP" altLang="en-US" sz="1400" b="0" i="0" u="none" strike="noStrike" kern="0" cap="none" spc="0" normalizeH="0" baseline="0" noProof="0">
              <a:ln>
                <a:noFill/>
              </a:ln>
              <a:solidFill>
                <a:prstClr val="black"/>
              </a:solidFill>
              <a:effectLst/>
              <a:uLnTx/>
              <a:uFillTx/>
              <a:latin typeface="+mn-lt"/>
              <a:ea typeface="+mn-ea"/>
              <a:cs typeface="+mn-cs"/>
            </a:rPr>
            <a:t>は利息額のみの増額となる</a:t>
          </a:r>
          <a:r>
            <a:rPr kumimoji="1" lang="ja-JP" altLang="ja-JP" sz="1400" b="0" i="0" u="none" strike="noStrike" kern="0" cap="none" spc="0" normalizeH="0" baseline="0" noProof="0">
              <a:ln>
                <a:noFill/>
              </a:ln>
              <a:solidFill>
                <a:prstClr val="black"/>
              </a:solidFill>
              <a:effectLst/>
              <a:uLnTx/>
              <a:uFillTx/>
              <a:latin typeface="+mn-lt"/>
              <a:ea typeface="+mn-ea"/>
              <a:cs typeface="+mn-cs"/>
            </a:rPr>
            <a:t>。</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mn-lt"/>
              <a:ea typeface="+mn-ea"/>
              <a:cs typeface="+mn-cs"/>
            </a:rPr>
            <a:t>　減債基金</a:t>
          </a:r>
          <a:r>
            <a:rPr kumimoji="1" lang="ja-JP" altLang="en-US" sz="1400" b="0" i="0" u="none" strike="noStrike" kern="0" cap="none" spc="0" normalizeH="0" baseline="0" noProof="0">
              <a:ln>
                <a:noFill/>
              </a:ln>
              <a:solidFill>
                <a:prstClr val="black"/>
              </a:solidFill>
              <a:effectLst/>
              <a:uLnTx/>
              <a:uFillTx/>
              <a:latin typeface="+mn-lt"/>
              <a:ea typeface="+mn-ea"/>
              <a:cs typeface="+mn-cs"/>
            </a:rPr>
            <a:t>は</a:t>
          </a:r>
          <a:r>
            <a:rPr kumimoji="1" lang="ja-JP" altLang="ja-JP" sz="1400" b="0" i="0" u="none" strike="noStrike" kern="0" cap="none" spc="0" normalizeH="0" baseline="0" noProof="0">
              <a:ln>
                <a:noFill/>
              </a:ln>
              <a:solidFill>
                <a:prstClr val="black"/>
              </a:solidFill>
              <a:effectLst/>
              <a:uLnTx/>
              <a:uFillTx/>
              <a:latin typeface="+mn-lt"/>
              <a:ea typeface="+mn-ea"/>
              <a:cs typeface="+mn-cs"/>
            </a:rPr>
            <a:t>グリーンボンドを活用した起債により</a:t>
          </a:r>
          <a:r>
            <a:rPr kumimoji="1" lang="en-US" altLang="ja-JP" sz="1400" b="0" i="0" u="none" strike="noStrike" kern="0" cap="none" spc="0" normalizeH="0" baseline="0" noProof="0">
              <a:ln>
                <a:noFill/>
              </a:ln>
              <a:solidFill>
                <a:prstClr val="black"/>
              </a:solidFill>
              <a:effectLst/>
              <a:uLnTx/>
              <a:uFillTx/>
              <a:latin typeface="+mn-lt"/>
              <a:ea typeface="+mn-ea"/>
              <a:cs typeface="+mn-cs"/>
            </a:rPr>
            <a:t>6</a:t>
          </a:r>
          <a:r>
            <a:rPr kumimoji="1" lang="ja-JP" altLang="ja-JP" sz="1400" b="0" i="0" u="none" strike="noStrike" kern="0" cap="none" spc="0" normalizeH="0" baseline="0" noProof="0">
              <a:ln>
                <a:noFill/>
              </a:ln>
              <a:solidFill>
                <a:prstClr val="black"/>
              </a:solidFill>
              <a:effectLst/>
              <a:uLnTx/>
              <a:uFillTx/>
              <a:latin typeface="+mn-lt"/>
              <a:ea typeface="+mn-ea"/>
              <a:cs typeface="+mn-cs"/>
            </a:rPr>
            <a:t>百万円が増加。</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baseline="0">
              <a:solidFill>
                <a:schemeClr val="dk1"/>
              </a:solidFill>
              <a:effectLst/>
              <a:latin typeface="+mn-lt"/>
              <a:ea typeface="+mn-ea"/>
              <a:cs typeface="+mn-cs"/>
            </a:rPr>
            <a:t>　財政調整基金の取崩が起こらないよう、その他特定目的基金と調整を図りつつ、歳出削減を中心に収支の健全化を図る。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（基金の使途）</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mn-lt"/>
              <a:ea typeface="+mn-ea"/>
              <a:cs typeface="+mn-cs"/>
            </a:rPr>
            <a:t>　地域活性化基金･･･</a:t>
          </a:r>
          <a:r>
            <a:rPr kumimoji="0" lang="ja-JP" altLang="ja-JP" sz="1400" b="0" i="0" u="none" strike="noStrike" kern="0" cap="none" spc="0" normalizeH="0" baseline="0" noProof="0">
              <a:ln>
                <a:noFill/>
              </a:ln>
              <a:solidFill>
                <a:prstClr val="black"/>
              </a:solidFill>
              <a:effectLst/>
              <a:uLnTx/>
              <a:uFillTx/>
              <a:latin typeface="+mn-lt"/>
              <a:ea typeface="+mn-ea"/>
              <a:cs typeface="+mn-cs"/>
            </a:rPr>
            <a:t>住民が主役のまちづくりの推進及び均衡ある地域振興を図るため</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mn-lt"/>
              <a:ea typeface="+mn-ea"/>
              <a:cs typeface="+mn-cs"/>
            </a:rPr>
            <a:t>　施設等整備基金･･･</a:t>
          </a:r>
          <a:r>
            <a:rPr kumimoji="0" lang="ja-JP" altLang="ja-JP" sz="1400" b="0" i="0" u="none" strike="noStrike" kern="0" cap="none" spc="0" normalizeH="0" baseline="0" noProof="0">
              <a:ln>
                <a:noFill/>
              </a:ln>
              <a:solidFill>
                <a:prstClr val="black"/>
              </a:solidFill>
              <a:effectLst/>
              <a:uLnTx/>
              <a:uFillTx/>
              <a:latin typeface="+mn-lt"/>
              <a:ea typeface="+mn-ea"/>
              <a:cs typeface="+mn-cs"/>
            </a:rPr>
            <a:t>公共施設等の整備資金に充てるため</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mn-lt"/>
              <a:ea typeface="+mn-ea"/>
              <a:cs typeface="+mn-cs"/>
            </a:rPr>
            <a:t>　多可町応援基金･･･</a:t>
          </a:r>
          <a:r>
            <a:rPr kumimoji="0" lang="ja-JP" altLang="ja-JP" sz="1400" b="0" i="0" u="none" strike="noStrike" kern="0" cap="none" spc="0" normalizeH="0" baseline="0" noProof="0">
              <a:ln>
                <a:noFill/>
              </a:ln>
              <a:solidFill>
                <a:prstClr val="black"/>
              </a:solidFill>
              <a:effectLst/>
              <a:uLnTx/>
              <a:uFillTx/>
              <a:latin typeface="+mn-lt"/>
              <a:ea typeface="+mn-ea"/>
              <a:cs typeface="+mn-cs"/>
            </a:rPr>
            <a:t>ふるさと納税を一時基金として積立、寄附目的により翌年度事業の財源に充てるため</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mn-lt"/>
              <a:ea typeface="+mn-ea"/>
              <a:cs typeface="+mn-cs"/>
            </a:rPr>
            <a:t>　余暇村公園管理基金･･･</a:t>
          </a:r>
          <a:r>
            <a:rPr kumimoji="0" lang="ja-JP" altLang="ja-JP" sz="1400" b="0" i="0" u="none" strike="noStrike" kern="0" cap="none" spc="0" normalizeH="0" baseline="0" noProof="0">
              <a:ln>
                <a:noFill/>
              </a:ln>
              <a:solidFill>
                <a:prstClr val="black"/>
              </a:solidFill>
              <a:effectLst/>
              <a:uLnTx/>
              <a:uFillTx/>
              <a:latin typeface="+mn-lt"/>
              <a:ea typeface="+mn-ea"/>
              <a:cs typeface="+mn-cs"/>
            </a:rPr>
            <a:t>余暇村公園の運営管理及び施設整備事業に要する経費の財源に充てるため</a:t>
          </a:r>
          <a:endParaRPr kumimoji="0" lang="en-US"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400" b="0" i="0" u="none" strike="noStrike" kern="0" cap="none" spc="0" normalizeH="0" baseline="0" noProof="0">
              <a:ln>
                <a:noFill/>
              </a:ln>
              <a:solidFill>
                <a:prstClr val="black"/>
              </a:solidFill>
              <a:effectLst/>
              <a:uLnTx/>
              <a:uFillTx/>
              <a:latin typeface="+mn-lt"/>
              <a:ea typeface="+mn-ea"/>
              <a:cs typeface="+mn-cs"/>
            </a:rPr>
            <a:t>　</a:t>
          </a:r>
          <a:r>
            <a:rPr kumimoji="0" lang="ja-JP" altLang="ja-JP" sz="1400" b="0" i="0" u="none" strike="noStrike" kern="0" cap="none" spc="0" normalizeH="0" baseline="0" noProof="0">
              <a:ln>
                <a:noFill/>
              </a:ln>
              <a:solidFill>
                <a:prstClr val="black"/>
              </a:solidFill>
              <a:effectLst/>
              <a:uLnTx/>
              <a:uFillTx/>
              <a:latin typeface="+mn-lt"/>
              <a:ea typeface="+mn-ea"/>
              <a:cs typeface="+mn-cs"/>
            </a:rPr>
            <a:t>農業振興基金･･･農業振興基板の活性化を図るため</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4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mn-lt"/>
              <a:ea typeface="+mn-ea"/>
              <a:cs typeface="+mn-cs"/>
            </a:rPr>
            <a:t>　施設等整備基金は、今後の大型投資に対する経費及び除却などの資産整理のため増額している。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mn-lt"/>
              <a:ea typeface="+mn-ea"/>
              <a:cs typeface="+mn-cs"/>
            </a:rPr>
            <a:t>　施設等整備基金については、大型投資に係る一時的な取崩しが予定されている。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mn-lt"/>
              <a:ea typeface="+mn-ea"/>
              <a:cs typeface="+mn-cs"/>
            </a:rPr>
            <a:t>　その他の基金は、特に大きな変動はない予定。</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mn-lt"/>
              <a:ea typeface="+mn-ea"/>
              <a:cs typeface="+mn-cs"/>
            </a:rPr>
            <a:t>　今後は、目的に即した事業、工事に関しては積極的に使用していく。</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mn-lt"/>
              <a:ea typeface="+mn-ea"/>
              <a:cs typeface="+mn-cs"/>
            </a:rPr>
            <a:t>　特に、地域活性化基金など、各事業が目的に即しているか不明なものは、使用可能な事業の割当が必要となる。</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u="none" strike="noStrike" kern="0" cap="none" spc="0" normalizeH="0" baseline="0" noProof="0">
              <a:ln>
                <a:noFill/>
              </a:ln>
              <a:solidFill>
                <a:prstClr val="black"/>
              </a:solidFill>
              <a:effectLst/>
              <a:uLnTx/>
              <a:uFillTx/>
              <a:latin typeface="+mn-lt"/>
              <a:ea typeface="+mn-ea"/>
              <a:cs typeface="+mn-cs"/>
            </a:rPr>
            <a:t>　財政調整基金の残高と比較、調整をとりながら、継続的で健全な町財政を目指す。</a:t>
          </a:r>
          <a:endParaRPr kumimoji="0" lang="ja-JP" altLang="ja-JP" sz="1400" b="0" i="0" u="none" strike="noStrike" kern="0" cap="none" spc="0" normalizeH="0" baseline="0" noProof="0">
            <a:ln>
              <a:noFill/>
            </a:ln>
            <a:solidFill>
              <a:prstClr val="black"/>
            </a:solidFill>
            <a:effectLst/>
            <a:uLnTx/>
            <a:uFillTx/>
            <a:latin typeface="+mn-lt"/>
            <a:ea typeface="+mn-ea"/>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baseline="0">
              <a:solidFill>
                <a:schemeClr val="dk1"/>
              </a:solidFill>
              <a:effectLst/>
              <a:latin typeface="+mn-lt"/>
              <a:ea typeface="+mn-ea"/>
              <a:cs typeface="+mn-cs"/>
            </a:rPr>
            <a:t>　単年度収支における調整として、利息額に伴う</a:t>
          </a:r>
          <a:r>
            <a:rPr kumimoji="1" lang="en-US" altLang="ja-JP" sz="1400" b="0" i="0" baseline="0">
              <a:solidFill>
                <a:schemeClr val="dk1"/>
              </a:solidFill>
              <a:effectLst/>
              <a:latin typeface="+mn-lt"/>
              <a:ea typeface="+mn-ea"/>
              <a:cs typeface="+mn-cs"/>
            </a:rPr>
            <a:t>2</a:t>
          </a:r>
          <a:r>
            <a:rPr kumimoji="1" lang="ja-JP" altLang="ja-JP" sz="1400" b="0" i="0" baseline="0">
              <a:solidFill>
                <a:schemeClr val="dk1"/>
              </a:solidFill>
              <a:effectLst/>
              <a:latin typeface="+mn-lt"/>
              <a:ea typeface="+mn-ea"/>
              <a:cs typeface="+mn-cs"/>
            </a:rPr>
            <a:t>百万円の増加となる。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400" b="0" i="0" baseline="0">
              <a:solidFill>
                <a:schemeClr val="dk1"/>
              </a:solidFill>
              <a:effectLst/>
              <a:latin typeface="+mn-lt"/>
              <a:ea typeface="+mn-ea"/>
              <a:cs typeface="+mn-cs"/>
            </a:rPr>
            <a:t>　歳出削減を中心に単年度収支を黒字化し、財政調整基金の取崩しなしとなった。今後も健全な経営を目指す。</a:t>
          </a:r>
          <a:endParaRPr lang="ja-JP" altLang="ja-JP" sz="1400">
            <a:effectLst/>
          </a:endParaRPr>
        </a:p>
        <a:p>
          <a:pPr eaLnBrk="1" fontAlgn="auto" latinLnBrk="0" hangingPunct="1"/>
          <a:r>
            <a:rPr kumimoji="1" lang="ja-JP" altLang="ja-JP" sz="1400" b="0" i="0" baseline="0">
              <a:solidFill>
                <a:schemeClr val="dk1"/>
              </a:solidFill>
              <a:effectLst/>
              <a:latin typeface="+mn-lt"/>
              <a:ea typeface="+mn-ea"/>
              <a:cs typeface="+mn-cs"/>
            </a:rPr>
            <a:t>　大型の投資事業が控える中、一時的に取崩しが必要となる年が懸念される。（令和</a:t>
          </a:r>
          <a:r>
            <a:rPr kumimoji="1" lang="ja-JP" altLang="en-US" sz="1400" b="0" i="0" baseline="0">
              <a:solidFill>
                <a:schemeClr val="dk1"/>
              </a:solidFill>
              <a:effectLst/>
              <a:latin typeface="+mn-lt"/>
              <a:ea typeface="+mn-ea"/>
              <a:cs typeface="+mn-cs"/>
            </a:rPr>
            <a:t>１１</a:t>
          </a:r>
          <a:r>
            <a:rPr kumimoji="1" lang="ja-JP" altLang="ja-JP" sz="1400" b="0" i="0" baseline="0">
              <a:solidFill>
                <a:schemeClr val="dk1"/>
              </a:solidFill>
              <a:effectLst/>
              <a:latin typeface="+mn-lt"/>
              <a:ea typeface="+mn-ea"/>
              <a:cs typeface="+mn-cs"/>
            </a:rPr>
            <a:t>年度から令和</a:t>
          </a:r>
          <a:r>
            <a:rPr kumimoji="1" lang="ja-JP" altLang="en-US" sz="1400" b="0" i="0" baseline="0">
              <a:solidFill>
                <a:schemeClr val="dk1"/>
              </a:solidFill>
              <a:effectLst/>
              <a:latin typeface="+mn-lt"/>
              <a:ea typeface="+mn-ea"/>
              <a:cs typeface="+mn-cs"/>
            </a:rPr>
            <a:t>１５</a:t>
          </a:r>
          <a:r>
            <a:rPr kumimoji="1" lang="ja-JP" altLang="ja-JP" sz="1400" b="0" i="0" baseline="0">
              <a:solidFill>
                <a:schemeClr val="dk1"/>
              </a:solidFill>
              <a:effectLst/>
              <a:latin typeface="+mn-lt"/>
              <a:ea typeface="+mn-ea"/>
              <a:cs typeface="+mn-cs"/>
            </a:rPr>
            <a:t>年度）</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400" b="0" i="0" baseline="0">
              <a:solidFill>
                <a:schemeClr val="dk1"/>
              </a:solidFill>
              <a:effectLst/>
              <a:latin typeface="+mn-lt"/>
              <a:ea typeface="+mn-ea"/>
              <a:cs typeface="+mn-cs"/>
            </a:rPr>
            <a:t>　グリーンボンドを活用した起債により</a:t>
          </a:r>
          <a:r>
            <a:rPr kumimoji="1" lang="en-US" altLang="ja-JP" sz="1400" b="0" i="0" baseline="0">
              <a:solidFill>
                <a:schemeClr val="dk1"/>
              </a:solidFill>
              <a:effectLst/>
              <a:latin typeface="+mn-lt"/>
              <a:ea typeface="+mn-ea"/>
              <a:cs typeface="+mn-cs"/>
            </a:rPr>
            <a:t>12</a:t>
          </a:r>
          <a:r>
            <a:rPr kumimoji="1" lang="ja-JP" altLang="ja-JP" sz="1400" b="0" i="0" baseline="0">
              <a:solidFill>
                <a:schemeClr val="dk1"/>
              </a:solidFill>
              <a:effectLst/>
              <a:latin typeface="+mn-lt"/>
              <a:ea typeface="+mn-ea"/>
              <a:cs typeface="+mn-cs"/>
            </a:rPr>
            <a:t>百万円が増加。</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ja-JP" sz="1400" b="0" i="0" baseline="0">
              <a:solidFill>
                <a:schemeClr val="dk1"/>
              </a:solidFill>
              <a:effectLst/>
              <a:latin typeface="+mn-lt"/>
              <a:ea typeface="+mn-ea"/>
              <a:cs typeface="+mn-cs"/>
            </a:rPr>
            <a:t>　今後は、グリーンボンドの償還までは取崩をする予定はない。</a:t>
          </a:r>
          <a:endParaRPr lang="ja-JP" altLang="ja-JP" sz="1400">
            <a:effectLst/>
          </a:endParaRPr>
        </a:p>
        <a:p>
          <a:pPr eaLnBrk="1" fontAlgn="auto" latinLnBrk="0" hangingPunct="1"/>
          <a:r>
            <a:rPr kumimoji="1" lang="ja-JP" altLang="ja-JP" sz="1400" b="0" i="0" baseline="0">
              <a:solidFill>
                <a:schemeClr val="dk1"/>
              </a:solidFill>
              <a:effectLst/>
              <a:latin typeface="+mn-lt"/>
              <a:ea typeface="+mn-ea"/>
              <a:cs typeface="+mn-cs"/>
            </a:rPr>
            <a:t>　起債の新規発行抑制により実質公債費比率の数値の上昇を抑えつつ</a:t>
          </a:r>
          <a:r>
            <a:rPr lang="ja-JP" altLang="ja-JP" sz="1400" b="0" i="0" baseline="0">
              <a:solidFill>
                <a:schemeClr val="dk1"/>
              </a:solidFill>
              <a:effectLst/>
              <a:latin typeface="+mn-lt"/>
              <a:ea typeface="+mn-ea"/>
              <a:cs typeface="+mn-cs"/>
            </a:rPr>
            <a:t>、</a:t>
          </a:r>
          <a:r>
            <a:rPr kumimoji="1" lang="ja-JP" altLang="ja-JP" sz="1400" b="0" i="0" baseline="0">
              <a:solidFill>
                <a:schemeClr val="dk1"/>
              </a:solidFill>
              <a:effectLst/>
              <a:latin typeface="+mn-lt"/>
              <a:ea typeface="+mn-ea"/>
              <a:cs typeface="+mn-cs"/>
            </a:rPr>
            <a:t>単年度収支へ影響の軽減を図る。</a:t>
          </a:r>
          <a:endParaRPr lang="ja-JP" altLang="ja-JP" sz="1400">
            <a:effectLst/>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兵庫県多可町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18,605
18,147
185.19
15,096,645
14,834,438
210,650
7,198,651
14,541,354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11.2
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地場産業の</a:t>
          </a:r>
          <a:r>
            <a:rPr kumimoji="1" lang="ja-JP" altLang="en-US" sz="1100" b="0" i="0" baseline="0">
              <a:solidFill>
                <a:schemeClr val="dk1"/>
              </a:solidFill>
              <a:effectLst/>
              <a:latin typeface="+mn-lt"/>
              <a:ea typeface="+mn-ea"/>
              <a:cs typeface="+mn-cs"/>
            </a:rPr>
            <a:t>定着は進んでいるもの</a:t>
          </a:r>
          <a:r>
            <a:rPr kumimoji="1" lang="ja-JP" altLang="ja-JP" sz="1100" b="0" i="0" baseline="0">
              <a:solidFill>
                <a:schemeClr val="dk1"/>
              </a:solidFill>
              <a:effectLst/>
              <a:latin typeface="+mn-lt"/>
              <a:ea typeface="+mn-ea"/>
              <a:cs typeface="+mn-cs"/>
            </a:rPr>
            <a:t>の、全体として民間企業の立地が少ない。</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また、町面積の大部分を森林や農地が占めているため、法人町民税や固定資産税等の町税収入が少ないことから、財政基盤が弱く、類似団体平均をかなり下回っている。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税の賦課客体の完全補足や徴収強化を継続するとともに、企業誘致など税収の増加につながる事業を展開し、歳入改革にも努めていく。</a:t>
          </a:r>
          <a:endParaRPr kumimoji="1" lang="en-US" altLang="ja-JP" sz="1100" b="0" i="0" baseline="0">
            <a:solidFill>
              <a:schemeClr val="dk1"/>
            </a:solidFill>
            <a:effectLst/>
            <a:latin typeface="+mn-lt"/>
            <a:ea typeface="+mn-ea"/>
            <a:cs typeface="+mn-cs"/>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19957</xdr:rowOff>
    </xdr:from>
    <xdr:to>
      <xdr:col>23</xdr:col>
      <xdr:colOff>133350</xdr:colOff>
      <xdr:row>45</xdr:row>
      <xdr:rowOff>79828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92157"/>
          <a:ext cx="0" cy="160292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51905</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7671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79828</xdr:rowOff>
    </xdr:from>
    <xdr:to>
      <xdr:col>24</xdr:col>
      <xdr:colOff>12700</xdr:colOff>
      <xdr:row>45</xdr:row>
      <xdr:rowOff>79828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95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106334</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3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19957</xdr:rowOff>
    </xdr:from>
    <xdr:to>
      <xdr:col>24</xdr:col>
      <xdr:colOff>12700</xdr:colOff>
      <xdr:row>36</xdr:row>
      <xdr:rowOff>19957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92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44450</xdr:rowOff>
    </xdr:from>
    <xdr:to>
      <xdr:col>23</xdr:col>
      <xdr:colOff>133350</xdr:colOff>
      <xdr:row>44</xdr:row>
      <xdr:rowOff>61685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flipV="1">
          <a:off x="4114800" y="7588250"/>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111777</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412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95250</xdr:rowOff>
    </xdr:from>
    <xdr:to>
      <xdr:col>23</xdr:col>
      <xdr:colOff>184150</xdr:colOff>
      <xdr:row>43</xdr:row>
      <xdr:rowOff>25400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61685</xdr:rowOff>
    </xdr:from>
    <xdr:to>
      <xdr:col>19</xdr:col>
      <xdr:colOff>133350</xdr:colOff>
      <xdr:row>44</xdr:row>
      <xdr:rowOff>61685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6054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112485</xdr:rowOff>
    </xdr:from>
    <xdr:to>
      <xdr:col>19</xdr:col>
      <xdr:colOff>184150</xdr:colOff>
      <xdr:row>43</xdr:row>
      <xdr:rowOff>42635</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313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52812</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0822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61685</xdr:rowOff>
    </xdr:from>
    <xdr:to>
      <xdr:col>15</xdr:col>
      <xdr:colOff>82550</xdr:colOff>
      <xdr:row>44</xdr:row>
      <xdr:rowOff>78922</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flipV="1">
          <a:off x="2336800" y="760548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95250</xdr:rowOff>
    </xdr:from>
    <xdr:to>
      <xdr:col>15</xdr:col>
      <xdr:colOff>133350</xdr:colOff>
      <xdr:row>43</xdr:row>
      <xdr:rowOff>25400</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35577</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065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78922</xdr:rowOff>
    </xdr:from>
    <xdr:to>
      <xdr:col>11</xdr:col>
      <xdr:colOff>31750</xdr:colOff>
      <xdr:row>44</xdr:row>
      <xdr:rowOff>78922</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6227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78015</xdr:rowOff>
    </xdr:from>
    <xdr:to>
      <xdr:col>11</xdr:col>
      <xdr:colOff>82550</xdr:colOff>
      <xdr:row>43</xdr:row>
      <xdr:rowOff>8165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278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18342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047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78015</xdr:rowOff>
    </xdr:from>
    <xdr:to>
      <xdr:col>7</xdr:col>
      <xdr:colOff>31750</xdr:colOff>
      <xdr:row>43</xdr:row>
      <xdr:rowOff>8165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278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18342</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047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165100</xdr:rowOff>
    </xdr:from>
    <xdr:to>
      <xdr:col>23</xdr:col>
      <xdr:colOff>184150</xdr:colOff>
      <xdr:row>44</xdr:row>
      <xdr:rowOff>95250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53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137177</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50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10885</xdr:rowOff>
    </xdr:from>
    <xdr:to>
      <xdr:col>19</xdr:col>
      <xdr:colOff>184150</xdr:colOff>
      <xdr:row>44</xdr:row>
      <xdr:rowOff>112485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97262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641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10885</xdr:rowOff>
    </xdr:from>
    <xdr:to>
      <xdr:col>15</xdr:col>
      <xdr:colOff>133350</xdr:colOff>
      <xdr:row>44</xdr:row>
      <xdr:rowOff>112485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554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97262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6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28122</xdr:rowOff>
    </xdr:from>
    <xdr:to>
      <xdr:col>11</xdr:col>
      <xdr:colOff>82550</xdr:colOff>
      <xdr:row>44</xdr:row>
      <xdr:rowOff>129722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571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114499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658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28122</xdr:rowOff>
    </xdr:from>
    <xdr:to>
      <xdr:col>7</xdr:col>
      <xdr:colOff>31750</xdr:colOff>
      <xdr:row>44</xdr:row>
      <xdr:rowOff>129722</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571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114499</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658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一般財源経常経費は、ほぼ横ばいとなった。</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経常経費充当一般財源については、税収、普通交付税が</a:t>
          </a:r>
          <a:r>
            <a:rPr kumimoji="1" lang="ja-JP" altLang="en-US" sz="1100" b="0" i="0" baseline="0">
              <a:solidFill>
                <a:schemeClr val="dk1"/>
              </a:solidFill>
              <a:effectLst/>
              <a:latin typeface="+mn-lt"/>
              <a:ea typeface="+mn-ea"/>
              <a:cs typeface="+mn-cs"/>
            </a:rPr>
            <a:t>減額</a:t>
          </a:r>
          <a:r>
            <a:rPr kumimoji="1" lang="ja-JP" altLang="ja-JP" sz="1100" b="0" i="0" baseline="0">
              <a:solidFill>
                <a:schemeClr val="dk1"/>
              </a:solidFill>
              <a:effectLst/>
              <a:latin typeface="+mn-lt"/>
              <a:ea typeface="+mn-ea"/>
              <a:cs typeface="+mn-cs"/>
            </a:rPr>
            <a:t>したことに</a:t>
          </a:r>
          <a:r>
            <a:rPr kumimoji="1" lang="ja-JP" altLang="en-US" sz="1100" b="0" i="0" baseline="0">
              <a:solidFill>
                <a:schemeClr val="dk1"/>
              </a:solidFill>
              <a:effectLst/>
              <a:latin typeface="+mn-lt"/>
              <a:ea typeface="+mn-ea"/>
              <a:cs typeface="+mn-cs"/>
            </a:rPr>
            <a:t>より上昇要因となっているが</a:t>
          </a:r>
          <a:r>
            <a:rPr kumimoji="1" lang="ja-JP" altLang="ja-JP" sz="1100" b="0" i="0" baseline="0">
              <a:solidFill>
                <a:schemeClr val="dk1"/>
              </a:solidFill>
              <a:effectLst/>
              <a:latin typeface="+mn-lt"/>
              <a:ea typeface="+mn-ea"/>
              <a:cs typeface="+mn-cs"/>
            </a:rPr>
            <a:t>、支出の</a:t>
          </a:r>
          <a:r>
            <a:rPr kumimoji="1" lang="ja-JP" altLang="en-US" sz="1100" b="0" i="0" baseline="0">
              <a:solidFill>
                <a:schemeClr val="dk1"/>
              </a:solidFill>
              <a:effectLst/>
              <a:latin typeface="+mn-lt"/>
              <a:ea typeface="+mn-ea"/>
              <a:cs typeface="+mn-cs"/>
            </a:rPr>
            <a:t>減額も図っており、数値への影響は少ない</a:t>
          </a:r>
          <a:r>
            <a:rPr kumimoji="1" lang="ja-JP" altLang="ja-JP" sz="1100" b="0" i="0" baseline="0">
              <a:solidFill>
                <a:schemeClr val="dk1"/>
              </a:solidFill>
              <a:effectLst/>
              <a:latin typeface="+mn-lt"/>
              <a:ea typeface="+mn-ea"/>
              <a:cs typeface="+mn-cs"/>
            </a:rPr>
            <a:t>。</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今後は、</a:t>
          </a:r>
          <a:r>
            <a:rPr kumimoji="1" lang="ja-JP" altLang="en-US" sz="1100" b="0" i="0" baseline="0">
              <a:solidFill>
                <a:schemeClr val="dk1"/>
              </a:solidFill>
              <a:effectLst/>
              <a:latin typeface="+mn-lt"/>
              <a:ea typeface="+mn-ea"/>
              <a:cs typeface="+mn-cs"/>
            </a:rPr>
            <a:t>人件費や物価高騰を受けた物件費の増額、</a:t>
          </a:r>
          <a:r>
            <a:rPr kumimoji="1" lang="ja-JP" altLang="ja-JP" sz="1100" b="0" i="0" baseline="0">
              <a:solidFill>
                <a:schemeClr val="dk1"/>
              </a:solidFill>
              <a:effectLst/>
              <a:latin typeface="+mn-lt"/>
              <a:ea typeface="+mn-ea"/>
              <a:cs typeface="+mn-cs"/>
            </a:rPr>
            <a:t>公債費が徐々に増加していく見込みであり、類似団体の数値とのさらなる乖離が注視されるところである。</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169635</xdr:rowOff>
    </xdr:from>
    <xdr:to>
      <xdr:col>27</xdr:col>
      <xdr:colOff>184150</xdr:colOff>
      <xdr:row>67</xdr:row>
      <xdr:rowOff>169635</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167822</xdr:rowOff>
    </xdr:from>
    <xdr:to>
      <xdr:col>27</xdr:col>
      <xdr:colOff>184150</xdr:colOff>
      <xdr:row>65</xdr:row>
      <xdr:rowOff>167822</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63</xdr:row>
      <xdr:rowOff>166007</xdr:rowOff>
    </xdr:from>
    <xdr:to>
      <xdr:col>27</xdr:col>
      <xdr:colOff>184150</xdr:colOff>
      <xdr:row>63</xdr:row>
      <xdr:rowOff>166007</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164193</xdr:rowOff>
    </xdr:from>
    <xdr:to>
      <xdr:col>27</xdr:col>
      <xdr:colOff>184150</xdr:colOff>
      <xdr:row>61</xdr:row>
      <xdr:rowOff>164193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162378</xdr:rowOff>
    </xdr:from>
    <xdr:to>
      <xdr:col>27</xdr:col>
      <xdr:colOff>184150</xdr:colOff>
      <xdr:row>59</xdr:row>
      <xdr:rowOff>162378</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57</xdr:row>
      <xdr:rowOff>160565</xdr:rowOff>
    </xdr:from>
    <xdr:to>
      <xdr:col>27</xdr:col>
      <xdr:colOff>184150</xdr:colOff>
      <xdr:row>57</xdr:row>
      <xdr:rowOff>160565</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9" name="テキスト ボックス 128">
          <a:extLst>
            <a:ext uri="{FF2B5EF4-FFF2-40B4-BE49-F238E27FC236}">
              <a16:creationId xmlns:a16="http://schemas.microsoft.com/office/drawing/2014/main" id="{00000000-0008-0000-0300-000081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30" name="財政構造の弾力性グラフ枠">
          <a:extLst>
            <a:ext uri="{FF2B5EF4-FFF2-40B4-BE49-F238E27FC236}">
              <a16:creationId xmlns:a16="http://schemas.microsoft.com/office/drawing/2014/main" id="{00000000-0008-0000-0300-000082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24493</xdr:rowOff>
    </xdr:from>
    <xdr:to>
      <xdr:col>23</xdr:col>
      <xdr:colOff>133350</xdr:colOff>
      <xdr:row>66</xdr:row>
      <xdr:rowOff>134257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flipV="1">
          <a:off x="4953000" y="10140043"/>
          <a:ext cx="0" cy="130991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106334</xdr:rowOff>
    </xdr:from>
    <xdr:ext cx="762000" cy="259045"/>
    <xdr:sp macro="" textlink="">
      <xdr:nvSpPr>
        <xdr:cNvPr id="132" name="財政構造の弾力性最小値テキスト">
          <a:extLst>
            <a:ext uri="{FF2B5EF4-FFF2-40B4-BE49-F238E27FC236}">
              <a16:creationId xmlns:a16="http://schemas.microsoft.com/office/drawing/2014/main" id="{00000000-0008-0000-0300-000084000000}"/>
            </a:ext>
          </a:extLst>
        </xdr:cNvPr>
        <xdr:cNvSpPr txBox="1"/>
      </xdr:nvSpPr>
      <xdr:spPr>
        <a:xfrm>
          <a:off x="5041900" y="11422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134257</xdr:rowOff>
    </xdr:from>
    <xdr:to>
      <xdr:col>24</xdr:col>
      <xdr:colOff>12700</xdr:colOff>
      <xdr:row>66</xdr:row>
      <xdr:rowOff>134257</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1449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110870</xdr:rowOff>
    </xdr:from>
    <xdr:ext cx="762000" cy="259045"/>
    <xdr:sp macro="" textlink="">
      <xdr:nvSpPr>
        <xdr:cNvPr id="134" name="財政構造の弾力性最大値テキスト">
          <a:extLst>
            <a:ext uri="{FF2B5EF4-FFF2-40B4-BE49-F238E27FC236}">
              <a16:creationId xmlns:a16="http://schemas.microsoft.com/office/drawing/2014/main" id="{00000000-0008-0000-0300-000086000000}"/>
            </a:ext>
          </a:extLst>
        </xdr:cNvPr>
        <xdr:cNvSpPr txBox="1"/>
      </xdr:nvSpPr>
      <xdr:spPr>
        <a:xfrm>
          <a:off x="5041900" y="988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24493</xdr:rowOff>
    </xdr:from>
    <xdr:to>
      <xdr:col>24</xdr:col>
      <xdr:colOff>12700</xdr:colOff>
      <xdr:row>59</xdr:row>
      <xdr:rowOff>24493</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4864100" y="1014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166007</xdr:rowOff>
    </xdr:from>
    <xdr:to>
      <xdr:col>23</xdr:col>
      <xdr:colOff>133350</xdr:colOff>
      <xdr:row>64</xdr:row>
      <xdr:rowOff>8346</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4114800" y="10967357"/>
          <a:ext cx="838200" cy="137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42108</xdr:rowOff>
    </xdr:from>
    <xdr:ext cx="762000" cy="259045"/>
    <xdr:sp macro="" textlink="">
      <xdr:nvSpPr>
        <xdr:cNvPr id="137" name="財政構造の弾力性平均値テキスト">
          <a:extLst>
            <a:ext uri="{FF2B5EF4-FFF2-40B4-BE49-F238E27FC236}">
              <a16:creationId xmlns:a16="http://schemas.microsoft.com/office/drawing/2014/main" id="{00000000-0008-0000-0300-000089000000}"/>
            </a:ext>
          </a:extLst>
        </xdr:cNvPr>
        <xdr:cNvSpPr txBox="1"/>
      </xdr:nvSpPr>
      <xdr:spPr>
        <a:xfrm>
          <a:off x="5041900" y="106720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25581</xdr:rowOff>
    </xdr:from>
    <xdr:to>
      <xdr:col>23</xdr:col>
      <xdr:colOff>184150</xdr:colOff>
      <xdr:row>63</xdr:row>
      <xdr:rowOff>127181</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902200" y="10826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8346</xdr:rowOff>
    </xdr:from>
    <xdr:to>
      <xdr:col>19</xdr:col>
      <xdr:colOff>133350</xdr:colOff>
      <xdr:row>64</xdr:row>
      <xdr:rowOff>118654</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3225800" y="10981146"/>
          <a:ext cx="889000" cy="110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148772</xdr:rowOff>
    </xdr:from>
    <xdr:to>
      <xdr:col>19</xdr:col>
      <xdr:colOff>184150</xdr:colOff>
      <xdr:row>63</xdr:row>
      <xdr:rowOff>78922</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4064000" y="1077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89099</xdr:rowOff>
    </xdr:from>
    <xdr:ext cx="7366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3733800" y="10547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123734</xdr:rowOff>
    </xdr:from>
    <xdr:to>
      <xdr:col>15</xdr:col>
      <xdr:colOff>82550</xdr:colOff>
      <xdr:row>64</xdr:row>
      <xdr:rowOff>118654</xdr:rowOff>
    </xdr:to>
    <xdr:cxnSp macro="">
      <xdr:nvCxnSpPr>
        <xdr:cNvPr id="142" name="直線コネクタ 141">
          <a:extLst>
            <a:ext uri="{FF2B5EF4-FFF2-40B4-BE49-F238E27FC236}">
              <a16:creationId xmlns:a16="http://schemas.microsoft.com/office/drawing/2014/main" id="{00000000-0008-0000-0300-00008E000000}"/>
            </a:ext>
          </a:extLst>
        </xdr:cNvPr>
        <xdr:cNvCxnSpPr/>
      </xdr:nvCxnSpPr>
      <xdr:spPr>
        <a:xfrm>
          <a:off x="2336800" y="10753634"/>
          <a:ext cx="889000" cy="337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79828</xdr:rowOff>
    </xdr:from>
    <xdr:to>
      <xdr:col>15</xdr:col>
      <xdr:colOff>133350</xdr:colOff>
      <xdr:row>63</xdr:row>
      <xdr:rowOff>9978</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3175000" y="1070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20155</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2844800" y="1047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123734</xdr:rowOff>
    </xdr:from>
    <xdr:to>
      <xdr:col>11</xdr:col>
      <xdr:colOff>31750</xdr:colOff>
      <xdr:row>64</xdr:row>
      <xdr:rowOff>91077</xdr:rowOff>
    </xdr:to>
    <xdr:cxnSp macro="">
      <xdr:nvCxnSpPr>
        <xdr:cNvPr id="145" name="直線コネクタ 144">
          <a:extLst>
            <a:ext uri="{FF2B5EF4-FFF2-40B4-BE49-F238E27FC236}">
              <a16:creationId xmlns:a16="http://schemas.microsoft.com/office/drawing/2014/main" id="{00000000-0008-0000-0300-000091000000}"/>
            </a:ext>
          </a:extLst>
        </xdr:cNvPr>
        <xdr:cNvCxnSpPr/>
      </xdr:nvCxnSpPr>
      <xdr:spPr>
        <a:xfrm flipV="1">
          <a:off x="1447800" y="10753634"/>
          <a:ext cx="889000" cy="310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9978</xdr:rowOff>
    </xdr:from>
    <xdr:to>
      <xdr:col>11</xdr:col>
      <xdr:colOff>82550</xdr:colOff>
      <xdr:row>61</xdr:row>
      <xdr:rowOff>111578</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2286000" y="10468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121755</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955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79828</xdr:rowOff>
    </xdr:from>
    <xdr:to>
      <xdr:col>7</xdr:col>
      <xdr:colOff>31750</xdr:colOff>
      <xdr:row>63</xdr:row>
      <xdr:rowOff>9978</xdr:rowOff>
    </xdr:to>
    <xdr:sp macro="" textlink="">
      <xdr:nvSpPr>
        <xdr:cNvPr id="148" name="フローチャート: 判断 147">
          <a:extLst>
            <a:ext uri="{FF2B5EF4-FFF2-40B4-BE49-F238E27FC236}">
              <a16:creationId xmlns:a16="http://schemas.microsoft.com/office/drawing/2014/main" id="{00000000-0008-0000-0300-000094000000}"/>
            </a:ext>
          </a:extLst>
        </xdr:cNvPr>
        <xdr:cNvSpPr/>
      </xdr:nvSpPr>
      <xdr:spPr>
        <a:xfrm>
          <a:off x="1397000" y="1070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20155</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066800" y="1047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115207</xdr:rowOff>
    </xdr:from>
    <xdr:to>
      <xdr:col>23</xdr:col>
      <xdr:colOff>184150</xdr:colOff>
      <xdr:row>64</xdr:row>
      <xdr:rowOff>45357</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902200" y="1091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87284</xdr:rowOff>
    </xdr:from>
    <xdr:ext cx="762000" cy="259045"/>
    <xdr:sp macro="" textlink="">
      <xdr:nvSpPr>
        <xdr:cNvPr id="156" name="財政構造の弾力性該当値テキスト">
          <a:extLst>
            <a:ext uri="{FF2B5EF4-FFF2-40B4-BE49-F238E27FC236}">
              <a16:creationId xmlns:a16="http://schemas.microsoft.com/office/drawing/2014/main" id="{00000000-0008-0000-0300-00009C000000}"/>
            </a:ext>
          </a:extLst>
        </xdr:cNvPr>
        <xdr:cNvSpPr txBox="1"/>
      </xdr:nvSpPr>
      <xdr:spPr>
        <a:xfrm>
          <a:off x="5041900" y="10888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128996</xdr:rowOff>
    </xdr:from>
    <xdr:to>
      <xdr:col>19</xdr:col>
      <xdr:colOff>184150</xdr:colOff>
      <xdr:row>64</xdr:row>
      <xdr:rowOff>59146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4064000" y="10930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43923</xdr:rowOff>
    </xdr:from>
    <xdr:ext cx="7366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3733800" y="110167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67854</xdr:rowOff>
    </xdr:from>
    <xdr:to>
      <xdr:col>15</xdr:col>
      <xdr:colOff>133350</xdr:colOff>
      <xdr:row>64</xdr:row>
      <xdr:rowOff>169454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3175000" y="11040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154231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2844800" y="11127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72934</xdr:rowOff>
    </xdr:from>
    <xdr:to>
      <xdr:col>11</xdr:col>
      <xdr:colOff>82550</xdr:colOff>
      <xdr:row>63</xdr:row>
      <xdr:rowOff>3084</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2286000" y="10702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159311</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955800" y="10789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40277</xdr:rowOff>
    </xdr:from>
    <xdr:to>
      <xdr:col>7</xdr:col>
      <xdr:colOff>31750</xdr:colOff>
      <xdr:row>64</xdr:row>
      <xdr:rowOff>141877</xdr:rowOff>
    </xdr:to>
    <xdr:sp macro="" textlink="">
      <xdr:nvSpPr>
        <xdr:cNvPr id="163" name="楕円 162">
          <a:extLst>
            <a:ext uri="{FF2B5EF4-FFF2-40B4-BE49-F238E27FC236}">
              <a16:creationId xmlns:a16="http://schemas.microsoft.com/office/drawing/2014/main" id="{00000000-0008-0000-0300-0000A3000000}"/>
            </a:ext>
          </a:extLst>
        </xdr:cNvPr>
        <xdr:cNvSpPr/>
      </xdr:nvSpPr>
      <xdr:spPr>
        <a:xfrm>
          <a:off x="1397000" y="11013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126654</xdr:rowOff>
    </xdr:from>
    <xdr:ext cx="762000" cy="259045"/>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1066800" y="11099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6" name="テキスト ボックス 165">
          <a:extLst>
            <a:ext uri="{FF2B5EF4-FFF2-40B4-BE49-F238E27FC236}">
              <a16:creationId xmlns:a16="http://schemas.microsoft.com/office/drawing/2014/main" id="{00000000-0008-0000-0300-0000A6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7" name="テキスト ボックス 166">
          <a:extLst>
            <a:ext uri="{FF2B5EF4-FFF2-40B4-BE49-F238E27FC236}">
              <a16:creationId xmlns:a16="http://schemas.microsoft.com/office/drawing/2014/main" id="{00000000-0008-0000-0300-0000A7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[201,654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5" name="正方形/長方形 174">
          <a:extLst>
            <a:ext uri="{FF2B5EF4-FFF2-40B4-BE49-F238E27FC236}">
              <a16:creationId xmlns:a16="http://schemas.microsoft.com/office/drawing/2014/main" id="{00000000-0008-0000-0300-0000AF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6" name="正方形/長方形 175">
          <a:extLst>
            <a:ext uri="{FF2B5EF4-FFF2-40B4-BE49-F238E27FC236}">
              <a16:creationId xmlns:a16="http://schemas.microsoft.com/office/drawing/2014/main" id="{00000000-0008-0000-0300-0000B0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令和</a:t>
          </a:r>
          <a:r>
            <a:rPr kumimoji="1" lang="ja-JP" altLang="en-US" sz="1100" b="0" i="0" baseline="0">
              <a:solidFill>
                <a:schemeClr val="dk1"/>
              </a:solidFill>
              <a:effectLst/>
              <a:latin typeface="+mn-lt"/>
              <a:ea typeface="+mn-ea"/>
              <a:cs typeface="+mn-cs"/>
            </a:rPr>
            <a:t>６</a:t>
          </a:r>
          <a:r>
            <a:rPr kumimoji="1" lang="ja-JP" altLang="ja-JP" sz="1100" b="0" i="0" baseline="0">
              <a:solidFill>
                <a:schemeClr val="dk1"/>
              </a:solidFill>
              <a:effectLst/>
              <a:latin typeface="+mn-lt"/>
              <a:ea typeface="+mn-ea"/>
              <a:cs typeface="+mn-cs"/>
            </a:rPr>
            <a:t>年度については</a:t>
          </a:r>
          <a:r>
            <a:rPr kumimoji="1" lang="ja-JP" altLang="en-US" sz="1100" b="0" i="0" baseline="0">
              <a:solidFill>
                <a:schemeClr val="dk1"/>
              </a:solidFill>
              <a:effectLst/>
              <a:latin typeface="+mn-lt"/>
              <a:ea typeface="+mn-ea"/>
              <a:cs typeface="+mn-cs"/>
            </a:rPr>
            <a:t>、人事院勧告による人件費、物価高騰を受けての物件費でそれぞれ前年度より増額している。</a:t>
          </a:r>
          <a:r>
            <a:rPr kumimoji="1" lang="ja-JP" altLang="ja-JP" sz="1100" b="0" i="0" baseline="0">
              <a:solidFill>
                <a:schemeClr val="dk1"/>
              </a:solidFill>
              <a:effectLst/>
              <a:latin typeface="+mn-lt"/>
              <a:ea typeface="+mn-ea"/>
              <a:cs typeface="+mn-cs"/>
            </a:rPr>
            <a:t>さらに、</a:t>
          </a:r>
          <a:r>
            <a:rPr kumimoji="1" lang="ja-JP" altLang="en-US" sz="1100" b="0" i="0" baseline="0">
              <a:solidFill>
                <a:schemeClr val="dk1"/>
              </a:solidFill>
              <a:effectLst/>
              <a:latin typeface="+mn-lt"/>
              <a:ea typeface="+mn-ea"/>
              <a:cs typeface="+mn-cs"/>
            </a:rPr>
            <a:t>ガバメントクラウド等の</a:t>
          </a:r>
          <a:r>
            <a:rPr kumimoji="1" lang="en-US" altLang="ja-JP" sz="1100" b="0" i="0" baseline="0">
              <a:solidFill>
                <a:schemeClr val="dk1"/>
              </a:solidFill>
              <a:effectLst/>
              <a:latin typeface="+mn-lt"/>
              <a:ea typeface="+mn-ea"/>
              <a:cs typeface="+mn-cs"/>
            </a:rPr>
            <a:t>DX</a:t>
          </a:r>
          <a:r>
            <a:rPr kumimoji="1" lang="ja-JP" altLang="ja-JP" sz="1100" b="0" i="0" baseline="0">
              <a:solidFill>
                <a:schemeClr val="dk1"/>
              </a:solidFill>
              <a:effectLst/>
              <a:latin typeface="+mn-lt"/>
              <a:ea typeface="+mn-ea"/>
              <a:cs typeface="+mn-cs"/>
            </a:rPr>
            <a:t>に伴う電子化による物件費の経常的な増額</a:t>
          </a:r>
          <a:r>
            <a:rPr kumimoji="1" lang="ja-JP" altLang="en-US" sz="1100" b="0" i="0" baseline="0">
              <a:solidFill>
                <a:schemeClr val="dk1"/>
              </a:solidFill>
              <a:effectLst/>
              <a:latin typeface="+mn-lt"/>
              <a:ea typeface="+mn-ea"/>
              <a:cs typeface="+mn-cs"/>
            </a:rPr>
            <a:t>が見込まれ、今後さらに</a:t>
          </a:r>
          <a:r>
            <a:rPr kumimoji="1" lang="ja-JP" altLang="ja-JP" sz="1100" b="0" i="0" baseline="0">
              <a:solidFill>
                <a:schemeClr val="dk1"/>
              </a:solidFill>
              <a:effectLst/>
              <a:latin typeface="+mn-lt"/>
              <a:ea typeface="+mn-ea"/>
              <a:cs typeface="+mn-cs"/>
            </a:rPr>
            <a:t>注意が必要となる。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令和８年度に開校を予定している統合中学校により、旧３中学校体制からどのような影響があるかは、確認と対応が必要となる。今後は、多可町公共施設等総合管理計画に基づき、有効活用を含めた経費削減を図っていく。</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2" name="テキスト ボックス 191">
          <a:extLst>
            <a:ext uri="{FF2B5EF4-FFF2-40B4-BE49-F238E27FC236}">
              <a16:creationId xmlns:a16="http://schemas.microsoft.com/office/drawing/2014/main" id="{00000000-0008-0000-0300-0000C0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3" name="人件費・物件費等の状況グラフ枠">
          <a:extLst>
            <a:ext uri="{FF2B5EF4-FFF2-40B4-BE49-F238E27FC236}">
              <a16:creationId xmlns:a16="http://schemas.microsoft.com/office/drawing/2014/main" id="{00000000-0008-0000-0300-0000C1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79</xdr:row>
      <xdr:rowOff>159232</xdr:rowOff>
    </xdr:from>
    <xdr:to>
      <xdr:col>23</xdr:col>
      <xdr:colOff>133350</xdr:colOff>
      <xdr:row>88</xdr:row>
      <xdr:rowOff>66247</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flipV="1">
          <a:off x="4953000" y="13703782"/>
          <a:ext cx="0" cy="14500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38324</xdr:rowOff>
    </xdr:from>
    <xdr:ext cx="762000" cy="259045"/>
    <xdr:sp macro="" textlink="">
      <xdr:nvSpPr>
        <xdr:cNvPr id="195" name="人件費・物件費等の状況最小値テキスト">
          <a:extLst>
            <a:ext uri="{FF2B5EF4-FFF2-40B4-BE49-F238E27FC236}">
              <a16:creationId xmlns:a16="http://schemas.microsoft.com/office/drawing/2014/main" id="{00000000-0008-0000-0300-0000C3000000}"/>
            </a:ext>
          </a:extLst>
        </xdr:cNvPr>
        <xdr:cNvSpPr txBox="1"/>
      </xdr:nvSpPr>
      <xdr:spPr>
        <a:xfrm>
          <a:off x="5041900" y="15125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66247</xdr:rowOff>
    </xdr:from>
    <xdr:to>
      <xdr:col>24</xdr:col>
      <xdr:colOff>12700</xdr:colOff>
      <xdr:row>88</xdr:row>
      <xdr:rowOff>66247</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5153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74159</xdr:rowOff>
    </xdr:from>
    <xdr:ext cx="762000" cy="259045"/>
    <xdr:sp macro="" textlink="">
      <xdr:nvSpPr>
        <xdr:cNvPr id="197" name="人件費・物件費等の状況最大値テキスト">
          <a:extLst>
            <a:ext uri="{FF2B5EF4-FFF2-40B4-BE49-F238E27FC236}">
              <a16:creationId xmlns:a16="http://schemas.microsoft.com/office/drawing/2014/main" id="{00000000-0008-0000-0300-0000C5000000}"/>
            </a:ext>
          </a:extLst>
        </xdr:cNvPr>
        <xdr:cNvSpPr txBox="1"/>
      </xdr:nvSpPr>
      <xdr:spPr>
        <a:xfrm>
          <a:off x="5041900" y="13447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79</xdr:row>
      <xdr:rowOff>159232</xdr:rowOff>
    </xdr:from>
    <xdr:to>
      <xdr:col>24</xdr:col>
      <xdr:colOff>12700</xdr:colOff>
      <xdr:row>79</xdr:row>
      <xdr:rowOff>159232</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4864100" y="137037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80</xdr:row>
      <xdr:rowOff>60277</xdr:rowOff>
    </xdr:from>
    <xdr:to>
      <xdr:col>23</xdr:col>
      <xdr:colOff>133350</xdr:colOff>
      <xdr:row>80</xdr:row>
      <xdr:rowOff>87993</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4114800" y="13776277"/>
          <a:ext cx="838200" cy="27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95549</xdr:rowOff>
    </xdr:from>
    <xdr:ext cx="762000" cy="259045"/>
    <xdr:sp macro="" textlink="">
      <xdr:nvSpPr>
        <xdr:cNvPr id="200" name="人件費・物件費等の状況平均値テキスト">
          <a:extLst>
            <a:ext uri="{FF2B5EF4-FFF2-40B4-BE49-F238E27FC236}">
              <a16:creationId xmlns:a16="http://schemas.microsoft.com/office/drawing/2014/main" id="{00000000-0008-0000-0300-0000C8000000}"/>
            </a:ext>
          </a:extLst>
        </xdr:cNvPr>
        <xdr:cNvSpPr txBox="1"/>
      </xdr:nvSpPr>
      <xdr:spPr>
        <a:xfrm>
          <a:off x="5041900" y="138115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123472</xdr:rowOff>
    </xdr:from>
    <xdr:to>
      <xdr:col>23</xdr:col>
      <xdr:colOff>184150</xdr:colOff>
      <xdr:row>81</xdr:row>
      <xdr:rowOff>53622</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902200" y="13839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60277</xdr:rowOff>
    </xdr:from>
    <xdr:to>
      <xdr:col>19</xdr:col>
      <xdr:colOff>133350</xdr:colOff>
      <xdr:row>80</xdr:row>
      <xdr:rowOff>69145</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flipV="1">
          <a:off x="3225800" y="13776277"/>
          <a:ext cx="889000" cy="8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80</xdr:row>
      <xdr:rowOff>44190</xdr:rowOff>
    </xdr:from>
    <xdr:to>
      <xdr:col>19</xdr:col>
      <xdr:colOff>184150</xdr:colOff>
      <xdr:row>80</xdr:row>
      <xdr:rowOff>145790</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4064000" y="13760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130567</xdr:rowOff>
    </xdr:from>
    <xdr:ext cx="7366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3733800" y="138465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69145</xdr:rowOff>
    </xdr:from>
    <xdr:to>
      <xdr:col>15</xdr:col>
      <xdr:colOff>82550</xdr:colOff>
      <xdr:row>80</xdr:row>
      <xdr:rowOff>98952</xdr:rowOff>
    </xdr:to>
    <xdr:cxnSp macro="">
      <xdr:nvCxnSpPr>
        <xdr:cNvPr id="205" name="直線コネクタ 204">
          <a:extLst>
            <a:ext uri="{FF2B5EF4-FFF2-40B4-BE49-F238E27FC236}">
              <a16:creationId xmlns:a16="http://schemas.microsoft.com/office/drawing/2014/main" id="{00000000-0008-0000-0300-0000CD000000}"/>
            </a:ext>
          </a:extLst>
        </xdr:cNvPr>
        <xdr:cNvCxnSpPr/>
      </xdr:nvCxnSpPr>
      <xdr:spPr>
        <a:xfrm flipV="1">
          <a:off x="2336800" y="13785145"/>
          <a:ext cx="889000" cy="29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80</xdr:row>
      <xdr:rowOff>35708</xdr:rowOff>
    </xdr:from>
    <xdr:to>
      <xdr:col>15</xdr:col>
      <xdr:colOff>133350</xdr:colOff>
      <xdr:row>80</xdr:row>
      <xdr:rowOff>137308</xdr:rowOff>
    </xdr:to>
    <xdr:sp macro="" textlink="">
      <xdr:nvSpPr>
        <xdr:cNvPr id="206" name="フローチャート: 判断 205">
          <a:extLst>
            <a:ext uri="{FF2B5EF4-FFF2-40B4-BE49-F238E27FC236}">
              <a16:creationId xmlns:a16="http://schemas.microsoft.com/office/drawing/2014/main" id="{00000000-0008-0000-0300-0000CE000000}"/>
            </a:ext>
          </a:extLst>
        </xdr:cNvPr>
        <xdr:cNvSpPr/>
      </xdr:nvSpPr>
      <xdr:spPr>
        <a:xfrm>
          <a:off x="3175000" y="13751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122085</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2844800" y="13838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61847</xdr:rowOff>
    </xdr:from>
    <xdr:to>
      <xdr:col>11</xdr:col>
      <xdr:colOff>31750</xdr:colOff>
      <xdr:row>80</xdr:row>
      <xdr:rowOff>98952</xdr:rowOff>
    </xdr:to>
    <xdr:cxnSp macro="">
      <xdr:nvCxnSpPr>
        <xdr:cNvPr id="208" name="直線コネクタ 207">
          <a:extLst>
            <a:ext uri="{FF2B5EF4-FFF2-40B4-BE49-F238E27FC236}">
              <a16:creationId xmlns:a16="http://schemas.microsoft.com/office/drawing/2014/main" id="{00000000-0008-0000-0300-0000D0000000}"/>
            </a:ext>
          </a:extLst>
        </xdr:cNvPr>
        <xdr:cNvCxnSpPr/>
      </xdr:nvCxnSpPr>
      <xdr:spPr>
        <a:xfrm>
          <a:off x="1447800" y="13777847"/>
          <a:ext cx="889000" cy="37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22316</xdr:rowOff>
    </xdr:from>
    <xdr:to>
      <xdr:col>11</xdr:col>
      <xdr:colOff>82550</xdr:colOff>
      <xdr:row>80</xdr:row>
      <xdr:rowOff>123916</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2286000" y="1373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78</xdr:row>
      <xdr:rowOff>134093</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955800" y="13507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8266</xdr:rowOff>
    </xdr:from>
    <xdr:to>
      <xdr:col>7</xdr:col>
      <xdr:colOff>31750</xdr:colOff>
      <xdr:row>80</xdr:row>
      <xdr:rowOff>109866</xdr:rowOff>
    </xdr:to>
    <xdr:sp macro="" textlink="">
      <xdr:nvSpPr>
        <xdr:cNvPr id="211" name="フローチャート: 判断 210">
          <a:extLst>
            <a:ext uri="{FF2B5EF4-FFF2-40B4-BE49-F238E27FC236}">
              <a16:creationId xmlns:a16="http://schemas.microsoft.com/office/drawing/2014/main" id="{00000000-0008-0000-0300-0000D3000000}"/>
            </a:ext>
          </a:extLst>
        </xdr:cNvPr>
        <xdr:cNvSpPr/>
      </xdr:nvSpPr>
      <xdr:spPr>
        <a:xfrm>
          <a:off x="1397000" y="13724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78</xdr:row>
      <xdr:rowOff>120043</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1066800" y="13493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6" name="テキスト ボックス 215">
          <a:extLst>
            <a:ext uri="{FF2B5EF4-FFF2-40B4-BE49-F238E27FC236}">
              <a16:creationId xmlns:a16="http://schemas.microsoft.com/office/drawing/2014/main" id="{00000000-0008-0000-0300-0000D8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80</xdr:row>
      <xdr:rowOff>37193</xdr:rowOff>
    </xdr:from>
    <xdr:to>
      <xdr:col>23</xdr:col>
      <xdr:colOff>184150</xdr:colOff>
      <xdr:row>80</xdr:row>
      <xdr:rowOff>138793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902200" y="13753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79</xdr:row>
      <xdr:rowOff>129920</xdr:rowOff>
    </xdr:from>
    <xdr:ext cx="762000" cy="259045"/>
    <xdr:sp macro="" textlink="">
      <xdr:nvSpPr>
        <xdr:cNvPr id="219" name="人件費・物件費等の状況該当値テキスト">
          <a:extLst>
            <a:ext uri="{FF2B5EF4-FFF2-40B4-BE49-F238E27FC236}">
              <a16:creationId xmlns:a16="http://schemas.microsoft.com/office/drawing/2014/main" id="{00000000-0008-0000-0300-0000DB000000}"/>
            </a:ext>
          </a:extLst>
        </xdr:cNvPr>
        <xdr:cNvSpPr txBox="1"/>
      </xdr:nvSpPr>
      <xdr:spPr>
        <a:xfrm>
          <a:off x="5041900" y="13674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9477</xdr:rowOff>
    </xdr:from>
    <xdr:to>
      <xdr:col>19</xdr:col>
      <xdr:colOff>184150</xdr:colOff>
      <xdr:row>80</xdr:row>
      <xdr:rowOff>111077</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4064000" y="13725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78</xdr:row>
      <xdr:rowOff>121254</xdr:rowOff>
    </xdr:from>
    <xdr:ext cx="7366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3733800" y="134943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18345</xdr:rowOff>
    </xdr:from>
    <xdr:to>
      <xdr:col>15</xdr:col>
      <xdr:colOff>133350</xdr:colOff>
      <xdr:row>80</xdr:row>
      <xdr:rowOff>119945</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3175000" y="13734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78</xdr:row>
      <xdr:rowOff>130122</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2844800" y="13503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48152</xdr:rowOff>
    </xdr:from>
    <xdr:to>
      <xdr:col>11</xdr:col>
      <xdr:colOff>82550</xdr:colOff>
      <xdr:row>80</xdr:row>
      <xdr:rowOff>149752</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2286000" y="13764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134529</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955800" y="13850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11047</xdr:rowOff>
    </xdr:from>
    <xdr:to>
      <xdr:col>7</xdr:col>
      <xdr:colOff>31750</xdr:colOff>
      <xdr:row>80</xdr:row>
      <xdr:rowOff>112647</xdr:rowOff>
    </xdr:to>
    <xdr:sp macro="" textlink="">
      <xdr:nvSpPr>
        <xdr:cNvPr id="226" name="楕円 225">
          <a:extLst>
            <a:ext uri="{FF2B5EF4-FFF2-40B4-BE49-F238E27FC236}">
              <a16:creationId xmlns:a16="http://schemas.microsoft.com/office/drawing/2014/main" id="{00000000-0008-0000-0300-0000E2000000}"/>
            </a:ext>
          </a:extLst>
        </xdr:cNvPr>
        <xdr:cNvSpPr/>
      </xdr:nvSpPr>
      <xdr:spPr>
        <a:xfrm>
          <a:off x="1397000" y="13727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97424</xdr:rowOff>
    </xdr:from>
    <xdr:ext cx="762000" cy="259045"/>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066800" y="13813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9" name="テキスト ボックス 228">
          <a:extLst>
            <a:ext uri="{FF2B5EF4-FFF2-40B4-BE49-F238E27FC236}">
              <a16:creationId xmlns:a16="http://schemas.microsoft.com/office/drawing/2014/main" id="{00000000-0008-0000-0300-0000E5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30" name="テキスト ボックス 229">
          <a:extLst>
            <a:ext uri="{FF2B5EF4-FFF2-40B4-BE49-F238E27FC236}">
              <a16:creationId xmlns:a16="http://schemas.microsoft.com/office/drawing/2014/main" id="{00000000-0008-0000-0300-0000E6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8" name="正方形/長方形 237">
          <a:extLst>
            <a:ext uri="{FF2B5EF4-FFF2-40B4-BE49-F238E27FC236}">
              <a16:creationId xmlns:a16="http://schemas.microsoft.com/office/drawing/2014/main" id="{00000000-0008-0000-0300-0000EE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9" name="正方形/長方形 238">
          <a:extLst>
            <a:ext uri="{FF2B5EF4-FFF2-40B4-BE49-F238E27FC236}">
              <a16:creationId xmlns:a16="http://schemas.microsoft.com/office/drawing/2014/main" id="{00000000-0008-0000-0300-0000EF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昨年度に引き続き、類似団体より高い数値を示している。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職員の年齢層が</a:t>
          </a:r>
          <a:r>
            <a:rPr kumimoji="1" lang="en-US" altLang="ja-JP" sz="1100" b="0" i="0" baseline="0">
              <a:solidFill>
                <a:schemeClr val="dk1"/>
              </a:solidFill>
              <a:effectLst/>
              <a:latin typeface="+mn-lt"/>
              <a:ea typeface="+mn-ea"/>
              <a:cs typeface="+mn-cs"/>
            </a:rPr>
            <a:t>40</a:t>
          </a:r>
          <a:r>
            <a:rPr kumimoji="1" lang="ja-JP" altLang="ja-JP" sz="1100" b="0" i="0" baseline="0">
              <a:solidFill>
                <a:schemeClr val="dk1"/>
              </a:solidFill>
              <a:effectLst/>
              <a:latin typeface="+mn-lt"/>
              <a:ea typeface="+mn-ea"/>
              <a:cs typeface="+mn-cs"/>
            </a:rPr>
            <a:t>歳以上に偏っていることも、一つの要因と考えられる。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今後は、職員年齢の平準化とともに、給与水準、定員管理の適正化、人事評価制度の導入など給与構造の改革に取り組み、より一層の給与管理の適正化を図る。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44450</xdr:rowOff>
    </xdr:from>
    <xdr:to>
      <xdr:col>81</xdr:col>
      <xdr:colOff>44450</xdr:colOff>
      <xdr:row>90</xdr:row>
      <xdr:rowOff>39159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760450"/>
          <a:ext cx="0" cy="17092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11236</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441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39159</xdr:rowOff>
    </xdr:from>
    <xdr:to>
      <xdr:col>81</xdr:col>
      <xdr:colOff>133350</xdr:colOff>
      <xdr:row>90</xdr:row>
      <xdr:rowOff>39159</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469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130827</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50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44450</xdr:rowOff>
    </xdr:from>
    <xdr:to>
      <xdr:col>81</xdr:col>
      <xdr:colOff>133350</xdr:colOff>
      <xdr:row>80</xdr:row>
      <xdr:rowOff>44450</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76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10584</xdr:rowOff>
    </xdr:from>
    <xdr:to>
      <xdr:col>81</xdr:col>
      <xdr:colOff>44450</xdr:colOff>
      <xdr:row>87</xdr:row>
      <xdr:rowOff>10584</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6179800" y="1492673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17586</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4193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1059</xdr:rowOff>
    </xdr:from>
    <xdr:to>
      <xdr:col>81</xdr:col>
      <xdr:colOff>95250</xdr:colOff>
      <xdr:row>85</xdr:row>
      <xdr:rowOff>102659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57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10584</xdr:rowOff>
    </xdr:from>
    <xdr:to>
      <xdr:col>77</xdr:col>
      <xdr:colOff>44450</xdr:colOff>
      <xdr:row>88</xdr:row>
      <xdr:rowOff>120650</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5290800" y="14926734"/>
          <a:ext cx="889000" cy="281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1059</xdr:rowOff>
    </xdr:from>
    <xdr:to>
      <xdr:col>77</xdr:col>
      <xdr:colOff>95250</xdr:colOff>
      <xdr:row>85</xdr:row>
      <xdr:rowOff>102659</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57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112836</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3431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120650</xdr:rowOff>
    </xdr:from>
    <xdr:to>
      <xdr:col>72</xdr:col>
      <xdr:colOff>203200</xdr:colOff>
      <xdr:row>88</xdr:row>
      <xdr:rowOff>140759</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flipV="1">
          <a:off x="14401800" y="15208250"/>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21166</xdr:rowOff>
    </xdr:from>
    <xdr:to>
      <xdr:col>73</xdr:col>
      <xdr:colOff>44450</xdr:colOff>
      <xdr:row>85</xdr:row>
      <xdr:rowOff>122766</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132943</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363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60325</xdr:rowOff>
    </xdr:from>
    <xdr:to>
      <xdr:col>68</xdr:col>
      <xdr:colOff>152400</xdr:colOff>
      <xdr:row>88</xdr:row>
      <xdr:rowOff>140759</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a:off x="13512800" y="15147925"/>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21166</xdr:rowOff>
    </xdr:from>
    <xdr:to>
      <xdr:col>68</xdr:col>
      <xdr:colOff>203200</xdr:colOff>
      <xdr:row>85</xdr:row>
      <xdr:rowOff>122766</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132943</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363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91016</xdr:rowOff>
    </xdr:from>
    <xdr:to>
      <xdr:col>64</xdr:col>
      <xdr:colOff>152400</xdr:colOff>
      <xdr:row>87</xdr:row>
      <xdr:rowOff>21166</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835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31343</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604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131234</xdr:rowOff>
    </xdr:from>
    <xdr:to>
      <xdr:col>81</xdr:col>
      <xdr:colOff>95250</xdr:colOff>
      <xdr:row>87</xdr:row>
      <xdr:rowOff>61384</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487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103311</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4848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131234</xdr:rowOff>
    </xdr:from>
    <xdr:to>
      <xdr:col>77</xdr:col>
      <xdr:colOff>95250</xdr:colOff>
      <xdr:row>87</xdr:row>
      <xdr:rowOff>61384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87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46161</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49623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69850</xdr:rowOff>
    </xdr:from>
    <xdr:to>
      <xdr:col>73</xdr:col>
      <xdr:colOff>44450</xdr:colOff>
      <xdr:row>89</xdr:row>
      <xdr:rowOff>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515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156227</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524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89959</xdr:rowOff>
    </xdr:from>
    <xdr:to>
      <xdr:col>68</xdr:col>
      <xdr:colOff>203200</xdr:colOff>
      <xdr:row>89</xdr:row>
      <xdr:rowOff>20109</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5177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4886</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5263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9525</xdr:rowOff>
    </xdr:from>
    <xdr:to>
      <xdr:col>64</xdr:col>
      <xdr:colOff>152400</xdr:colOff>
      <xdr:row>88</xdr:row>
      <xdr:rowOff>111125</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509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95902</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5183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a:t>
          </a:r>
          <a:r>
            <a:rPr kumimoji="1" lang="ja-JP" altLang="en-US" sz="1100" b="0" i="0" baseline="0">
              <a:solidFill>
                <a:schemeClr val="dk1"/>
              </a:solidFill>
              <a:effectLst/>
              <a:latin typeface="+mn-lt"/>
              <a:ea typeface="+mn-ea"/>
              <a:cs typeface="+mn-cs"/>
            </a:rPr>
            <a:t>人口減少に伴ってか、職員人数に大きな変動はないが、数値は上昇している</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会計年度任用職員の勤務時間や雇用方法、人数には今後人件費があがる中、対応が必要となる。</a:t>
          </a:r>
          <a:r>
            <a:rPr kumimoji="1" lang="ja-JP" altLang="ja-JP" sz="1100" b="0" i="0" baseline="0">
              <a:solidFill>
                <a:schemeClr val="dk1"/>
              </a:solidFill>
              <a:effectLst/>
              <a:latin typeface="+mn-lt"/>
              <a:ea typeface="+mn-ea"/>
              <a:cs typeface="+mn-cs"/>
            </a:rPr>
            <a:t>正職員と会計年度任用職員のバランスを考えていく必要がある。　</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診療所２箇所、地域局２箇所、ＣＡＴＶ事業の運営等の特殊要因もあり、人員の整理の推進を図っていく。</a:t>
          </a:r>
          <a:r>
            <a:rPr kumimoji="1" lang="ja-JP" altLang="en-US" sz="1100" b="0" i="0" baseline="0">
              <a:solidFill>
                <a:schemeClr val="dk1"/>
              </a:solidFill>
              <a:effectLst/>
              <a:latin typeface="+mn-lt"/>
              <a:ea typeface="+mn-ea"/>
              <a:cs typeface="+mn-cs"/>
            </a:rPr>
            <a:t>また、令和８年度には統合中学校ができるが、町の雇用形態には大きな影響がないと考えられる。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今後も、</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民で出来るものは民で</a:t>
          </a:r>
          <a:r>
            <a:rPr kumimoji="1" lang="en-US" altLang="ja-JP"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のもと、業務のアウトソーシングを図っていくことにより適正な定員管理に努める。</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158024</xdr:rowOff>
    </xdr:from>
    <xdr:to>
      <xdr:col>81</xdr:col>
      <xdr:colOff>44450</xdr:colOff>
      <xdr:row>67</xdr:row>
      <xdr:rowOff>71392</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102124"/>
          <a:ext cx="0" cy="14564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43469</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530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71392</xdr:rowOff>
    </xdr:from>
    <xdr:to>
      <xdr:col>81</xdr:col>
      <xdr:colOff>133350</xdr:colOff>
      <xdr:row>67</xdr:row>
      <xdr:rowOff>71392</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558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72951</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45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158024</xdr:rowOff>
    </xdr:from>
    <xdr:to>
      <xdr:col>81</xdr:col>
      <xdr:colOff>133350</xdr:colOff>
      <xdr:row>58</xdr:row>
      <xdr:rowOff>158024</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102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147774</xdr:rowOff>
    </xdr:from>
    <xdr:to>
      <xdr:col>81</xdr:col>
      <xdr:colOff>44450</xdr:colOff>
      <xdr:row>60</xdr:row>
      <xdr:rowOff>168456</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6179800" y="10434774"/>
          <a:ext cx="838200" cy="20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116494</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574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144417</xdr:rowOff>
    </xdr:from>
    <xdr:to>
      <xdr:col>81</xdr:col>
      <xdr:colOff>95250</xdr:colOff>
      <xdr:row>62</xdr:row>
      <xdr:rowOff>74567</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602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147774</xdr:rowOff>
    </xdr:from>
    <xdr:to>
      <xdr:col>77</xdr:col>
      <xdr:colOff>44450</xdr:colOff>
      <xdr:row>60</xdr:row>
      <xdr:rowOff>152944</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5290800" y="10434774"/>
          <a:ext cx="889000" cy="5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101328</xdr:rowOff>
    </xdr:from>
    <xdr:to>
      <xdr:col>77</xdr:col>
      <xdr:colOff>95250</xdr:colOff>
      <xdr:row>62</xdr:row>
      <xdr:rowOff>31478</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559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16255</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6461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102960</xdr:rowOff>
    </xdr:from>
    <xdr:to>
      <xdr:col>72</xdr:col>
      <xdr:colOff>203200</xdr:colOff>
      <xdr:row>60</xdr:row>
      <xdr:rowOff>152944</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4401800" y="10389960"/>
          <a:ext cx="889000" cy="49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99604</xdr:rowOff>
    </xdr:from>
    <xdr:to>
      <xdr:col>73</xdr:col>
      <xdr:colOff>44450</xdr:colOff>
      <xdr:row>62</xdr:row>
      <xdr:rowOff>29754</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558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14531</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6444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75384</xdr:rowOff>
    </xdr:from>
    <xdr:to>
      <xdr:col>68</xdr:col>
      <xdr:colOff>152400</xdr:colOff>
      <xdr:row>60</xdr:row>
      <xdr:rowOff>102960</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0362384"/>
          <a:ext cx="889000" cy="27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61685</xdr:rowOff>
    </xdr:from>
    <xdr:to>
      <xdr:col>68</xdr:col>
      <xdr:colOff>203200</xdr:colOff>
      <xdr:row>61</xdr:row>
      <xdr:rowOff>163285</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520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148062</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606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22044</xdr:rowOff>
    </xdr:from>
    <xdr:to>
      <xdr:col>64</xdr:col>
      <xdr:colOff>152400</xdr:colOff>
      <xdr:row>61</xdr:row>
      <xdr:rowOff>123644</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480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108421</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566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117656</xdr:rowOff>
    </xdr:from>
    <xdr:to>
      <xdr:col>81</xdr:col>
      <xdr:colOff>95250</xdr:colOff>
      <xdr:row>61</xdr:row>
      <xdr:rowOff>47806</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404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134183</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249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96974</xdr:rowOff>
    </xdr:from>
    <xdr:to>
      <xdr:col>77</xdr:col>
      <xdr:colOff>95250</xdr:colOff>
      <xdr:row>61</xdr:row>
      <xdr:rowOff>27124</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383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37301</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101528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102144</xdr:rowOff>
    </xdr:from>
    <xdr:to>
      <xdr:col>73</xdr:col>
      <xdr:colOff>44450</xdr:colOff>
      <xdr:row>61</xdr:row>
      <xdr:rowOff>32294</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389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42471</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1015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52160</xdr:rowOff>
    </xdr:from>
    <xdr:to>
      <xdr:col>68</xdr:col>
      <xdr:colOff>203200</xdr:colOff>
      <xdr:row>60</xdr:row>
      <xdr:rowOff>153760</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339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163937</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10108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24584</xdr:rowOff>
    </xdr:from>
    <xdr:to>
      <xdr:col>64</xdr:col>
      <xdr:colOff>152400</xdr:colOff>
      <xdr:row>60</xdr:row>
      <xdr:rowOff>126184</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311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136361</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10080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a:t>
          </a:r>
          <a:r>
            <a:rPr kumimoji="1" lang="ja-JP" altLang="en-US" sz="1100" b="0" i="0" baseline="0">
              <a:solidFill>
                <a:schemeClr val="dk1"/>
              </a:solidFill>
              <a:effectLst/>
              <a:latin typeface="+mn-lt"/>
              <a:ea typeface="+mn-ea"/>
              <a:cs typeface="+mn-cs"/>
            </a:rPr>
            <a:t>過疎対策事業債</a:t>
          </a:r>
          <a:r>
            <a:rPr kumimoji="1" lang="ja-JP" altLang="ja-JP" sz="1100" b="0" i="0" baseline="0">
              <a:solidFill>
                <a:schemeClr val="dk1"/>
              </a:solidFill>
              <a:effectLst/>
              <a:latin typeface="+mn-lt"/>
              <a:ea typeface="+mn-ea"/>
              <a:cs typeface="+mn-cs"/>
            </a:rPr>
            <a:t>等の交付税算入率の高い起債を活用して基盤整備を行ってきたが、類似団体の中でも依然</a:t>
          </a:r>
          <a:r>
            <a:rPr kumimoji="1" lang="ja-JP" altLang="en-US" sz="1100" b="0" i="0" baseline="0">
              <a:solidFill>
                <a:schemeClr val="dk1"/>
              </a:solidFill>
              <a:effectLst/>
              <a:latin typeface="+mn-lt"/>
              <a:ea typeface="+mn-ea"/>
              <a:cs typeface="+mn-cs"/>
            </a:rPr>
            <a:t>低位の</a:t>
          </a:r>
          <a:r>
            <a:rPr kumimoji="1" lang="ja-JP" altLang="ja-JP" sz="1100" b="0" i="0" baseline="0">
              <a:solidFill>
                <a:schemeClr val="dk1"/>
              </a:solidFill>
              <a:effectLst/>
              <a:latin typeface="+mn-lt"/>
              <a:ea typeface="+mn-ea"/>
              <a:cs typeface="+mn-cs"/>
            </a:rPr>
            <a:t>層にある。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類似団体比較よりも</a:t>
          </a:r>
          <a:r>
            <a:rPr kumimoji="1" lang="en-US" altLang="ja-JP" sz="1100" b="0" i="0" baseline="0">
              <a:solidFill>
                <a:schemeClr val="dk1"/>
              </a:solidFill>
              <a:effectLst/>
              <a:latin typeface="+mn-lt"/>
              <a:ea typeface="+mn-ea"/>
              <a:cs typeface="+mn-cs"/>
            </a:rPr>
            <a:t>3.2</a:t>
          </a:r>
          <a:r>
            <a:rPr kumimoji="1" lang="ja-JP" altLang="ja-JP" sz="1100" b="0" i="0" baseline="0">
              <a:solidFill>
                <a:schemeClr val="dk1"/>
              </a:solidFill>
              <a:effectLst/>
              <a:latin typeface="+mn-lt"/>
              <a:ea typeface="+mn-ea"/>
              <a:cs typeface="+mn-cs"/>
            </a:rPr>
            <a:t>％高く、公債費が非常に高い水準にあることが分かる。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同数値の改善のため、新発行の起債を抑制することで対応していくが、合併特例事業債や過疎対策事業債など有利な起債に期限があることから、借りすぎに注意しながら、投資経費を増額することになる。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また、公債費は徐々に償還額を減らすことから、実質公債費比率が急激に悪化しないよう努める。</a:t>
          </a:r>
          <a:endParaRPr lang="ja-JP" altLang="ja-JP" sz="1400">
            <a:effectLst/>
          </a:endParaRP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1" name="公債費負担の状況グラフ枠">
          <a:extLst>
            <a:ext uri="{FF2B5EF4-FFF2-40B4-BE49-F238E27FC236}">
              <a16:creationId xmlns:a16="http://schemas.microsoft.com/office/drawing/2014/main" id="{00000000-0008-0000-0300-00007D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46143</xdr:rowOff>
    </xdr:from>
    <xdr:to>
      <xdr:col>81</xdr:col>
      <xdr:colOff>44450</xdr:colOff>
      <xdr:row>44</xdr:row>
      <xdr:rowOff>165100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7018000" y="6389793"/>
          <a:ext cx="0" cy="13191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83" name="公債費負担の状況最小値テキスト">
          <a:extLst>
            <a:ext uri="{FF2B5EF4-FFF2-40B4-BE49-F238E27FC236}">
              <a16:creationId xmlns:a16="http://schemas.microsoft.com/office/drawing/2014/main" id="{00000000-0008-0000-0300-00007F010000}"/>
            </a:ext>
          </a:extLst>
        </xdr:cNvPr>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132520</xdr:rowOff>
    </xdr:from>
    <xdr:ext cx="762000" cy="259045"/>
    <xdr:sp macro="" textlink="">
      <xdr:nvSpPr>
        <xdr:cNvPr id="385" name="公債費負担の状況最大値テキスト">
          <a:extLst>
            <a:ext uri="{FF2B5EF4-FFF2-40B4-BE49-F238E27FC236}">
              <a16:creationId xmlns:a16="http://schemas.microsoft.com/office/drawing/2014/main" id="{00000000-0008-0000-0300-000081010000}"/>
            </a:ext>
          </a:extLst>
        </xdr:cNvPr>
        <xdr:cNvSpPr txBox="1"/>
      </xdr:nvSpPr>
      <xdr:spPr>
        <a:xfrm>
          <a:off x="17106900" y="6133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46143</xdr:rowOff>
    </xdr:from>
    <xdr:to>
      <xdr:col>81</xdr:col>
      <xdr:colOff>133350</xdr:colOff>
      <xdr:row>37</xdr:row>
      <xdr:rowOff>46143</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63897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43</xdr:row>
      <xdr:rowOff>111337</xdr:rowOff>
    </xdr:from>
    <xdr:to>
      <xdr:col>81</xdr:col>
      <xdr:colOff>44450</xdr:colOff>
      <xdr:row>43</xdr:row>
      <xdr:rowOff>167640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flipV="1">
          <a:off x="16179800" y="7483687"/>
          <a:ext cx="8382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162577</xdr:rowOff>
    </xdr:from>
    <xdr:ext cx="762000" cy="259045"/>
    <xdr:sp macro="" textlink="">
      <xdr:nvSpPr>
        <xdr:cNvPr id="388" name="公債費負担の状況平均値テキスト">
          <a:extLst>
            <a:ext uri="{FF2B5EF4-FFF2-40B4-BE49-F238E27FC236}">
              <a16:creationId xmlns:a16="http://schemas.microsoft.com/office/drawing/2014/main" id="{00000000-0008-0000-0300-000084010000}"/>
            </a:ext>
          </a:extLst>
        </xdr:cNvPr>
        <xdr:cNvSpPr txBox="1"/>
      </xdr:nvSpPr>
      <xdr:spPr>
        <a:xfrm>
          <a:off x="17106900" y="702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146050</xdr:rowOff>
    </xdr:from>
    <xdr:to>
      <xdr:col>81</xdr:col>
      <xdr:colOff>95250</xdr:colOff>
      <xdr:row>42</xdr:row>
      <xdr:rowOff>76200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967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167640</xdr:rowOff>
    </xdr:from>
    <xdr:to>
      <xdr:col>77</xdr:col>
      <xdr:colOff>44450</xdr:colOff>
      <xdr:row>44</xdr:row>
      <xdr:rowOff>12277</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flipV="1">
          <a:off x="15290800" y="753999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154094</xdr:rowOff>
    </xdr:from>
    <xdr:to>
      <xdr:col>77</xdr:col>
      <xdr:colOff>95250</xdr:colOff>
      <xdr:row>42</xdr:row>
      <xdr:rowOff>84244</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6129000" y="7183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94421</xdr:rowOff>
    </xdr:from>
    <xdr:ext cx="7366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798800" y="6952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143510</xdr:rowOff>
    </xdr:from>
    <xdr:to>
      <xdr:col>72</xdr:col>
      <xdr:colOff>203200</xdr:colOff>
      <xdr:row>44</xdr:row>
      <xdr:rowOff>12277</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a:off x="14401800" y="7515860"/>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154094</xdr:rowOff>
    </xdr:from>
    <xdr:to>
      <xdr:col>73</xdr:col>
      <xdr:colOff>44450</xdr:colOff>
      <xdr:row>42</xdr:row>
      <xdr:rowOff>84244</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5240000" y="7183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94421</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909800" y="6952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143510</xdr:rowOff>
    </xdr:from>
    <xdr:to>
      <xdr:col>68</xdr:col>
      <xdr:colOff>152400</xdr:colOff>
      <xdr:row>44</xdr:row>
      <xdr:rowOff>76623</xdr:rowOff>
    </xdr:to>
    <xdr:cxnSp macro="">
      <xdr:nvCxnSpPr>
        <xdr:cNvPr id="396" name="直線コネクタ 395">
          <a:extLst>
            <a:ext uri="{FF2B5EF4-FFF2-40B4-BE49-F238E27FC236}">
              <a16:creationId xmlns:a16="http://schemas.microsoft.com/office/drawing/2014/main" id="{00000000-0008-0000-0300-00008C010000}"/>
            </a:ext>
          </a:extLst>
        </xdr:cNvPr>
        <xdr:cNvCxnSpPr/>
      </xdr:nvCxnSpPr>
      <xdr:spPr>
        <a:xfrm flipV="1">
          <a:off x="13512800" y="7515860"/>
          <a:ext cx="889000" cy="1045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146050</xdr:rowOff>
    </xdr:from>
    <xdr:to>
      <xdr:col>68</xdr:col>
      <xdr:colOff>203200</xdr:colOff>
      <xdr:row>42</xdr:row>
      <xdr:rowOff>76200</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4351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86377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020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170180</xdr:rowOff>
    </xdr:from>
    <xdr:to>
      <xdr:col>64</xdr:col>
      <xdr:colOff>152400</xdr:colOff>
      <xdr:row>42</xdr:row>
      <xdr:rowOff>100330</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3462000" y="7199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110507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131800" y="6968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43</xdr:row>
      <xdr:rowOff>60537</xdr:rowOff>
    </xdr:from>
    <xdr:to>
      <xdr:col>81</xdr:col>
      <xdr:colOff>95250</xdr:colOff>
      <xdr:row>43</xdr:row>
      <xdr:rowOff>162137</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967200" y="7432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43</xdr:row>
      <xdr:rowOff>32614</xdr:rowOff>
    </xdr:from>
    <xdr:ext cx="762000" cy="259045"/>
    <xdr:sp macro="" textlink="">
      <xdr:nvSpPr>
        <xdr:cNvPr id="407" name="公債費負担の状況該当値テキスト">
          <a:extLst>
            <a:ext uri="{FF2B5EF4-FFF2-40B4-BE49-F238E27FC236}">
              <a16:creationId xmlns:a16="http://schemas.microsoft.com/office/drawing/2014/main" id="{00000000-0008-0000-0300-000097010000}"/>
            </a:ext>
          </a:extLst>
        </xdr:cNvPr>
        <xdr:cNvSpPr txBox="1"/>
      </xdr:nvSpPr>
      <xdr:spPr>
        <a:xfrm>
          <a:off x="17106900" y="7404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43</xdr:row>
      <xdr:rowOff>116840</xdr:rowOff>
    </xdr:from>
    <xdr:to>
      <xdr:col>77</xdr:col>
      <xdr:colOff>95250</xdr:colOff>
      <xdr:row>44</xdr:row>
      <xdr:rowOff>46990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6129000" y="7489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44</xdr:row>
      <xdr:rowOff>31767</xdr:rowOff>
    </xdr:from>
    <xdr:ext cx="7366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798800" y="75755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43</xdr:row>
      <xdr:rowOff>132927</xdr:rowOff>
    </xdr:from>
    <xdr:to>
      <xdr:col>73</xdr:col>
      <xdr:colOff>44450</xdr:colOff>
      <xdr:row>44</xdr:row>
      <xdr:rowOff>63077</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5240000" y="7505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44</xdr:row>
      <xdr:rowOff>47854</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909800" y="7591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92710</xdr:rowOff>
    </xdr:from>
    <xdr:to>
      <xdr:col>68</xdr:col>
      <xdr:colOff>203200</xdr:colOff>
      <xdr:row>44</xdr:row>
      <xdr:rowOff>22860</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4351000" y="746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44</xdr:row>
      <xdr:rowOff>7637</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020800" y="755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44</xdr:row>
      <xdr:rowOff>25823</xdr:rowOff>
    </xdr:from>
    <xdr:to>
      <xdr:col>64</xdr:col>
      <xdr:colOff>152400</xdr:colOff>
      <xdr:row>44</xdr:row>
      <xdr:rowOff>127423</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3462000" y="7569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44</xdr:row>
      <xdr:rowOff>112200</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131800" y="7656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a:t>
          </a:r>
          <a:r>
            <a:rPr kumimoji="1" lang="ja-JP" altLang="en-US" sz="1100" b="0" i="0" baseline="0">
              <a:solidFill>
                <a:schemeClr val="dk1"/>
              </a:solidFill>
              <a:effectLst/>
              <a:latin typeface="+mn-lt"/>
              <a:ea typeface="+mn-ea"/>
              <a:cs typeface="+mn-cs"/>
            </a:rPr>
            <a:t>本年度より</a:t>
          </a:r>
          <a:r>
            <a:rPr kumimoji="1" lang="ja-JP" altLang="ja-JP" sz="1100" b="0" i="0" baseline="0">
              <a:solidFill>
                <a:schemeClr val="dk1"/>
              </a:solidFill>
              <a:effectLst/>
              <a:latin typeface="+mn-lt"/>
              <a:ea typeface="+mn-ea"/>
              <a:cs typeface="+mn-cs"/>
            </a:rPr>
            <a:t>数値が認識</a:t>
          </a:r>
          <a:r>
            <a:rPr kumimoji="1" lang="ja-JP" altLang="en-US" sz="1100" b="0" i="0" baseline="0">
              <a:solidFill>
                <a:schemeClr val="dk1"/>
              </a:solidFill>
              <a:effectLst/>
              <a:latin typeface="+mn-lt"/>
              <a:ea typeface="+mn-ea"/>
              <a:cs typeface="+mn-cs"/>
            </a:rPr>
            <a:t>できるようになった</a:t>
          </a:r>
          <a:r>
            <a:rPr kumimoji="1" lang="ja-JP" altLang="ja-JP" sz="1100" b="0" i="0" baseline="0">
              <a:solidFill>
                <a:schemeClr val="dk1"/>
              </a:solidFill>
              <a:effectLst/>
              <a:latin typeface="+mn-lt"/>
              <a:ea typeface="+mn-ea"/>
              <a:cs typeface="+mn-cs"/>
            </a:rPr>
            <a:t>のは、</a:t>
          </a:r>
          <a:r>
            <a:rPr kumimoji="1" lang="ja-JP" altLang="en-US" sz="1100" b="0" i="0" baseline="0">
              <a:solidFill>
                <a:schemeClr val="dk1"/>
              </a:solidFill>
              <a:effectLst/>
              <a:latin typeface="+mn-lt"/>
              <a:ea typeface="+mn-ea"/>
              <a:cs typeface="+mn-cs"/>
            </a:rPr>
            <a:t>公共施設（あすみる）の建設に係る借り入れにより起債残高が増加したためである。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a:t>
          </a:r>
          <a:r>
            <a:rPr kumimoji="1" lang="ja-JP" altLang="en-US" sz="1100" b="0" i="0" baseline="0">
              <a:solidFill>
                <a:schemeClr val="dk1"/>
              </a:solidFill>
              <a:effectLst/>
              <a:latin typeface="+mn-lt"/>
              <a:ea typeface="+mn-ea"/>
              <a:cs typeface="+mn-cs"/>
            </a:rPr>
            <a:t>今後も、統合中学校建設や、</a:t>
          </a:r>
          <a:r>
            <a:rPr kumimoji="1" lang="ja-JP" altLang="ja-JP" sz="1100" b="0" i="0" baseline="0">
              <a:solidFill>
                <a:schemeClr val="dk1"/>
              </a:solidFill>
              <a:effectLst/>
              <a:latin typeface="+mn-lt"/>
              <a:ea typeface="+mn-ea"/>
              <a:cs typeface="+mn-cs"/>
            </a:rPr>
            <a:t>一部事務組合の大型投資により少しずつ数値は上昇するものと思われるが、過度に上昇しないよう注視が必要となる。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今後も、計画的な起債の償還により将来負担額の縮小に努めていくものの、</a:t>
          </a:r>
          <a:r>
            <a:rPr kumimoji="1" lang="ja-JP" altLang="en-US" sz="1100" b="0" i="0" baseline="0">
              <a:solidFill>
                <a:schemeClr val="dk1"/>
              </a:solidFill>
              <a:effectLst/>
              <a:latin typeface="+mn-lt"/>
              <a:ea typeface="+mn-ea"/>
              <a:cs typeface="+mn-cs"/>
            </a:rPr>
            <a:t>過疎対策事業債</a:t>
          </a:r>
          <a:r>
            <a:rPr kumimoji="1" lang="ja-JP" altLang="ja-JP" sz="1100" b="0" i="0" baseline="0">
              <a:solidFill>
                <a:schemeClr val="dk1"/>
              </a:solidFill>
              <a:effectLst/>
              <a:latin typeface="+mn-lt"/>
              <a:ea typeface="+mn-ea"/>
              <a:cs typeface="+mn-cs"/>
            </a:rPr>
            <a:t>を始めとする財政措置がある起債を活用し地域基盤を整備する期間内では新発債により、同数値の上昇が予測される</a:t>
          </a:r>
          <a:r>
            <a:rPr kumimoji="1" lang="ja-JP" altLang="en-US" sz="1100" b="0" i="0" baseline="0">
              <a:solidFill>
                <a:schemeClr val="dk1"/>
              </a:solidFill>
              <a:effectLst/>
              <a:latin typeface="+mn-lt"/>
              <a:ea typeface="+mn-ea"/>
              <a:cs typeface="+mn-cs"/>
            </a:rPr>
            <a:t>が、将来の展望を持って対応していく</a:t>
          </a:r>
          <a:r>
            <a:rPr kumimoji="1" lang="ja-JP" altLang="ja-JP" sz="1100" b="0" i="0" baseline="0">
              <a:solidFill>
                <a:schemeClr val="dk1"/>
              </a:solidFill>
              <a:effectLst/>
              <a:latin typeface="+mn-lt"/>
              <a:ea typeface="+mn-ea"/>
              <a:cs typeface="+mn-cs"/>
            </a:rPr>
            <a:t>。</a:t>
          </a:r>
          <a:endParaRPr lang="ja-JP" altLang="ja-JP" sz="1400">
            <a:effectLst/>
          </a:endParaRPr>
        </a:p>
      </xdr:txBody>
    </xdr:sp>
    <xdr:clientData/>
  </xdr:twoCellAnchor>
  <xdr:oneCellAnchor>
    <xdr:from>
      <xdr:col>61</xdr:col>
      <xdr:colOff>6350</xdr:colOff>
      <xdr:row>10</xdr:row>
      <xdr:rowOff>63500</xdr:rowOff>
    </xdr:from>
    <xdr:ext cx="298543" cy="225703"/>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5" name="将来負担の状況グラフ枠">
          <a:extLst>
            <a:ext uri="{FF2B5EF4-FFF2-40B4-BE49-F238E27FC236}">
              <a16:creationId xmlns:a16="http://schemas.microsoft.com/office/drawing/2014/main" id="{00000000-0008-0000-0300-0000BD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71846</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7018000" y="2313214"/>
          <a:ext cx="0" cy="15305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43923</xdr:rowOff>
    </xdr:from>
    <xdr:ext cx="762000" cy="259045"/>
    <xdr:sp macro="" textlink="">
      <xdr:nvSpPr>
        <xdr:cNvPr id="447" name="将来負担の状況最小値テキスト">
          <a:extLst>
            <a:ext uri="{FF2B5EF4-FFF2-40B4-BE49-F238E27FC236}">
              <a16:creationId xmlns:a16="http://schemas.microsoft.com/office/drawing/2014/main" id="{00000000-0008-0000-0300-0000BF010000}"/>
            </a:ext>
          </a:extLst>
        </xdr:cNvPr>
        <xdr:cNvSpPr txBox="1"/>
      </xdr:nvSpPr>
      <xdr:spPr>
        <a:xfrm>
          <a:off x="17106900" y="3815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71846</xdr:rowOff>
    </xdr:from>
    <xdr:to>
      <xdr:col>81</xdr:col>
      <xdr:colOff>133350</xdr:colOff>
      <xdr:row>22</xdr:row>
      <xdr:rowOff>71846</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3843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9" name="将来負担の状況最大値テキスト">
          <a:extLst>
            <a:ext uri="{FF2B5EF4-FFF2-40B4-BE49-F238E27FC236}">
              <a16:creationId xmlns:a16="http://schemas.microsoft.com/office/drawing/2014/main" id="{00000000-0008-0000-0300-0000C1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51" name="将来負担の状況平均値テキスト">
          <a:extLst>
            <a:ext uri="{FF2B5EF4-FFF2-40B4-BE49-F238E27FC236}">
              <a16:creationId xmlns:a16="http://schemas.microsoft.com/office/drawing/2014/main" id="{00000000-0008-0000-0300-0000C3010000}"/>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94796</xdr:rowOff>
    </xdr:from>
    <xdr:to>
      <xdr:col>64</xdr:col>
      <xdr:colOff>152400</xdr:colOff>
      <xdr:row>15</xdr:row>
      <xdr:rowOff>24946</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3462000" y="2495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35123</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131800" y="2263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105954</xdr:rowOff>
    </xdr:from>
    <xdr:to>
      <xdr:col>81</xdr:col>
      <xdr:colOff>95250</xdr:colOff>
      <xdr:row>14</xdr:row>
      <xdr:rowOff>36104</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6967200" y="2334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78031</xdr:rowOff>
    </xdr:from>
    <xdr:ext cx="762000" cy="259045"/>
    <xdr:sp macro="" textlink="">
      <xdr:nvSpPr>
        <xdr:cNvPr id="467" name="将来負担の状況該当値テキスト">
          <a:extLst>
            <a:ext uri="{FF2B5EF4-FFF2-40B4-BE49-F238E27FC236}">
              <a16:creationId xmlns:a16="http://schemas.microsoft.com/office/drawing/2014/main" id="{00000000-0008-0000-0300-0000D3010000}"/>
            </a:ext>
          </a:extLst>
        </xdr:cNvPr>
        <xdr:cNvSpPr txBox="1"/>
      </xdr:nvSpPr>
      <xdr:spPr>
        <a:xfrm>
          <a:off x="17106900" y="230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71574</xdr:rowOff>
    </xdr:from>
    <xdr:to>
      <xdr:col>64</xdr:col>
      <xdr:colOff>152400</xdr:colOff>
      <xdr:row>16</xdr:row>
      <xdr:rowOff>1724</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3462000" y="2643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15</xdr:row>
      <xdr:rowOff>157951</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3131800" y="2729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兵庫県多可町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18,605
18,147
185.19
15,096,645
14,834,438
210,650
7,198,651
14,541,354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11.2
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昨年度に引き続き、類似団体より低い水準で推移している。令和</a:t>
          </a:r>
          <a:r>
            <a:rPr kumimoji="1" lang="ja-JP" altLang="en-US" sz="1100" b="0" i="0" baseline="0">
              <a:solidFill>
                <a:schemeClr val="dk1"/>
              </a:solidFill>
              <a:effectLst/>
              <a:latin typeface="+mn-lt"/>
              <a:ea typeface="+mn-ea"/>
              <a:cs typeface="+mn-cs"/>
            </a:rPr>
            <a:t>６</a:t>
          </a:r>
          <a:r>
            <a:rPr kumimoji="1" lang="ja-JP" altLang="ja-JP" sz="1100" b="0" i="0" baseline="0">
              <a:solidFill>
                <a:schemeClr val="dk1"/>
              </a:solidFill>
              <a:effectLst/>
              <a:latin typeface="+mn-lt"/>
              <a:ea typeface="+mn-ea"/>
              <a:cs typeface="+mn-cs"/>
            </a:rPr>
            <a:t>年度については、制度による人件費増で数値が上がっている。今後は、業務の抜本的な見直しに基づく定員適正化計画の実施、人事評価制度の運用等により、人件費の抑制に努める。</a:t>
          </a:r>
          <a:endParaRPr kumimoji="1" lang="en-US" altLang="ja-JP" sz="1100" b="0" i="0" baseline="0">
            <a:solidFill>
              <a:schemeClr val="dk1"/>
            </a:solidFill>
            <a:effectLst/>
            <a:latin typeface="+mn-lt"/>
            <a:ea typeface="+mn-ea"/>
            <a:cs typeface="+mn-cs"/>
          </a:endParaRPr>
        </a:p>
        <a:p>
          <a:pPr eaLnBrk="1" fontAlgn="auto" latinLnBrk="0" hangingPunct="1"/>
          <a:r>
            <a:rPr kumimoji="1" lang="ja-JP" altLang="en-US" sz="1100" b="0" i="0" baseline="0">
              <a:solidFill>
                <a:schemeClr val="dk1"/>
              </a:solidFill>
              <a:effectLst/>
              <a:latin typeface="+mn-lt"/>
              <a:ea typeface="+mn-ea"/>
              <a:cs typeface="+mn-cs"/>
            </a:rPr>
            <a:t>　また、事業が細分化し、事務量が増えていることからも、事務量を抑えるため、事業の選択と集中を推進する。</a:t>
          </a:r>
          <a:endParaRPr kumimoji="1" lang="en-US" altLang="ja-JP" sz="1100" b="0" i="0" baseline="0">
            <a:solidFill>
              <a:schemeClr val="dk1"/>
            </a:solidFill>
            <a:effectLst/>
            <a:latin typeface="+mn-lt"/>
            <a:ea typeface="+mn-ea"/>
            <a:cs typeface="+mn-cs"/>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a:extLst>
            <a:ext uri="{FF2B5EF4-FFF2-40B4-BE49-F238E27FC236}">
              <a16:creationId xmlns:a16="http://schemas.microsoft.com/office/drawing/2014/main" id="{00000000-0008-0000-0400-00003A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159004</xdr:rowOff>
    </xdr:from>
    <xdr:to>
      <xdr:col>24</xdr:col>
      <xdr:colOff>25400</xdr:colOff>
      <xdr:row>41</xdr:row>
      <xdr:rowOff>120142</xdr:rowOff>
    </xdr:to>
    <xdr:cxnSp macro="">
      <xdr:nvCxnSpPr>
        <xdr:cNvPr id="59" name="直線コネクタ 58">
          <a:extLst>
            <a:ext uri="{FF2B5EF4-FFF2-40B4-BE49-F238E27FC236}">
              <a16:creationId xmlns:a16="http://schemas.microsoft.com/office/drawing/2014/main" id="{00000000-0008-0000-0400-00003B000000}"/>
            </a:ext>
          </a:extLst>
        </xdr:cNvPr>
        <xdr:cNvCxnSpPr/>
      </xdr:nvCxnSpPr>
      <xdr:spPr>
        <a:xfrm flipV="1">
          <a:off x="4826000" y="5988304"/>
          <a:ext cx="0" cy="11612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92219</xdr:rowOff>
    </xdr:from>
    <xdr:ext cx="762000" cy="259045"/>
    <xdr:sp macro="" textlink="">
      <xdr:nvSpPr>
        <xdr:cNvPr id="60" name="人件費最小値テキスト">
          <a:extLst>
            <a:ext uri="{FF2B5EF4-FFF2-40B4-BE49-F238E27FC236}">
              <a16:creationId xmlns:a16="http://schemas.microsoft.com/office/drawing/2014/main" id="{00000000-0008-0000-0400-00003C000000}"/>
            </a:ext>
          </a:extLst>
        </xdr:cNvPr>
        <xdr:cNvSpPr txBox="1"/>
      </xdr:nvSpPr>
      <xdr:spPr>
        <a:xfrm>
          <a:off x="4914900" y="712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120142</xdr:rowOff>
    </xdr:from>
    <xdr:to>
      <xdr:col>24</xdr:col>
      <xdr:colOff>114300</xdr:colOff>
      <xdr:row>41</xdr:row>
      <xdr:rowOff>120142</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a:off x="4737100" y="7149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73931</xdr:rowOff>
    </xdr:from>
    <xdr:ext cx="762000" cy="259045"/>
    <xdr:sp macro="" textlink="">
      <xdr:nvSpPr>
        <xdr:cNvPr id="62" name="人件費最大値テキスト">
          <a:extLst>
            <a:ext uri="{FF2B5EF4-FFF2-40B4-BE49-F238E27FC236}">
              <a16:creationId xmlns:a16="http://schemas.microsoft.com/office/drawing/2014/main" id="{00000000-0008-0000-0400-00003E000000}"/>
            </a:ext>
          </a:extLst>
        </xdr:cNvPr>
        <xdr:cNvSpPr txBox="1"/>
      </xdr:nvSpPr>
      <xdr:spPr>
        <a:xfrm>
          <a:off x="4914900" y="5731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159004</xdr:rowOff>
    </xdr:from>
    <xdr:to>
      <xdr:col>24</xdr:col>
      <xdr:colOff>114300</xdr:colOff>
      <xdr:row>34</xdr:row>
      <xdr:rowOff>159004</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5988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53848</xdr:rowOff>
    </xdr:from>
    <xdr:to>
      <xdr:col>24</xdr:col>
      <xdr:colOff>25400</xdr:colOff>
      <xdr:row>36</xdr:row>
      <xdr:rowOff>76708</xdr:rowOff>
    </xdr:to>
    <xdr:cxnSp macro="">
      <xdr:nvCxnSpPr>
        <xdr:cNvPr id="64" name="直線コネクタ 63">
          <a:extLst>
            <a:ext uri="{FF2B5EF4-FFF2-40B4-BE49-F238E27FC236}">
              <a16:creationId xmlns:a16="http://schemas.microsoft.com/office/drawing/2014/main" id="{00000000-0008-0000-0400-000040000000}"/>
            </a:ext>
          </a:extLst>
        </xdr:cNvPr>
        <xdr:cNvCxnSpPr/>
      </xdr:nvCxnSpPr>
      <xdr:spPr>
        <a:xfrm>
          <a:off x="3987800" y="6226048"/>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139717</xdr:rowOff>
    </xdr:from>
    <xdr:ext cx="762000" cy="259045"/>
    <xdr:sp macro="" textlink="">
      <xdr:nvSpPr>
        <xdr:cNvPr id="65" name="人件費平均値テキスト">
          <a:extLst>
            <a:ext uri="{FF2B5EF4-FFF2-40B4-BE49-F238E27FC236}">
              <a16:creationId xmlns:a16="http://schemas.microsoft.com/office/drawing/2014/main" id="{00000000-0008-0000-0400-000041000000}"/>
            </a:ext>
          </a:extLst>
        </xdr:cNvPr>
        <xdr:cNvSpPr txBox="1"/>
      </xdr:nvSpPr>
      <xdr:spPr>
        <a:xfrm>
          <a:off x="4914900" y="6311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6" name="フローチャート: 判断 65">
          <a:extLst>
            <a:ext uri="{FF2B5EF4-FFF2-40B4-BE49-F238E27FC236}">
              <a16:creationId xmlns:a16="http://schemas.microsoft.com/office/drawing/2014/main" id="{00000000-0008-0000-0400-000042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49276</xdr:rowOff>
    </xdr:from>
    <xdr:to>
      <xdr:col>19</xdr:col>
      <xdr:colOff>187325</xdr:colOff>
      <xdr:row>36</xdr:row>
      <xdr:rowOff>53848</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3098800" y="6221476"/>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126492</xdr:rowOff>
    </xdr:from>
    <xdr:to>
      <xdr:col>20</xdr:col>
      <xdr:colOff>38100</xdr:colOff>
      <xdr:row>37</xdr:row>
      <xdr:rowOff>56642</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3937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41419</xdr:rowOff>
    </xdr:from>
    <xdr:ext cx="736600" cy="259045"/>
    <xdr:sp macro="" textlink="">
      <xdr:nvSpPr>
        <xdr:cNvPr id="69" name="テキスト ボックス 68">
          <a:extLst>
            <a:ext uri="{FF2B5EF4-FFF2-40B4-BE49-F238E27FC236}">
              <a16:creationId xmlns:a16="http://schemas.microsoft.com/office/drawing/2014/main" id="{00000000-0008-0000-0400-000045000000}"/>
            </a:ext>
          </a:extLst>
        </xdr:cNvPr>
        <xdr:cNvSpPr txBox="1"/>
      </xdr:nvSpPr>
      <xdr:spPr>
        <a:xfrm>
          <a:off x="3606800" y="6385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170434</xdr:rowOff>
    </xdr:from>
    <xdr:to>
      <xdr:col>15</xdr:col>
      <xdr:colOff>98425</xdr:colOff>
      <xdr:row>36</xdr:row>
      <xdr:rowOff>49276</xdr:rowOff>
    </xdr:to>
    <xdr:cxnSp macro="">
      <xdr:nvCxnSpPr>
        <xdr:cNvPr id="70" name="直線コネクタ 69">
          <a:extLst>
            <a:ext uri="{FF2B5EF4-FFF2-40B4-BE49-F238E27FC236}">
              <a16:creationId xmlns:a16="http://schemas.microsoft.com/office/drawing/2014/main" id="{00000000-0008-0000-0400-000046000000}"/>
            </a:ext>
          </a:extLst>
        </xdr:cNvPr>
        <xdr:cNvCxnSpPr/>
      </xdr:nvCxnSpPr>
      <xdr:spPr>
        <a:xfrm>
          <a:off x="2209800" y="6171184"/>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117348</xdr:rowOff>
    </xdr:from>
    <xdr:to>
      <xdr:col>15</xdr:col>
      <xdr:colOff>149225</xdr:colOff>
      <xdr:row>37</xdr:row>
      <xdr:rowOff>47498</xdr:rowOff>
    </xdr:to>
    <xdr:sp macro="" textlink="">
      <xdr:nvSpPr>
        <xdr:cNvPr id="71" name="フローチャート: 判断 70">
          <a:extLst>
            <a:ext uri="{FF2B5EF4-FFF2-40B4-BE49-F238E27FC236}">
              <a16:creationId xmlns:a16="http://schemas.microsoft.com/office/drawing/2014/main" id="{00000000-0008-0000-0400-000047000000}"/>
            </a:ext>
          </a:extLst>
        </xdr:cNvPr>
        <xdr:cNvSpPr/>
      </xdr:nvSpPr>
      <xdr:spPr>
        <a:xfrm>
          <a:off x="3048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32275</xdr:rowOff>
    </xdr:from>
    <xdr:ext cx="762000" cy="259045"/>
    <xdr:sp macro="" textlink="">
      <xdr:nvSpPr>
        <xdr:cNvPr id="72" name="テキスト ボックス 71">
          <a:extLst>
            <a:ext uri="{FF2B5EF4-FFF2-40B4-BE49-F238E27FC236}">
              <a16:creationId xmlns:a16="http://schemas.microsoft.com/office/drawing/2014/main" id="{00000000-0008-0000-0400-000048000000}"/>
            </a:ext>
          </a:extLst>
        </xdr:cNvPr>
        <xdr:cNvSpPr txBox="1"/>
      </xdr:nvSpPr>
      <xdr:spPr>
        <a:xfrm>
          <a:off x="2717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35</xdr:row>
      <xdr:rowOff>170434</xdr:rowOff>
    </xdr:from>
    <xdr:to>
      <xdr:col>11</xdr:col>
      <xdr:colOff>9525</xdr:colOff>
      <xdr:row>36</xdr:row>
      <xdr:rowOff>53848</xdr:rowOff>
    </xdr:to>
    <xdr:cxnSp macro="">
      <xdr:nvCxnSpPr>
        <xdr:cNvPr id="73" name="直線コネクタ 72">
          <a:extLst>
            <a:ext uri="{FF2B5EF4-FFF2-40B4-BE49-F238E27FC236}">
              <a16:creationId xmlns:a16="http://schemas.microsoft.com/office/drawing/2014/main" id="{00000000-0008-0000-0400-000049000000}"/>
            </a:ext>
          </a:extLst>
        </xdr:cNvPr>
        <xdr:cNvCxnSpPr/>
      </xdr:nvCxnSpPr>
      <xdr:spPr>
        <a:xfrm flipV="1">
          <a:off x="1320800" y="6171184"/>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62484</xdr:rowOff>
    </xdr:from>
    <xdr:to>
      <xdr:col>11</xdr:col>
      <xdr:colOff>60325</xdr:colOff>
      <xdr:row>36</xdr:row>
      <xdr:rowOff>164084</xdr:rowOff>
    </xdr:to>
    <xdr:sp macro="" textlink="">
      <xdr:nvSpPr>
        <xdr:cNvPr id="74" name="フローチャート: 判断 73">
          <a:extLst>
            <a:ext uri="{FF2B5EF4-FFF2-40B4-BE49-F238E27FC236}">
              <a16:creationId xmlns:a16="http://schemas.microsoft.com/office/drawing/2014/main" id="{00000000-0008-0000-0400-00004A000000}"/>
            </a:ext>
          </a:extLst>
        </xdr:cNvPr>
        <xdr:cNvSpPr/>
      </xdr:nvSpPr>
      <xdr:spPr>
        <a:xfrm>
          <a:off x="2159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148861</xdr:rowOff>
    </xdr:from>
    <xdr:ext cx="762000" cy="259045"/>
    <xdr:sp macro="" textlink="">
      <xdr:nvSpPr>
        <xdr:cNvPr id="75" name="テキスト ボックス 74">
          <a:extLst>
            <a:ext uri="{FF2B5EF4-FFF2-40B4-BE49-F238E27FC236}">
              <a16:creationId xmlns:a16="http://schemas.microsoft.com/office/drawing/2014/main" id="{00000000-0008-0000-0400-00004B000000}"/>
            </a:ext>
          </a:extLst>
        </xdr:cNvPr>
        <xdr:cNvSpPr txBox="1"/>
      </xdr:nvSpPr>
      <xdr:spPr>
        <a:xfrm>
          <a:off x="1828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108204</xdr:rowOff>
    </xdr:from>
    <xdr:to>
      <xdr:col>6</xdr:col>
      <xdr:colOff>171450</xdr:colOff>
      <xdr:row>37</xdr:row>
      <xdr:rowOff>38354</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1270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23131</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939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a:extLst>
            <a:ext uri="{FF2B5EF4-FFF2-40B4-BE49-F238E27FC236}">
              <a16:creationId xmlns:a16="http://schemas.microsoft.com/office/drawing/2014/main" id="{00000000-0008-0000-0400-00004E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25908</xdr:rowOff>
    </xdr:from>
    <xdr:to>
      <xdr:col>24</xdr:col>
      <xdr:colOff>76200</xdr:colOff>
      <xdr:row>36</xdr:row>
      <xdr:rowOff>127508</xdr:rowOff>
    </xdr:to>
    <xdr:sp macro="" textlink="">
      <xdr:nvSpPr>
        <xdr:cNvPr id="83" name="楕円 82">
          <a:extLst>
            <a:ext uri="{FF2B5EF4-FFF2-40B4-BE49-F238E27FC236}">
              <a16:creationId xmlns:a16="http://schemas.microsoft.com/office/drawing/2014/main" id="{00000000-0008-0000-0400-000053000000}"/>
            </a:ext>
          </a:extLst>
        </xdr:cNvPr>
        <xdr:cNvSpPr/>
      </xdr:nvSpPr>
      <xdr:spPr>
        <a:xfrm>
          <a:off x="4775200" y="6198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42435</xdr:rowOff>
    </xdr:from>
    <xdr:ext cx="762000" cy="259045"/>
    <xdr:sp macro="" textlink="">
      <xdr:nvSpPr>
        <xdr:cNvPr id="84" name="人件費該当値テキスト">
          <a:extLst>
            <a:ext uri="{FF2B5EF4-FFF2-40B4-BE49-F238E27FC236}">
              <a16:creationId xmlns:a16="http://schemas.microsoft.com/office/drawing/2014/main" id="{00000000-0008-0000-0400-000054000000}"/>
            </a:ext>
          </a:extLst>
        </xdr:cNvPr>
        <xdr:cNvSpPr txBox="1"/>
      </xdr:nvSpPr>
      <xdr:spPr>
        <a:xfrm>
          <a:off x="4914900" y="6043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3048</xdr:rowOff>
    </xdr:from>
    <xdr:to>
      <xdr:col>20</xdr:col>
      <xdr:colOff>38100</xdr:colOff>
      <xdr:row>36</xdr:row>
      <xdr:rowOff>104648</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3937000" y="6175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114825</xdr:rowOff>
    </xdr:from>
    <xdr:ext cx="7366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3606800" y="59441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169926</xdr:rowOff>
    </xdr:from>
    <xdr:to>
      <xdr:col>15</xdr:col>
      <xdr:colOff>149225</xdr:colOff>
      <xdr:row>36</xdr:row>
      <xdr:rowOff>100076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0480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110253</xdr:rowOff>
    </xdr:from>
    <xdr:ext cx="7620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2717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119634</xdr:rowOff>
    </xdr:from>
    <xdr:to>
      <xdr:col>11</xdr:col>
      <xdr:colOff>60325</xdr:colOff>
      <xdr:row>36</xdr:row>
      <xdr:rowOff>49784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2159000" y="6120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59961</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1828800" y="5889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3048</xdr:rowOff>
    </xdr:from>
    <xdr:to>
      <xdr:col>6</xdr:col>
      <xdr:colOff>171450</xdr:colOff>
      <xdr:row>36</xdr:row>
      <xdr:rowOff>104648</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1270000" y="6175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114825</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939800" y="5944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a:extLst>
            <a:ext uri="{FF2B5EF4-FFF2-40B4-BE49-F238E27FC236}">
              <a16:creationId xmlns:a16="http://schemas.microsoft.com/office/drawing/2014/main" id="{00000000-0008-0000-0400-00005D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a:extLst>
            <a:ext uri="{FF2B5EF4-FFF2-40B4-BE49-F238E27FC236}">
              <a16:creationId xmlns:a16="http://schemas.microsoft.com/office/drawing/2014/main" id="{00000000-0008-0000-0400-00005E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a:extLst>
            <a:ext uri="{FF2B5EF4-FFF2-40B4-BE49-F238E27FC236}">
              <a16:creationId xmlns:a16="http://schemas.microsoft.com/office/drawing/2014/main" id="{00000000-0008-0000-0400-000067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令和</a:t>
          </a:r>
          <a:r>
            <a:rPr kumimoji="1" lang="ja-JP" altLang="en-US" sz="1100" b="0" i="0" baseline="0">
              <a:solidFill>
                <a:schemeClr val="dk1"/>
              </a:solidFill>
              <a:effectLst/>
              <a:latin typeface="+mn-lt"/>
              <a:ea typeface="+mn-ea"/>
              <a:cs typeface="+mn-cs"/>
            </a:rPr>
            <a:t>６</a:t>
          </a:r>
          <a:r>
            <a:rPr kumimoji="1" lang="ja-JP" altLang="ja-JP" sz="1100" b="0" i="0" baseline="0">
              <a:solidFill>
                <a:schemeClr val="dk1"/>
              </a:solidFill>
              <a:effectLst/>
              <a:latin typeface="+mn-lt"/>
              <a:ea typeface="+mn-ea"/>
              <a:cs typeface="+mn-cs"/>
            </a:rPr>
            <a:t>年度</a:t>
          </a:r>
          <a:r>
            <a:rPr kumimoji="1" lang="ja-JP" altLang="en-US" sz="1100" b="0" i="0" baseline="0">
              <a:solidFill>
                <a:schemeClr val="dk1"/>
              </a:solidFill>
              <a:effectLst/>
              <a:latin typeface="+mn-lt"/>
              <a:ea typeface="+mn-ea"/>
              <a:cs typeface="+mn-cs"/>
            </a:rPr>
            <a:t>は若干減少している</a:t>
          </a:r>
          <a:r>
            <a:rPr kumimoji="1" lang="ja-JP" altLang="ja-JP" sz="1100" b="0" i="0" baseline="0">
              <a:solidFill>
                <a:schemeClr val="dk1"/>
              </a:solidFill>
              <a:effectLst/>
              <a:latin typeface="+mn-lt"/>
              <a:ea typeface="+mn-ea"/>
              <a:cs typeface="+mn-cs"/>
            </a:rPr>
            <a:t>が、今後、物価高騰により経費が増額することに加え、事務の電子化等により増額することが見込まれる。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行政内部の実務執行にかかる各種システムのリース料や委託料が増額傾向にある。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今後は、民で出来ることは民で実施していく基本姿勢のもと、全事務事業の見直しとともに、公共施設の整理統廃合等により物件費の抑制に努める。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4" name="テキスト ボックス 103">
          <a:extLst>
            <a:ext uri="{FF2B5EF4-FFF2-40B4-BE49-F238E27FC236}">
              <a16:creationId xmlns:a16="http://schemas.microsoft.com/office/drawing/2014/main" id="{00000000-0008-0000-0400-000068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a:extLst>
            <a:ext uri="{FF2B5EF4-FFF2-40B4-BE49-F238E27FC236}">
              <a16:creationId xmlns:a16="http://schemas.microsoft.com/office/drawing/2014/main" id="{00000000-0008-0000-0400-000069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102507</xdr:rowOff>
    </xdr:from>
    <xdr:to>
      <xdr:col>82</xdr:col>
      <xdr:colOff>107950</xdr:colOff>
      <xdr:row>21</xdr:row>
      <xdr:rowOff>146050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331357"/>
          <a:ext cx="0" cy="1415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118127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71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146050</xdr:rowOff>
    </xdr:from>
    <xdr:to>
      <xdr:col>82</xdr:col>
      <xdr:colOff>196850</xdr:colOff>
      <xdr:row>21</xdr:row>
      <xdr:rowOff>146050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46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17434</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074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102507</xdr:rowOff>
    </xdr:from>
    <xdr:to>
      <xdr:col>82</xdr:col>
      <xdr:colOff>196850</xdr:colOff>
      <xdr:row>13</xdr:row>
      <xdr:rowOff>102507</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331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170543</xdr:rowOff>
    </xdr:from>
    <xdr:to>
      <xdr:col>82</xdr:col>
      <xdr:colOff>107950</xdr:colOff>
      <xdr:row>15</xdr:row>
      <xdr:rowOff>31750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2570843"/>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42834</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786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70757</xdr:rowOff>
    </xdr:from>
    <xdr:to>
      <xdr:col>82</xdr:col>
      <xdr:colOff>158750</xdr:colOff>
      <xdr:row>17</xdr:row>
      <xdr:rowOff>907</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1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31750</xdr:rowOff>
    </xdr:from>
    <xdr:to>
      <xdr:col>78</xdr:col>
      <xdr:colOff>69850</xdr:colOff>
      <xdr:row>15</xdr:row>
      <xdr:rowOff>31750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603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27214</xdr:rowOff>
    </xdr:from>
    <xdr:to>
      <xdr:col>78</xdr:col>
      <xdr:colOff>120650</xdr:colOff>
      <xdr:row>16</xdr:row>
      <xdr:rowOff>128814</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770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113591</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8567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94343</xdr:rowOff>
    </xdr:from>
    <xdr:to>
      <xdr:col>73</xdr:col>
      <xdr:colOff>180975</xdr:colOff>
      <xdr:row>15</xdr:row>
      <xdr:rowOff>31750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494643"/>
          <a:ext cx="889000" cy="108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155121</xdr:rowOff>
    </xdr:from>
    <xdr:to>
      <xdr:col>74</xdr:col>
      <xdr:colOff>31750</xdr:colOff>
      <xdr:row>16</xdr:row>
      <xdr:rowOff>85271</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726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70048</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813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167821</xdr:rowOff>
    </xdr:from>
    <xdr:to>
      <xdr:col>69</xdr:col>
      <xdr:colOff>92075</xdr:colOff>
      <xdr:row>14</xdr:row>
      <xdr:rowOff>94343</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396671"/>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46264</xdr:rowOff>
    </xdr:from>
    <xdr:to>
      <xdr:col>69</xdr:col>
      <xdr:colOff>142875</xdr:colOff>
      <xdr:row>15</xdr:row>
      <xdr:rowOff>147864</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61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132641</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70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46264</xdr:rowOff>
    </xdr:from>
    <xdr:to>
      <xdr:col>65</xdr:col>
      <xdr:colOff>53975</xdr:colOff>
      <xdr:row>15</xdr:row>
      <xdr:rowOff>147864</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61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132641</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70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119743</xdr:rowOff>
    </xdr:from>
    <xdr:to>
      <xdr:col>82</xdr:col>
      <xdr:colOff>158750</xdr:colOff>
      <xdr:row>15</xdr:row>
      <xdr:rowOff>49893</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52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136270</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365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14</xdr:row>
      <xdr:rowOff>152400</xdr:rowOff>
    </xdr:from>
    <xdr:to>
      <xdr:col>78</xdr:col>
      <xdr:colOff>120650</xdr:colOff>
      <xdr:row>15</xdr:row>
      <xdr:rowOff>82550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92727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32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152400</xdr:rowOff>
    </xdr:from>
    <xdr:to>
      <xdr:col>74</xdr:col>
      <xdr:colOff>31750</xdr:colOff>
      <xdr:row>15</xdr:row>
      <xdr:rowOff>82550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55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92727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32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43543</xdr:rowOff>
    </xdr:from>
    <xdr:to>
      <xdr:col>69</xdr:col>
      <xdr:colOff>142875</xdr:colOff>
      <xdr:row>14</xdr:row>
      <xdr:rowOff>145143</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44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12</xdr:row>
      <xdr:rowOff>155320</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21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117021</xdr:rowOff>
    </xdr:from>
    <xdr:to>
      <xdr:col>65</xdr:col>
      <xdr:colOff>53975</xdr:colOff>
      <xdr:row>14</xdr:row>
      <xdr:rowOff>47171</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345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57348</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114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類似団体より上回っているが、</a:t>
          </a:r>
          <a:r>
            <a:rPr kumimoji="1" lang="ja-JP" altLang="en-US" sz="1100" b="0" i="0" baseline="0">
              <a:solidFill>
                <a:schemeClr val="dk1"/>
              </a:solidFill>
              <a:effectLst/>
              <a:latin typeface="+mn-lt"/>
              <a:ea typeface="+mn-ea"/>
              <a:cs typeface="+mn-cs"/>
            </a:rPr>
            <a:t>差は縮まってきている</a:t>
          </a:r>
          <a:r>
            <a:rPr kumimoji="1" lang="ja-JP" altLang="ja-JP" sz="1100" b="0" i="0" baseline="0">
              <a:solidFill>
                <a:schemeClr val="dk1"/>
              </a:solidFill>
              <a:effectLst/>
              <a:latin typeface="+mn-lt"/>
              <a:ea typeface="+mn-ea"/>
              <a:cs typeface="+mn-cs"/>
            </a:rPr>
            <a:t>。</a:t>
          </a:r>
          <a:endParaRPr kumimoji="1" lang="en-US" altLang="ja-JP" sz="1100" b="0" i="0" baseline="0">
            <a:solidFill>
              <a:schemeClr val="dk1"/>
            </a:solidFill>
            <a:effectLst/>
            <a:latin typeface="+mn-lt"/>
            <a:ea typeface="+mn-ea"/>
            <a:cs typeface="+mn-cs"/>
          </a:endParaRPr>
        </a:p>
        <a:p>
          <a:pPr eaLnBrk="1" fontAlgn="auto" latinLnBrk="0" hangingPunct="1"/>
          <a:r>
            <a:rPr kumimoji="1" lang="ja-JP" altLang="en-US" sz="1100" b="0" i="0" baseline="0">
              <a:solidFill>
                <a:schemeClr val="dk1"/>
              </a:solidFill>
              <a:effectLst/>
              <a:latin typeface="+mn-lt"/>
              <a:ea typeface="+mn-ea"/>
              <a:cs typeface="+mn-cs"/>
            </a:rPr>
            <a:t>　本町は、社会福祉費と児童福祉費が大きな割合を占めていることから、この分野には注視が必要である。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また、今後少子高齢化が進む中、社会保障関連経費が増加するものと見込んでいる。</a:t>
          </a:r>
          <a:endParaRPr lang="ja-JP" altLang="ja-JP" sz="1400">
            <a:effectLst/>
          </a:endParaRPr>
        </a:p>
        <a:p>
          <a:r>
            <a:rPr kumimoji="1" lang="ja-JP" altLang="ja-JP" sz="1100" b="0" i="0" baseline="0">
              <a:solidFill>
                <a:schemeClr val="dk1"/>
              </a:solidFill>
              <a:effectLst/>
              <a:latin typeface="+mn-lt"/>
              <a:ea typeface="+mn-ea"/>
              <a:cs typeface="+mn-cs"/>
            </a:rPr>
            <a:t>　国や県の動向を注視しつつ必要なサービスの供給に努める。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xdr:rowOff>
    </xdr:from>
    <xdr:to>
      <xdr:col>24</xdr:col>
      <xdr:colOff>25400</xdr:colOff>
      <xdr:row>60</xdr:row>
      <xdr:rowOff>159657</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8928100"/>
          <a:ext cx="0" cy="1518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131734</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159657</xdr:rowOff>
    </xdr:from>
    <xdr:to>
      <xdr:col>24</xdr:col>
      <xdr:colOff>114300</xdr:colOff>
      <xdr:row>60</xdr:row>
      <xdr:rowOff>159657</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99077</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867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xdr:rowOff>
    </xdr:from>
    <xdr:to>
      <xdr:col>24</xdr:col>
      <xdr:colOff>114300</xdr:colOff>
      <xdr:row>52</xdr:row>
      <xdr:rowOff>12700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8928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86178</xdr:rowOff>
    </xdr:from>
    <xdr:to>
      <xdr:col>24</xdr:col>
      <xdr:colOff>25400</xdr:colOff>
      <xdr:row>55</xdr:row>
      <xdr:rowOff>102507</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3987800" y="9515928"/>
          <a:ext cx="8382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109055</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1959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92528</xdr:rowOff>
    </xdr:from>
    <xdr:to>
      <xdr:col>24</xdr:col>
      <xdr:colOff>76200</xdr:colOff>
      <xdr:row>55</xdr:row>
      <xdr:rowOff>22678</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935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4535</xdr:rowOff>
    </xdr:from>
    <xdr:to>
      <xdr:col>19</xdr:col>
      <xdr:colOff>187325</xdr:colOff>
      <xdr:row>55</xdr:row>
      <xdr:rowOff>102507</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434285"/>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59872</xdr:rowOff>
    </xdr:from>
    <xdr:to>
      <xdr:col>20</xdr:col>
      <xdr:colOff>38100</xdr:colOff>
      <xdr:row>54</xdr:row>
      <xdr:rowOff>161472</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318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199</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0870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94343</xdr:rowOff>
    </xdr:from>
    <xdr:to>
      <xdr:col>15</xdr:col>
      <xdr:colOff>98425</xdr:colOff>
      <xdr:row>55</xdr:row>
      <xdr:rowOff>4535</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a:off x="2209800" y="9352643"/>
          <a:ext cx="889000" cy="81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53</xdr:row>
      <xdr:rowOff>166007</xdr:rowOff>
    </xdr:from>
    <xdr:to>
      <xdr:col>15</xdr:col>
      <xdr:colOff>149225</xdr:colOff>
      <xdr:row>54</xdr:row>
      <xdr:rowOff>96157</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252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52</xdr:row>
      <xdr:rowOff>106334</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021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94343</xdr:rowOff>
    </xdr:from>
    <xdr:to>
      <xdr:col>11</xdr:col>
      <xdr:colOff>9525</xdr:colOff>
      <xdr:row>54</xdr:row>
      <xdr:rowOff>127000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3526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53</xdr:row>
      <xdr:rowOff>149678</xdr:rowOff>
    </xdr:from>
    <xdr:to>
      <xdr:col>11</xdr:col>
      <xdr:colOff>60325</xdr:colOff>
      <xdr:row>54</xdr:row>
      <xdr:rowOff>79828</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236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90005</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005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133350</xdr:rowOff>
    </xdr:from>
    <xdr:to>
      <xdr:col>6</xdr:col>
      <xdr:colOff>171450</xdr:colOff>
      <xdr:row>54</xdr:row>
      <xdr:rowOff>63500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22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73677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898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35378</xdr:rowOff>
    </xdr:from>
    <xdr:to>
      <xdr:col>24</xdr:col>
      <xdr:colOff>76200</xdr:colOff>
      <xdr:row>55</xdr:row>
      <xdr:rowOff>136978</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46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7455</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437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51707</xdr:rowOff>
    </xdr:from>
    <xdr:to>
      <xdr:col>20</xdr:col>
      <xdr:colOff>38100</xdr:colOff>
      <xdr:row>55</xdr:row>
      <xdr:rowOff>153307</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481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138084</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567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125185</xdr:rowOff>
    </xdr:from>
    <xdr:to>
      <xdr:col>15</xdr:col>
      <xdr:colOff>149225</xdr:colOff>
      <xdr:row>55</xdr:row>
      <xdr:rowOff>55335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383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40112</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469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43543</xdr:rowOff>
    </xdr:from>
    <xdr:to>
      <xdr:col>11</xdr:col>
      <xdr:colOff>60325</xdr:colOff>
      <xdr:row>54</xdr:row>
      <xdr:rowOff>145143</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30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129920</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388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76200</xdr:rowOff>
    </xdr:from>
    <xdr:to>
      <xdr:col>6</xdr:col>
      <xdr:colOff>171450</xdr:colOff>
      <xdr:row>55</xdr:row>
      <xdr:rowOff>6350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162577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42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前年度</a:t>
          </a:r>
          <a:r>
            <a:rPr kumimoji="1" lang="ja-JP" altLang="en-US" sz="1100" b="0" i="0" baseline="0">
              <a:solidFill>
                <a:schemeClr val="dk1"/>
              </a:solidFill>
              <a:effectLst/>
              <a:latin typeface="+mn-lt"/>
              <a:ea typeface="+mn-ea"/>
              <a:cs typeface="+mn-cs"/>
            </a:rPr>
            <a:t>より減少</a:t>
          </a:r>
          <a:r>
            <a:rPr kumimoji="1" lang="ja-JP" altLang="ja-JP" sz="1100" b="0" i="0" baseline="0">
              <a:solidFill>
                <a:schemeClr val="dk1"/>
              </a:solidFill>
              <a:effectLst/>
              <a:latin typeface="+mn-lt"/>
              <a:ea typeface="+mn-ea"/>
              <a:cs typeface="+mn-cs"/>
            </a:rPr>
            <a:t>となっている。　</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繰出金について、</a:t>
          </a:r>
          <a:r>
            <a:rPr kumimoji="1" lang="ja-JP" altLang="en-US" sz="1100" b="0" i="0" baseline="0">
              <a:solidFill>
                <a:schemeClr val="dk1"/>
              </a:solidFill>
              <a:effectLst/>
              <a:latin typeface="+mn-lt"/>
              <a:ea typeface="+mn-ea"/>
              <a:cs typeface="+mn-cs"/>
            </a:rPr>
            <a:t>各</a:t>
          </a:r>
          <a:r>
            <a:rPr kumimoji="1" lang="ja-JP" altLang="ja-JP" sz="1100" b="0" i="0" baseline="0">
              <a:solidFill>
                <a:schemeClr val="dk1"/>
              </a:solidFill>
              <a:effectLst/>
              <a:latin typeface="+mn-lt"/>
              <a:ea typeface="+mn-ea"/>
              <a:cs typeface="+mn-cs"/>
            </a:rPr>
            <a:t>特別会計は今後も増加傾向が見込まれている。会計ごとの運営を基準としつつも一般会計からの適正な繰出金を確保することで各会計の安定運営を目指す。</a:t>
          </a:r>
          <a:r>
            <a:rPr kumimoji="1" lang="ja-JP" altLang="en-US" sz="1100" b="0" i="0" baseline="0">
              <a:solidFill>
                <a:schemeClr val="dk1"/>
              </a:solidFill>
              <a:effectLst/>
              <a:latin typeface="+mn-lt"/>
              <a:ea typeface="+mn-ea"/>
              <a:cs typeface="+mn-cs"/>
            </a:rPr>
            <a:t>診療所については、基金が減少していることから、町からの繰出金で対応を図ることとなり、今後、検討と対策が必要となる。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また、高齢化の進む本町では、今後後期高齢者医療特別会計への繰出金にも注視が必要となる。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146050</xdr:rowOff>
    </xdr:from>
    <xdr:to>
      <xdr:col>82</xdr:col>
      <xdr:colOff>107950</xdr:colOff>
      <xdr:row>60</xdr:row>
      <xdr:rowOff>50800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232900"/>
          <a:ext cx="0" cy="1104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22877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30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50800</xdr:rowOff>
    </xdr:from>
    <xdr:to>
      <xdr:col>82</xdr:col>
      <xdr:colOff>196850</xdr:colOff>
      <xdr:row>60</xdr:row>
      <xdr:rowOff>50800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337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60977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97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146050</xdr:rowOff>
    </xdr:from>
    <xdr:to>
      <xdr:col>82</xdr:col>
      <xdr:colOff>196850</xdr:colOff>
      <xdr:row>53</xdr:row>
      <xdr:rowOff>146050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23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133350</xdr:rowOff>
    </xdr:from>
    <xdr:to>
      <xdr:col>82</xdr:col>
      <xdr:colOff>107950</xdr:colOff>
      <xdr:row>56</xdr:row>
      <xdr:rowOff>25400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9563100"/>
          <a:ext cx="8382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162577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0</xdr:rowOff>
    </xdr:from>
    <xdr:to>
      <xdr:col>78</xdr:col>
      <xdr:colOff>69850</xdr:colOff>
      <xdr:row>56</xdr:row>
      <xdr:rowOff>25400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6012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25400</xdr:rowOff>
    </xdr:from>
    <xdr:to>
      <xdr:col>78</xdr:col>
      <xdr:colOff>120650</xdr:colOff>
      <xdr:row>58</xdr:row>
      <xdr:rowOff>127000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111777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10055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0</xdr:rowOff>
    </xdr:from>
    <xdr:to>
      <xdr:col>73</xdr:col>
      <xdr:colOff>180975</xdr:colOff>
      <xdr:row>56</xdr:row>
      <xdr:rowOff>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9601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50800</xdr:rowOff>
    </xdr:from>
    <xdr:to>
      <xdr:col>74</xdr:col>
      <xdr:colOff>31750</xdr:colOff>
      <xdr:row>58</xdr:row>
      <xdr:rowOff>152400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99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137177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1008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52</xdr:row>
      <xdr:rowOff>139700</xdr:rowOff>
    </xdr:from>
    <xdr:to>
      <xdr:col>69</xdr:col>
      <xdr:colOff>92075</xdr:colOff>
      <xdr:row>56</xdr:row>
      <xdr:rowOff>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a:off x="13004800" y="9055100"/>
          <a:ext cx="889000" cy="546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76200</xdr:rowOff>
    </xdr:from>
    <xdr:to>
      <xdr:col>69</xdr:col>
      <xdr:colOff>142875</xdr:colOff>
      <xdr:row>59</xdr:row>
      <xdr:rowOff>6350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162577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101600</xdr:rowOff>
    </xdr:from>
    <xdr:to>
      <xdr:col>65</xdr:col>
      <xdr:colOff>53975</xdr:colOff>
      <xdr:row>59</xdr:row>
      <xdr:rowOff>31750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10045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16527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1013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82550</xdr:rowOff>
    </xdr:from>
    <xdr:to>
      <xdr:col>82</xdr:col>
      <xdr:colOff>158750</xdr:colOff>
      <xdr:row>56</xdr:row>
      <xdr:rowOff>12700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512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99077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35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146050</xdr:rowOff>
    </xdr:from>
    <xdr:to>
      <xdr:col>78</xdr:col>
      <xdr:colOff>120650</xdr:colOff>
      <xdr:row>56</xdr:row>
      <xdr:rowOff>76200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57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86377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344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120650</xdr:rowOff>
    </xdr:from>
    <xdr:to>
      <xdr:col>74</xdr:col>
      <xdr:colOff>31750</xdr:colOff>
      <xdr:row>56</xdr:row>
      <xdr:rowOff>50800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55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60977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31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120650</xdr:rowOff>
    </xdr:from>
    <xdr:to>
      <xdr:col>69</xdr:col>
      <xdr:colOff>142875</xdr:colOff>
      <xdr:row>56</xdr:row>
      <xdr:rowOff>50800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55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60977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31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52</xdr:row>
      <xdr:rowOff>88900</xdr:rowOff>
    </xdr:from>
    <xdr:to>
      <xdr:col>65</xdr:col>
      <xdr:colOff>53975</xdr:colOff>
      <xdr:row>53</xdr:row>
      <xdr:rowOff>19050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00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51</xdr:row>
      <xdr:rowOff>29227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877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旧町から引き継いでいる補助制度を継続交付しているため抜本的な改革には至っていない。補助の目的が一定水準に達したものや補助基準に沿わなくなっているものについては、抜本的に見直しを進め、補助費の削減に努め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また、</a:t>
          </a:r>
          <a:r>
            <a:rPr kumimoji="1" lang="ja-JP" altLang="en-US" sz="1100" b="0" i="0" baseline="0">
              <a:solidFill>
                <a:schemeClr val="dk1"/>
              </a:solidFill>
              <a:effectLst/>
              <a:latin typeface="+mn-lt"/>
              <a:ea typeface="+mn-ea"/>
              <a:cs typeface="+mn-cs"/>
            </a:rPr>
            <a:t>減額の傾向にはあるものの、</a:t>
          </a:r>
          <a:r>
            <a:rPr kumimoji="1" lang="ja-JP" altLang="ja-JP" sz="1100" b="0" i="0" baseline="0">
              <a:solidFill>
                <a:schemeClr val="dk1"/>
              </a:solidFill>
              <a:effectLst/>
              <a:latin typeface="+mn-lt"/>
              <a:ea typeface="+mn-ea"/>
              <a:cs typeface="+mn-cs"/>
            </a:rPr>
            <a:t>上下水道事業についても国の繰出基準に従い適正な補助をしていく。</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今後は、過疎対策に特化した補助など、ある程度の増額が見込まれる。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81280</xdr:rowOff>
    </xdr:from>
    <xdr:to>
      <xdr:col>82</xdr:col>
      <xdr:colOff>107950</xdr:colOff>
      <xdr:row>40</xdr:row>
      <xdr:rowOff>44704</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5910580"/>
          <a:ext cx="0" cy="9921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16781</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687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44704</xdr:rowOff>
    </xdr:from>
    <xdr:to>
      <xdr:col>82</xdr:col>
      <xdr:colOff>196850</xdr:colOff>
      <xdr:row>40</xdr:row>
      <xdr:rowOff>44704</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6902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167657</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65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81280</xdr:rowOff>
    </xdr:from>
    <xdr:to>
      <xdr:col>82</xdr:col>
      <xdr:colOff>196850</xdr:colOff>
      <xdr:row>34</xdr:row>
      <xdr:rowOff>81280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5910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149860</xdr:rowOff>
    </xdr:from>
    <xdr:to>
      <xdr:col>82</xdr:col>
      <xdr:colOff>107950</xdr:colOff>
      <xdr:row>38</xdr:row>
      <xdr:rowOff>168148</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5671800" y="6664960"/>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81297</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6253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64770</xdr:rowOff>
    </xdr:from>
    <xdr:to>
      <xdr:col>82</xdr:col>
      <xdr:colOff>158750</xdr:colOff>
      <xdr:row>37</xdr:row>
      <xdr:rowOff>166370</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149860</xdr:rowOff>
    </xdr:from>
    <xdr:to>
      <xdr:col>78</xdr:col>
      <xdr:colOff>69850</xdr:colOff>
      <xdr:row>39</xdr:row>
      <xdr:rowOff>78994</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flipV="1">
          <a:off x="14782800" y="6664960"/>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19050</xdr:rowOff>
    </xdr:from>
    <xdr:to>
      <xdr:col>78</xdr:col>
      <xdr:colOff>120650</xdr:colOff>
      <xdr:row>37</xdr:row>
      <xdr:rowOff>120650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130827</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613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163576</xdr:rowOff>
    </xdr:from>
    <xdr:to>
      <xdr:col>73</xdr:col>
      <xdr:colOff>180975</xdr:colOff>
      <xdr:row>39</xdr:row>
      <xdr:rowOff>78994</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3893800" y="6678676"/>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158496</xdr:rowOff>
    </xdr:from>
    <xdr:to>
      <xdr:col>74</xdr:col>
      <xdr:colOff>31750</xdr:colOff>
      <xdr:row>37</xdr:row>
      <xdr:rowOff>88646</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98823</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163576</xdr:rowOff>
    </xdr:from>
    <xdr:to>
      <xdr:col>69</xdr:col>
      <xdr:colOff>92075</xdr:colOff>
      <xdr:row>40</xdr:row>
      <xdr:rowOff>163576</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004800" y="6678676"/>
          <a:ext cx="889000" cy="34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117348</xdr:rowOff>
    </xdr:from>
    <xdr:to>
      <xdr:col>69</xdr:col>
      <xdr:colOff>142875</xdr:colOff>
      <xdr:row>37</xdr:row>
      <xdr:rowOff>47498</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57675</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9906</xdr:rowOff>
    </xdr:from>
    <xdr:to>
      <xdr:col>65</xdr:col>
      <xdr:colOff>53975</xdr:colOff>
      <xdr:row>37</xdr:row>
      <xdr:rowOff>111506</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121683</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61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117348</xdr:rowOff>
    </xdr:from>
    <xdr:to>
      <xdr:col>82</xdr:col>
      <xdr:colOff>158750</xdr:colOff>
      <xdr:row>39</xdr:row>
      <xdr:rowOff>47498</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6632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89425</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6604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99060</xdr:rowOff>
    </xdr:from>
    <xdr:to>
      <xdr:col>78</xdr:col>
      <xdr:colOff>120650</xdr:colOff>
      <xdr:row>39</xdr:row>
      <xdr:rowOff>29210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661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13987</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6700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39</xdr:row>
      <xdr:rowOff>28194</xdr:rowOff>
    </xdr:from>
    <xdr:to>
      <xdr:col>74</xdr:col>
      <xdr:colOff>31750</xdr:colOff>
      <xdr:row>39</xdr:row>
      <xdr:rowOff>129794</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6714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114571</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6801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112776</xdr:rowOff>
    </xdr:from>
    <xdr:to>
      <xdr:col>69</xdr:col>
      <xdr:colOff>142875</xdr:colOff>
      <xdr:row>39</xdr:row>
      <xdr:rowOff>42926</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6627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27703</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6714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40</xdr:row>
      <xdr:rowOff>112776</xdr:rowOff>
    </xdr:from>
    <xdr:to>
      <xdr:col>65</xdr:col>
      <xdr:colOff>53975</xdr:colOff>
      <xdr:row>41</xdr:row>
      <xdr:rowOff>42926</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6970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41</xdr:row>
      <xdr:rowOff>27703</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7057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これまで実施してきた事業の償還が本格化する令和１１年頃までは、元金償還は徐々に減少していくが、利息により増加すると予測している。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しかし、合併特例債や過疎対策事業債など有利な起債があることから、新規発行債が増額することも見込まれ、しっかりと事業精査を行い、償還期間についても再考し、公債費の縮減並びに平準化を図っていく。</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今後は、利息の上昇幅に注意し、投資計画を見込む必要がある。</a:t>
          </a:r>
          <a:endParaRPr lang="ja-JP" altLang="ja-JP" sz="1400">
            <a:effectLst/>
          </a:endParaRP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127000</xdr:rowOff>
    </xdr:from>
    <xdr:to>
      <xdr:col>26</xdr:col>
      <xdr:colOff>184150</xdr:colOff>
      <xdr:row>80</xdr:row>
      <xdr:rowOff>127000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156227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12700</xdr:rowOff>
    </xdr:from>
    <xdr:to>
      <xdr:col>26</xdr:col>
      <xdr:colOff>184150</xdr:colOff>
      <xdr:row>74</xdr:row>
      <xdr:rowOff>12700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41927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9" name="公債費グラフ枠">
          <a:extLst>
            <a:ext uri="{FF2B5EF4-FFF2-40B4-BE49-F238E27FC236}">
              <a16:creationId xmlns:a16="http://schemas.microsoft.com/office/drawing/2014/main" id="{00000000-0008-0000-0400-000067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98425</xdr:rowOff>
    </xdr:from>
    <xdr:to>
      <xdr:col>24</xdr:col>
      <xdr:colOff>25400</xdr:colOff>
      <xdr:row>81</xdr:row>
      <xdr:rowOff>52705</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flipV="1">
          <a:off x="4826000" y="12785725"/>
          <a:ext cx="0" cy="1154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24782</xdr:rowOff>
    </xdr:from>
    <xdr:ext cx="762000" cy="259045"/>
    <xdr:sp macro="" textlink="">
      <xdr:nvSpPr>
        <xdr:cNvPr id="361" name="公債費最小値テキスト">
          <a:extLst>
            <a:ext uri="{FF2B5EF4-FFF2-40B4-BE49-F238E27FC236}">
              <a16:creationId xmlns:a16="http://schemas.microsoft.com/office/drawing/2014/main" id="{00000000-0008-0000-0400-000069010000}"/>
            </a:ext>
          </a:extLst>
        </xdr:cNvPr>
        <xdr:cNvSpPr txBox="1"/>
      </xdr:nvSpPr>
      <xdr:spPr>
        <a:xfrm>
          <a:off x="4914900" y="139122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52705</xdr:rowOff>
    </xdr:from>
    <xdr:to>
      <xdr:col>24</xdr:col>
      <xdr:colOff>114300</xdr:colOff>
      <xdr:row>81</xdr:row>
      <xdr:rowOff>52705</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4737100" y="13940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13352</xdr:rowOff>
    </xdr:from>
    <xdr:ext cx="762000" cy="259045"/>
    <xdr:sp macro="" textlink="">
      <xdr:nvSpPr>
        <xdr:cNvPr id="363" name="公債費最大値テキスト">
          <a:extLst>
            <a:ext uri="{FF2B5EF4-FFF2-40B4-BE49-F238E27FC236}">
              <a16:creationId xmlns:a16="http://schemas.microsoft.com/office/drawing/2014/main" id="{00000000-0008-0000-0400-00006B010000}"/>
            </a:ext>
          </a:extLst>
        </xdr:cNvPr>
        <xdr:cNvSpPr txBox="1"/>
      </xdr:nvSpPr>
      <xdr:spPr>
        <a:xfrm>
          <a:off x="4914900" y="12529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98425</xdr:rowOff>
    </xdr:from>
    <xdr:to>
      <xdr:col>24</xdr:col>
      <xdr:colOff>114300</xdr:colOff>
      <xdr:row>74</xdr:row>
      <xdr:rowOff>98425</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2785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80</xdr:row>
      <xdr:rowOff>24130</xdr:rowOff>
    </xdr:from>
    <xdr:to>
      <xdr:col>24</xdr:col>
      <xdr:colOff>25400</xdr:colOff>
      <xdr:row>80</xdr:row>
      <xdr:rowOff>35561</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3987800" y="13740130"/>
          <a:ext cx="8382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121302</xdr:rowOff>
    </xdr:from>
    <xdr:ext cx="762000" cy="259045"/>
    <xdr:sp macro="" textlink="">
      <xdr:nvSpPr>
        <xdr:cNvPr id="366" name="公債費平均値テキスト">
          <a:extLst>
            <a:ext uri="{FF2B5EF4-FFF2-40B4-BE49-F238E27FC236}">
              <a16:creationId xmlns:a16="http://schemas.microsoft.com/office/drawing/2014/main" id="{00000000-0008-0000-0400-00006E010000}"/>
            </a:ext>
          </a:extLst>
        </xdr:cNvPr>
        <xdr:cNvSpPr txBox="1"/>
      </xdr:nvSpPr>
      <xdr:spPr>
        <a:xfrm>
          <a:off x="4914900" y="13322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104775</xdr:rowOff>
    </xdr:from>
    <xdr:to>
      <xdr:col>24</xdr:col>
      <xdr:colOff>76200</xdr:colOff>
      <xdr:row>79</xdr:row>
      <xdr:rowOff>34925</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4775200" y="13477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80</xdr:row>
      <xdr:rowOff>35561</xdr:rowOff>
    </xdr:from>
    <xdr:to>
      <xdr:col>19</xdr:col>
      <xdr:colOff>187325</xdr:colOff>
      <xdr:row>80</xdr:row>
      <xdr:rowOff>52705</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3098800" y="13751561"/>
          <a:ext cx="889000" cy="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78</xdr:row>
      <xdr:rowOff>127636</xdr:rowOff>
    </xdr:from>
    <xdr:to>
      <xdr:col>20</xdr:col>
      <xdr:colOff>38100</xdr:colOff>
      <xdr:row>79</xdr:row>
      <xdr:rowOff>57786</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937000" y="13500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67963</xdr:rowOff>
    </xdr:from>
    <xdr:ext cx="7366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3606800" y="132696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80</xdr:row>
      <xdr:rowOff>29845</xdr:rowOff>
    </xdr:from>
    <xdr:to>
      <xdr:col>15</xdr:col>
      <xdr:colOff>98425</xdr:colOff>
      <xdr:row>80</xdr:row>
      <xdr:rowOff>52705</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2209800" y="1374584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156211</xdr:rowOff>
    </xdr:from>
    <xdr:to>
      <xdr:col>15</xdr:col>
      <xdr:colOff>149225</xdr:colOff>
      <xdr:row>79</xdr:row>
      <xdr:rowOff>86361</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048000" y="13529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96538</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2717800" y="13298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80</xdr:row>
      <xdr:rowOff>29845</xdr:rowOff>
    </xdr:from>
    <xdr:to>
      <xdr:col>11</xdr:col>
      <xdr:colOff>9525</xdr:colOff>
      <xdr:row>80</xdr:row>
      <xdr:rowOff>75564</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1320800" y="13745845"/>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78</xdr:row>
      <xdr:rowOff>127636</xdr:rowOff>
    </xdr:from>
    <xdr:to>
      <xdr:col>11</xdr:col>
      <xdr:colOff>60325</xdr:colOff>
      <xdr:row>79</xdr:row>
      <xdr:rowOff>57786</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2159000" y="13500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67963</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1828800" y="13269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13336</xdr:rowOff>
    </xdr:from>
    <xdr:to>
      <xdr:col>6</xdr:col>
      <xdr:colOff>171450</xdr:colOff>
      <xdr:row>79</xdr:row>
      <xdr:rowOff>114936</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1270000" y="13557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125113</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939800" y="13326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79</xdr:row>
      <xdr:rowOff>144780</xdr:rowOff>
    </xdr:from>
    <xdr:to>
      <xdr:col>24</xdr:col>
      <xdr:colOff>76200</xdr:colOff>
      <xdr:row>80</xdr:row>
      <xdr:rowOff>74930</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4775200" y="13689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79</xdr:row>
      <xdr:rowOff>116857</xdr:rowOff>
    </xdr:from>
    <xdr:ext cx="762000" cy="259045"/>
    <xdr:sp macro="" textlink="">
      <xdr:nvSpPr>
        <xdr:cNvPr id="385" name="公債費該当値テキスト">
          <a:extLst>
            <a:ext uri="{FF2B5EF4-FFF2-40B4-BE49-F238E27FC236}">
              <a16:creationId xmlns:a16="http://schemas.microsoft.com/office/drawing/2014/main" id="{00000000-0008-0000-0400-000081010000}"/>
            </a:ext>
          </a:extLst>
        </xdr:cNvPr>
        <xdr:cNvSpPr txBox="1"/>
      </xdr:nvSpPr>
      <xdr:spPr>
        <a:xfrm>
          <a:off x="4914900" y="13661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156211</xdr:rowOff>
    </xdr:from>
    <xdr:to>
      <xdr:col>20</xdr:col>
      <xdr:colOff>38100</xdr:colOff>
      <xdr:row>80</xdr:row>
      <xdr:rowOff>86361</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3937000" y="13700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80</xdr:row>
      <xdr:rowOff>71138</xdr:rowOff>
    </xdr:from>
    <xdr:ext cx="7366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606800" y="137871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80</xdr:row>
      <xdr:rowOff>1905</xdr:rowOff>
    </xdr:from>
    <xdr:to>
      <xdr:col>15</xdr:col>
      <xdr:colOff>149225</xdr:colOff>
      <xdr:row>80</xdr:row>
      <xdr:rowOff>103505</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048000" y="13717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80</xdr:row>
      <xdr:rowOff>88282</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2717800" y="13804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150495</xdr:rowOff>
    </xdr:from>
    <xdr:to>
      <xdr:col>11</xdr:col>
      <xdr:colOff>60325</xdr:colOff>
      <xdr:row>80</xdr:row>
      <xdr:rowOff>80645</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2159000" y="13695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65422</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1828800" y="13781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80</xdr:row>
      <xdr:rowOff>24764</xdr:rowOff>
    </xdr:from>
    <xdr:to>
      <xdr:col>6</xdr:col>
      <xdr:colOff>171450</xdr:colOff>
      <xdr:row>80</xdr:row>
      <xdr:rowOff>126364</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1270000" y="13740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111141</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939800" y="13827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　公債費以外では、人件費が最も多く</a:t>
          </a:r>
          <a:r>
            <a:rPr kumimoji="1" lang="en-US" altLang="ja-JP" sz="1100" b="0" i="0" baseline="0">
              <a:solidFill>
                <a:schemeClr val="dk1"/>
              </a:solidFill>
              <a:effectLst/>
              <a:latin typeface="+mn-lt"/>
              <a:ea typeface="+mn-ea"/>
              <a:cs typeface="+mn-cs"/>
            </a:rPr>
            <a:t>21.4%</a:t>
          </a:r>
          <a:r>
            <a:rPr kumimoji="1" lang="ja-JP" altLang="ja-JP" sz="1100" b="0" i="0" baseline="0">
              <a:solidFill>
                <a:schemeClr val="dk1"/>
              </a:solidFill>
              <a:effectLst/>
              <a:latin typeface="+mn-lt"/>
              <a:ea typeface="+mn-ea"/>
              <a:cs typeface="+mn-cs"/>
            </a:rPr>
            <a:t>となっており、続いて補助費等</a:t>
          </a:r>
          <a:r>
            <a:rPr kumimoji="1" lang="en-US" altLang="ja-JP" sz="1100" b="0" i="0" baseline="0">
              <a:solidFill>
                <a:schemeClr val="dk1"/>
              </a:solidFill>
              <a:effectLst/>
              <a:latin typeface="+mn-lt"/>
              <a:ea typeface="+mn-ea"/>
              <a:cs typeface="+mn-cs"/>
            </a:rPr>
            <a:t>20.9</a:t>
          </a:r>
          <a:r>
            <a:rPr kumimoji="1" lang="ja-JP" altLang="ja-JP" sz="1100" b="0" i="0" baseline="0">
              <a:solidFill>
                <a:schemeClr val="dk1"/>
              </a:solidFill>
              <a:effectLst/>
              <a:latin typeface="+mn-lt"/>
              <a:ea typeface="+mn-ea"/>
              <a:cs typeface="+mn-cs"/>
            </a:rPr>
            <a:t>％、物件費</a:t>
          </a:r>
          <a:r>
            <a:rPr kumimoji="1" lang="en-US" altLang="ja-JP" sz="1100" b="0" i="0" baseline="0">
              <a:solidFill>
                <a:schemeClr val="dk1"/>
              </a:solidFill>
              <a:effectLst/>
              <a:latin typeface="+mn-lt"/>
              <a:ea typeface="+mn-ea"/>
              <a:cs typeface="+mn-cs"/>
            </a:rPr>
            <a:t>12.7</a:t>
          </a:r>
          <a:r>
            <a:rPr kumimoji="1" lang="ja-JP" altLang="ja-JP" sz="1100" b="0" i="0" baseline="0">
              <a:solidFill>
                <a:schemeClr val="dk1"/>
              </a:solidFill>
              <a:effectLst/>
              <a:latin typeface="+mn-lt"/>
              <a:ea typeface="+mn-ea"/>
              <a:cs typeface="+mn-cs"/>
            </a:rPr>
            <a:t>％となっている。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公債費を除く経常経費は、類似団体平均を下回っており、全国平均、兵庫県平均と比較すると低く推移している。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このことから、当町において公債費の支出割合がいかに高く、弾力性がないかが分かる。また、</a:t>
          </a:r>
          <a:r>
            <a:rPr kumimoji="1" lang="ja-JP" altLang="en-US" sz="1100" b="0" i="0" baseline="0">
              <a:solidFill>
                <a:schemeClr val="dk1"/>
              </a:solidFill>
              <a:effectLst/>
              <a:latin typeface="+mn-lt"/>
              <a:ea typeface="+mn-ea"/>
              <a:cs typeface="+mn-cs"/>
            </a:rPr>
            <a:t>人件</a:t>
          </a:r>
          <a:r>
            <a:rPr kumimoji="1" lang="ja-JP" altLang="ja-JP" sz="1100" b="0" i="0" baseline="0">
              <a:solidFill>
                <a:schemeClr val="dk1"/>
              </a:solidFill>
              <a:effectLst/>
              <a:latin typeface="+mn-lt"/>
              <a:ea typeface="+mn-ea"/>
              <a:cs typeface="+mn-cs"/>
            </a:rPr>
            <a:t>費の支出割合が高くなってきているので注意が必要である。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99785</xdr:rowOff>
    </xdr:from>
    <xdr:to>
      <xdr:col>82</xdr:col>
      <xdr:colOff>107950</xdr:colOff>
      <xdr:row>81</xdr:row>
      <xdr:rowOff>113393</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444185"/>
          <a:ext cx="0" cy="15566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85470</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972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113393</xdr:rowOff>
    </xdr:from>
    <xdr:to>
      <xdr:col>82</xdr:col>
      <xdr:colOff>196850</xdr:colOff>
      <xdr:row>81</xdr:row>
      <xdr:rowOff>113393</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4000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14712</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18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99785</xdr:rowOff>
    </xdr:from>
    <xdr:to>
      <xdr:col>82</xdr:col>
      <xdr:colOff>196850</xdr:colOff>
      <xdr:row>72</xdr:row>
      <xdr:rowOff>99785</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444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56243</xdr:rowOff>
    </xdr:from>
    <xdr:to>
      <xdr:col>82</xdr:col>
      <xdr:colOff>107950</xdr:colOff>
      <xdr:row>76</xdr:row>
      <xdr:rowOff>56243</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5671800" y="130864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67327</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3268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95250</xdr:rowOff>
    </xdr:from>
    <xdr:to>
      <xdr:col>82</xdr:col>
      <xdr:colOff>158750</xdr:colOff>
      <xdr:row>78</xdr:row>
      <xdr:rowOff>25400</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56243</xdr:rowOff>
    </xdr:from>
    <xdr:to>
      <xdr:col>78</xdr:col>
      <xdr:colOff>69850</xdr:colOff>
      <xdr:row>77</xdr:row>
      <xdr:rowOff>26307</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4782800" y="13086443"/>
          <a:ext cx="889000" cy="141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146957</xdr:rowOff>
    </xdr:from>
    <xdr:to>
      <xdr:col>78</xdr:col>
      <xdr:colOff>120650</xdr:colOff>
      <xdr:row>77</xdr:row>
      <xdr:rowOff>77107</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3177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61884</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3263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50800</xdr:rowOff>
    </xdr:from>
    <xdr:to>
      <xdr:col>73</xdr:col>
      <xdr:colOff>180975</xdr:colOff>
      <xdr:row>77</xdr:row>
      <xdr:rowOff>26307</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893800" y="12738100"/>
          <a:ext cx="889000" cy="489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155121</xdr:rowOff>
    </xdr:from>
    <xdr:to>
      <xdr:col>74</xdr:col>
      <xdr:colOff>31750</xdr:colOff>
      <xdr:row>76</xdr:row>
      <xdr:rowOff>85271</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3013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95449</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2782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50800</xdr:rowOff>
    </xdr:from>
    <xdr:to>
      <xdr:col>69</xdr:col>
      <xdr:colOff>92075</xdr:colOff>
      <xdr:row>76</xdr:row>
      <xdr:rowOff>110671</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004800" y="12738100"/>
          <a:ext cx="889000" cy="402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0</xdr:rowOff>
    </xdr:from>
    <xdr:to>
      <xdr:col>69</xdr:col>
      <xdr:colOff>142875</xdr:colOff>
      <xdr:row>74</xdr:row>
      <xdr:rowOff>101600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268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111777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245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100693</xdr:rowOff>
    </xdr:from>
    <xdr:to>
      <xdr:col>65</xdr:col>
      <xdr:colOff>53975</xdr:colOff>
      <xdr:row>76</xdr:row>
      <xdr:rowOff>30843</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2959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41020</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2728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5443</xdr:rowOff>
    </xdr:from>
    <xdr:to>
      <xdr:col>82</xdr:col>
      <xdr:colOff>158750</xdr:colOff>
      <xdr:row>76</xdr:row>
      <xdr:rowOff>107043</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3035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21970</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288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5443</xdr:rowOff>
    </xdr:from>
    <xdr:to>
      <xdr:col>78</xdr:col>
      <xdr:colOff>120650</xdr:colOff>
      <xdr:row>76</xdr:row>
      <xdr:rowOff>107043</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3035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117220</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2804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146957</xdr:rowOff>
    </xdr:from>
    <xdr:to>
      <xdr:col>74</xdr:col>
      <xdr:colOff>31750</xdr:colOff>
      <xdr:row>77</xdr:row>
      <xdr:rowOff>77107</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317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61884</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3263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0</xdr:rowOff>
    </xdr:from>
    <xdr:to>
      <xdr:col>69</xdr:col>
      <xdr:colOff>142875</xdr:colOff>
      <xdr:row>74</xdr:row>
      <xdr:rowOff>101600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268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86377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277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59871</xdr:rowOff>
    </xdr:from>
    <xdr:to>
      <xdr:col>65</xdr:col>
      <xdr:colOff>53975</xdr:colOff>
      <xdr:row>76</xdr:row>
      <xdr:rowOff>161471</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3090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146248</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3176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兵庫県多可町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135484</xdr:rowOff>
    </xdr:from>
    <xdr:to>
      <xdr:col>29</xdr:col>
      <xdr:colOff>127000</xdr:colOff>
      <xdr:row>19</xdr:row>
      <xdr:rowOff>117335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069059"/>
          <a:ext cx="0" cy="135345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89412</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94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117335</xdr:rowOff>
    </xdr:from>
    <xdr:to>
      <xdr:col>30</xdr:col>
      <xdr:colOff>25400</xdr:colOff>
      <xdr:row>19</xdr:row>
      <xdr:rowOff>117335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225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50411</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12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135484</xdr:rowOff>
    </xdr:from>
    <xdr:to>
      <xdr:col>30</xdr:col>
      <xdr:colOff>25400</xdr:colOff>
      <xdr:row>11</xdr:row>
      <xdr:rowOff>135484</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0690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132893</xdr:rowOff>
    </xdr:from>
    <xdr:to>
      <xdr:col>29</xdr:col>
      <xdr:colOff>127000</xdr:colOff>
      <xdr:row>16</xdr:row>
      <xdr:rowOff>54737</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752268"/>
          <a:ext cx="647700" cy="932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86263</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5341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69736</xdr:rowOff>
    </xdr:from>
    <xdr:to>
      <xdr:col>29</xdr:col>
      <xdr:colOff>177800</xdr:colOff>
      <xdr:row>15</xdr:row>
      <xdr:rowOff>171336</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6891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54737</xdr:rowOff>
    </xdr:from>
    <xdr:to>
      <xdr:col>26</xdr:col>
      <xdr:colOff>50800</xdr:colOff>
      <xdr:row>16</xdr:row>
      <xdr:rowOff>86081</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845562"/>
          <a:ext cx="698500" cy="313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14872</xdr:rowOff>
    </xdr:from>
    <xdr:to>
      <xdr:col>26</xdr:col>
      <xdr:colOff>101600</xdr:colOff>
      <xdr:row>16</xdr:row>
      <xdr:rowOff>116472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8056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101249</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8920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86081</xdr:rowOff>
    </xdr:from>
    <xdr:to>
      <xdr:col>22</xdr:col>
      <xdr:colOff>114300</xdr:colOff>
      <xdr:row>16</xdr:row>
      <xdr:rowOff>90005</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876906"/>
          <a:ext cx="698500" cy="39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65723</xdr:rowOff>
    </xdr:from>
    <xdr:to>
      <xdr:col>22</xdr:col>
      <xdr:colOff>165100</xdr:colOff>
      <xdr:row>16</xdr:row>
      <xdr:rowOff>167323</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8565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152100</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942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88798</xdr:rowOff>
    </xdr:from>
    <xdr:to>
      <xdr:col>18</xdr:col>
      <xdr:colOff>177800</xdr:colOff>
      <xdr:row>16</xdr:row>
      <xdr:rowOff>90005</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2879623"/>
          <a:ext cx="698500" cy="120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103124</xdr:rowOff>
    </xdr:from>
    <xdr:to>
      <xdr:col>19</xdr:col>
      <xdr:colOff>38100</xdr:colOff>
      <xdr:row>17</xdr:row>
      <xdr:rowOff>33274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8939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18051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980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161417</xdr:rowOff>
    </xdr:from>
    <xdr:to>
      <xdr:col>15</xdr:col>
      <xdr:colOff>101600</xdr:colOff>
      <xdr:row>17</xdr:row>
      <xdr:rowOff>91567</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9522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76344</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0386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82093</xdr:rowOff>
    </xdr:from>
    <xdr:to>
      <xdr:col>29</xdr:col>
      <xdr:colOff>177800</xdr:colOff>
      <xdr:row>16</xdr:row>
      <xdr:rowOff>12243</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7014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54170</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673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3937</xdr:rowOff>
    </xdr:from>
    <xdr:to>
      <xdr:col>26</xdr:col>
      <xdr:colOff>101600</xdr:colOff>
      <xdr:row>16</xdr:row>
      <xdr:rowOff>105537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7947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115714</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5636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35281</xdr:rowOff>
    </xdr:from>
    <xdr:to>
      <xdr:col>22</xdr:col>
      <xdr:colOff>165100</xdr:colOff>
      <xdr:row>16</xdr:row>
      <xdr:rowOff>136881</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8261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147058</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5949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39205</xdr:rowOff>
    </xdr:from>
    <xdr:to>
      <xdr:col>19</xdr:col>
      <xdr:colOff>38100</xdr:colOff>
      <xdr:row>16</xdr:row>
      <xdr:rowOff>140805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8300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150982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598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37998</xdr:rowOff>
    </xdr:from>
    <xdr:to>
      <xdr:col>15</xdr:col>
      <xdr:colOff>101600</xdr:colOff>
      <xdr:row>16</xdr:row>
      <xdr:rowOff>139598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8288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149775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597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198590</xdr:rowOff>
    </xdr:from>
    <xdr:to>
      <xdr:col>29</xdr:col>
      <xdr:colOff>127000</xdr:colOff>
      <xdr:row>37</xdr:row>
      <xdr:rowOff>322834</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23140"/>
          <a:ext cx="0" cy="132439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294911</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19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322834</xdr:rowOff>
    </xdr:from>
    <xdr:to>
      <xdr:col>30</xdr:col>
      <xdr:colOff>25400</xdr:colOff>
      <xdr:row>37</xdr:row>
      <xdr:rowOff>322834</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44753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113517</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66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55,242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198590</xdr:rowOff>
    </xdr:from>
    <xdr:to>
      <xdr:col>30</xdr:col>
      <xdr:colOff>25400</xdr:colOff>
      <xdr:row>33</xdr:row>
      <xdr:rowOff>198590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231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261112</xdr:rowOff>
    </xdr:from>
    <xdr:to>
      <xdr:col>29</xdr:col>
      <xdr:colOff>127000</xdr:colOff>
      <xdr:row>34</xdr:row>
      <xdr:rowOff>267608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003800" y="6528562"/>
          <a:ext cx="647700" cy="64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12101</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2245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40024</xdr:rowOff>
    </xdr:from>
    <xdr:to>
      <xdr:col>29</xdr:col>
      <xdr:colOff>177800</xdr:colOff>
      <xdr:row>35</xdr:row>
      <xdr:rowOff>141624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6503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182454</xdr:rowOff>
    </xdr:from>
    <xdr:to>
      <xdr:col>26</xdr:col>
      <xdr:colOff>50800</xdr:colOff>
      <xdr:row>34</xdr:row>
      <xdr:rowOff>261112</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6449904"/>
          <a:ext cx="698500" cy="786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42158</xdr:rowOff>
    </xdr:from>
    <xdr:to>
      <xdr:col>26</xdr:col>
      <xdr:colOff>101600</xdr:colOff>
      <xdr:row>35</xdr:row>
      <xdr:rowOff>143758</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6525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128535</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7388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171806</xdr:rowOff>
    </xdr:from>
    <xdr:to>
      <xdr:col>22</xdr:col>
      <xdr:colOff>114300</xdr:colOff>
      <xdr:row>34</xdr:row>
      <xdr:rowOff>182454</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3606800" y="6439256"/>
          <a:ext cx="698500" cy="106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19241</xdr:rowOff>
    </xdr:from>
    <xdr:to>
      <xdr:col>22</xdr:col>
      <xdr:colOff>165100</xdr:colOff>
      <xdr:row>35</xdr:row>
      <xdr:rowOff>120841</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6295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105618</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715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171806</xdr:rowOff>
    </xdr:from>
    <xdr:to>
      <xdr:col>18</xdr:col>
      <xdr:colOff>177800</xdr:colOff>
      <xdr:row>34</xdr:row>
      <xdr:rowOff>259474</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439256"/>
          <a:ext cx="698500" cy="876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51968</xdr:rowOff>
    </xdr:from>
    <xdr:to>
      <xdr:col>19</xdr:col>
      <xdr:colOff>38100</xdr:colOff>
      <xdr:row>35</xdr:row>
      <xdr:rowOff>153568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6623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138345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748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82696</xdr:rowOff>
    </xdr:from>
    <xdr:to>
      <xdr:col>15</xdr:col>
      <xdr:colOff>101600</xdr:colOff>
      <xdr:row>35</xdr:row>
      <xdr:rowOff>184296</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6930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169073</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779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216808</xdr:rowOff>
    </xdr:from>
    <xdr:to>
      <xdr:col>29</xdr:col>
      <xdr:colOff>177800</xdr:colOff>
      <xdr:row>34</xdr:row>
      <xdr:rowOff>318408</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4842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61885</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329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210312</xdr:rowOff>
    </xdr:from>
    <xdr:to>
      <xdr:col>26</xdr:col>
      <xdr:colOff>101600</xdr:colOff>
      <xdr:row>34</xdr:row>
      <xdr:rowOff>311912</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4777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322089</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2466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131654</xdr:rowOff>
    </xdr:from>
    <xdr:to>
      <xdr:col>22</xdr:col>
      <xdr:colOff>165100</xdr:colOff>
      <xdr:row>34</xdr:row>
      <xdr:rowOff>233254</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3991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243431</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167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121006</xdr:rowOff>
    </xdr:from>
    <xdr:to>
      <xdr:col>19</xdr:col>
      <xdr:colOff>38100</xdr:colOff>
      <xdr:row>34</xdr:row>
      <xdr:rowOff>222606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3884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232783</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157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208674</xdr:rowOff>
    </xdr:from>
    <xdr:to>
      <xdr:col>15</xdr:col>
      <xdr:colOff>101600</xdr:colOff>
      <xdr:row>34</xdr:row>
      <xdr:rowOff>310274</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4761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320451</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24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兵庫県多可町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18,605
18,147
185.19
15,096,645
14,834,438
210,650
7,198,651
14,541,354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11.2
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95682</xdr:rowOff>
    </xdr:from>
    <xdr:to>
      <xdr:col>24</xdr:col>
      <xdr:colOff>62865</xdr:colOff>
      <xdr:row>38</xdr:row>
      <xdr:rowOff>73978</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39182"/>
          <a:ext cx="1270" cy="1349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77805</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929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73978</xdr:rowOff>
    </xdr:from>
    <xdr:to>
      <xdr:col>24</xdr:col>
      <xdr:colOff>152400</xdr:colOff>
      <xdr:row>38</xdr:row>
      <xdr:rowOff>73978</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89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42359</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14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95682</xdr:rowOff>
    </xdr:from>
    <xdr:to>
      <xdr:col>24</xdr:col>
      <xdr:colOff>152400</xdr:colOff>
      <xdr:row>30</xdr:row>
      <xdr:rowOff>95682</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391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76988</xdr:rowOff>
    </xdr:from>
    <xdr:to>
      <xdr:col>24</xdr:col>
      <xdr:colOff>63500</xdr:colOff>
      <xdr:row>36</xdr:row>
      <xdr:rowOff>157112</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249188"/>
          <a:ext cx="838200" cy="80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56240</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8855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33363</xdr:rowOff>
    </xdr:from>
    <xdr:to>
      <xdr:col>24</xdr:col>
      <xdr:colOff>114300</xdr:colOff>
      <xdr:row>35</xdr:row>
      <xdr:rowOff>134963</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34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157112</xdr:rowOff>
    </xdr:from>
    <xdr:to>
      <xdr:col>19</xdr:col>
      <xdr:colOff>177800</xdr:colOff>
      <xdr:row>36</xdr:row>
      <xdr:rowOff>164732</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329312"/>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143789</xdr:rowOff>
    </xdr:from>
    <xdr:to>
      <xdr:col>20</xdr:col>
      <xdr:colOff>38100</xdr:colOff>
      <xdr:row>36</xdr:row>
      <xdr:rowOff>73939</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44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34</xdr:row>
      <xdr:rowOff>90466</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5919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164732</xdr:rowOff>
    </xdr:from>
    <xdr:to>
      <xdr:col>15</xdr:col>
      <xdr:colOff>50800</xdr:colOff>
      <xdr:row>36</xdr:row>
      <xdr:rowOff>164948</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336932"/>
          <a:ext cx="889000" cy="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12471</xdr:rowOff>
    </xdr:from>
    <xdr:to>
      <xdr:col>15</xdr:col>
      <xdr:colOff>101600</xdr:colOff>
      <xdr:row>36</xdr:row>
      <xdr:rowOff>114071</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184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130598</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5959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156413</xdr:rowOff>
    </xdr:from>
    <xdr:to>
      <xdr:col>10</xdr:col>
      <xdr:colOff>114300</xdr:colOff>
      <xdr:row>36</xdr:row>
      <xdr:rowOff>164948</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a:off x="1130300" y="6328613"/>
          <a:ext cx="889000" cy="8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37592</xdr:rowOff>
    </xdr:from>
    <xdr:to>
      <xdr:col>10</xdr:col>
      <xdr:colOff>165100</xdr:colOff>
      <xdr:row>36</xdr:row>
      <xdr:rowOff>139192</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09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155719</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5985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97930</xdr:rowOff>
    </xdr:from>
    <xdr:to>
      <xdr:col>6</xdr:col>
      <xdr:colOff>38100</xdr:colOff>
      <xdr:row>37</xdr:row>
      <xdr:rowOff>28080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70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44607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045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26188</xdr:rowOff>
    </xdr:from>
    <xdr:to>
      <xdr:col>24</xdr:col>
      <xdr:colOff>114300</xdr:colOff>
      <xdr:row>36</xdr:row>
      <xdr:rowOff>127788</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198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4615</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176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106312</xdr:rowOff>
    </xdr:from>
    <xdr:to>
      <xdr:col>20</xdr:col>
      <xdr:colOff>38100</xdr:colOff>
      <xdr:row>37</xdr:row>
      <xdr:rowOff>36462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278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27589</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371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113932</xdr:rowOff>
    </xdr:from>
    <xdr:to>
      <xdr:col>15</xdr:col>
      <xdr:colOff>101600</xdr:colOff>
      <xdr:row>37</xdr:row>
      <xdr:rowOff>44082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286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35209</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378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114148</xdr:rowOff>
    </xdr:from>
    <xdr:to>
      <xdr:col>10</xdr:col>
      <xdr:colOff>165100</xdr:colOff>
      <xdr:row>37</xdr:row>
      <xdr:rowOff>44298</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286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35425</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379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105613</xdr:rowOff>
    </xdr:from>
    <xdr:to>
      <xdr:col>6</xdr:col>
      <xdr:colOff>38100</xdr:colOff>
      <xdr:row>37</xdr:row>
      <xdr:rowOff>35763</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277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26890</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370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171153</xdr:rowOff>
    </xdr:from>
    <xdr:to>
      <xdr:col>24</xdr:col>
      <xdr:colOff>62865</xdr:colOff>
      <xdr:row>58</xdr:row>
      <xdr:rowOff>96171</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43653"/>
          <a:ext cx="1270" cy="12966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99998</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10044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96171</xdr:rowOff>
    </xdr:from>
    <xdr:to>
      <xdr:col>24</xdr:col>
      <xdr:colOff>152400</xdr:colOff>
      <xdr:row>58</xdr:row>
      <xdr:rowOff>96171</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10040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117830</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188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743,489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171153</xdr:rowOff>
    </xdr:from>
    <xdr:to>
      <xdr:col>24</xdr:col>
      <xdr:colOff>152400</xdr:colOff>
      <xdr:row>50</xdr:row>
      <xdr:rowOff>171153</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436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31104</xdr:rowOff>
    </xdr:from>
    <xdr:to>
      <xdr:col>24</xdr:col>
      <xdr:colOff>63500</xdr:colOff>
      <xdr:row>58</xdr:row>
      <xdr:rowOff>45473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975204"/>
          <a:ext cx="838200" cy="14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115936</xdr:rowOff>
    </xdr:from>
    <xdr:ext cx="599010"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7171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93059</xdr:rowOff>
    </xdr:from>
    <xdr:to>
      <xdr:col>24</xdr:col>
      <xdr:colOff>114300</xdr:colOff>
      <xdr:row>58</xdr:row>
      <xdr:rowOff>23209</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865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35180</xdr:rowOff>
    </xdr:from>
    <xdr:to>
      <xdr:col>19</xdr:col>
      <xdr:colOff>177800</xdr:colOff>
      <xdr:row>58</xdr:row>
      <xdr:rowOff>45473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2908300" y="9979280"/>
          <a:ext cx="889000" cy="1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148597</xdr:rowOff>
    </xdr:from>
    <xdr:to>
      <xdr:col>20</xdr:col>
      <xdr:colOff>38100</xdr:colOff>
      <xdr:row>58</xdr:row>
      <xdr:rowOff>78747</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921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95274</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696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7889</xdr:rowOff>
    </xdr:from>
    <xdr:to>
      <xdr:col>15</xdr:col>
      <xdr:colOff>50800</xdr:colOff>
      <xdr:row>58</xdr:row>
      <xdr:rowOff>35180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2019300" y="9951989"/>
          <a:ext cx="889000" cy="27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151070</xdr:rowOff>
    </xdr:from>
    <xdr:to>
      <xdr:col>15</xdr:col>
      <xdr:colOff>101600</xdr:colOff>
      <xdr:row>58</xdr:row>
      <xdr:rowOff>81220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923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97747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698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7889</xdr:rowOff>
    </xdr:from>
    <xdr:to>
      <xdr:col>10</xdr:col>
      <xdr:colOff>114300</xdr:colOff>
      <xdr:row>58</xdr:row>
      <xdr:rowOff>41972</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951989"/>
          <a:ext cx="889000" cy="34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160434</xdr:rowOff>
    </xdr:from>
    <xdr:to>
      <xdr:col>10</xdr:col>
      <xdr:colOff>165100</xdr:colOff>
      <xdr:row>58</xdr:row>
      <xdr:rowOff>90584</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93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81711</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10025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164667</xdr:rowOff>
    </xdr:from>
    <xdr:to>
      <xdr:col>6</xdr:col>
      <xdr:colOff>38100</xdr:colOff>
      <xdr:row>58</xdr:row>
      <xdr:rowOff>94817</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937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85944</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10030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151754</xdr:rowOff>
    </xdr:from>
    <xdr:to>
      <xdr:col>24</xdr:col>
      <xdr:colOff>114300</xdr:colOff>
      <xdr:row>58</xdr:row>
      <xdr:rowOff>81904</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924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71486</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844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166123</xdr:rowOff>
    </xdr:from>
    <xdr:to>
      <xdr:col>20</xdr:col>
      <xdr:colOff>38100</xdr:colOff>
      <xdr:row>58</xdr:row>
      <xdr:rowOff>96273</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938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87400</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10031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155830</xdr:rowOff>
    </xdr:from>
    <xdr:to>
      <xdr:col>15</xdr:col>
      <xdr:colOff>101600</xdr:colOff>
      <xdr:row>58</xdr:row>
      <xdr:rowOff>85980</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928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77107</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10021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128539</xdr:rowOff>
    </xdr:from>
    <xdr:to>
      <xdr:col>10</xdr:col>
      <xdr:colOff>165100</xdr:colOff>
      <xdr:row>58</xdr:row>
      <xdr:rowOff>58689</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901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75216</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19795" y="9676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162622</xdr:rowOff>
    </xdr:from>
    <xdr:to>
      <xdr:col>6</xdr:col>
      <xdr:colOff>38100</xdr:colOff>
      <xdr:row>58</xdr:row>
      <xdr:rowOff>92772</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935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109299</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7104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73330</xdr:rowOff>
    </xdr:from>
    <xdr:to>
      <xdr:col>24</xdr:col>
      <xdr:colOff>62865</xdr:colOff>
      <xdr:row>78</xdr:row>
      <xdr:rowOff>169723</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074830"/>
          <a:ext cx="1270" cy="14679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2100</xdr:rowOff>
    </xdr:from>
    <xdr:ext cx="469744"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46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169723</xdr:rowOff>
    </xdr:from>
    <xdr:to>
      <xdr:col>24</xdr:col>
      <xdr:colOff>152400</xdr:colOff>
      <xdr:row>78</xdr:row>
      <xdr:rowOff>169723</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42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20007</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850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73330</xdr:rowOff>
    </xdr:from>
    <xdr:to>
      <xdr:col>24</xdr:col>
      <xdr:colOff>152400</xdr:colOff>
      <xdr:row>70</xdr:row>
      <xdr:rowOff>73330</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074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169723</xdr:rowOff>
    </xdr:from>
    <xdr:to>
      <xdr:col>24</xdr:col>
      <xdr:colOff>63500</xdr:colOff>
      <xdr:row>79</xdr:row>
      <xdr:rowOff>6769</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542823"/>
          <a:ext cx="838200" cy="8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139895</xdr:rowOff>
    </xdr:from>
    <xdr:ext cx="534377"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29986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117018</xdr:rowOff>
    </xdr:from>
    <xdr:to>
      <xdr:col>24</xdr:col>
      <xdr:colOff>114300</xdr:colOff>
      <xdr:row>77</xdr:row>
      <xdr:rowOff>47168</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147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159435</xdr:rowOff>
    </xdr:from>
    <xdr:to>
      <xdr:col>19</xdr:col>
      <xdr:colOff>177800</xdr:colOff>
      <xdr:row>79</xdr:row>
      <xdr:rowOff>6769</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532535"/>
          <a:ext cx="889000" cy="18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18986</xdr:rowOff>
    </xdr:from>
    <xdr:to>
      <xdr:col>20</xdr:col>
      <xdr:colOff>38100</xdr:colOff>
      <xdr:row>77</xdr:row>
      <xdr:rowOff>120586</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20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137113</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2995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134747</xdr:rowOff>
    </xdr:from>
    <xdr:to>
      <xdr:col>15</xdr:col>
      <xdr:colOff>50800</xdr:colOff>
      <xdr:row>78</xdr:row>
      <xdr:rowOff>159435</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507847"/>
          <a:ext cx="889000" cy="24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167043</xdr:rowOff>
    </xdr:from>
    <xdr:to>
      <xdr:col>15</xdr:col>
      <xdr:colOff>101600</xdr:colOff>
      <xdr:row>77</xdr:row>
      <xdr:rowOff>97193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197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113720</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2972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134747</xdr:rowOff>
    </xdr:from>
    <xdr:to>
      <xdr:col>10</xdr:col>
      <xdr:colOff>114300</xdr:colOff>
      <xdr:row>78</xdr:row>
      <xdr:rowOff>149606</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507847"/>
          <a:ext cx="889000" cy="14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147841</xdr:rowOff>
    </xdr:from>
    <xdr:to>
      <xdr:col>10</xdr:col>
      <xdr:colOff>165100</xdr:colOff>
      <xdr:row>77</xdr:row>
      <xdr:rowOff>77991</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178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94518</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29532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147726</xdr:rowOff>
    </xdr:from>
    <xdr:to>
      <xdr:col>6</xdr:col>
      <xdr:colOff>38100</xdr:colOff>
      <xdr:row>77</xdr:row>
      <xdr:rowOff>77876</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1779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94404</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2953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118923</xdr:rowOff>
    </xdr:from>
    <xdr:to>
      <xdr:col>24</xdr:col>
      <xdr:colOff>114300</xdr:colOff>
      <xdr:row>79</xdr:row>
      <xdr:rowOff>49073</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492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33850</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406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127419</xdr:rowOff>
    </xdr:from>
    <xdr:to>
      <xdr:col>20</xdr:col>
      <xdr:colOff>38100</xdr:colOff>
      <xdr:row>79</xdr:row>
      <xdr:rowOff>57569</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500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79</xdr:row>
      <xdr:rowOff>48696</xdr:rowOff>
    </xdr:from>
    <xdr:ext cx="378565"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608017" y="135932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108635</xdr:rowOff>
    </xdr:from>
    <xdr:to>
      <xdr:col>15</xdr:col>
      <xdr:colOff>101600</xdr:colOff>
      <xdr:row>79</xdr:row>
      <xdr:rowOff>38785</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481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29912</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3574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83947</xdr:rowOff>
    </xdr:from>
    <xdr:to>
      <xdr:col>10</xdr:col>
      <xdr:colOff>165100</xdr:colOff>
      <xdr:row>79</xdr:row>
      <xdr:rowOff>14097</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457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5224</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3549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98806</xdr:rowOff>
    </xdr:from>
    <xdr:to>
      <xdr:col>6</xdr:col>
      <xdr:colOff>38100</xdr:colOff>
      <xdr:row>79</xdr:row>
      <xdr:rowOff>28956</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471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20083</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3564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7734</xdr:rowOff>
    </xdr:from>
    <xdr:to>
      <xdr:col>24</xdr:col>
      <xdr:colOff>62865</xdr:colOff>
      <xdr:row>97</xdr:row>
      <xdr:rowOff>153315</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438234"/>
          <a:ext cx="1270" cy="1345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157142</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787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48,428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153315</xdr:rowOff>
    </xdr:from>
    <xdr:to>
      <xdr:col>24</xdr:col>
      <xdr:colOff>152400</xdr:colOff>
      <xdr:row>97</xdr:row>
      <xdr:rowOff>153315</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783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125861</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2134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7734</xdr:rowOff>
    </xdr:from>
    <xdr:to>
      <xdr:col>24</xdr:col>
      <xdr:colOff>152400</xdr:colOff>
      <xdr:row>90</xdr:row>
      <xdr:rowOff>7734</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4382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168580</xdr:rowOff>
    </xdr:from>
    <xdr:to>
      <xdr:col>24</xdr:col>
      <xdr:colOff>63500</xdr:colOff>
      <xdr:row>94</xdr:row>
      <xdr:rowOff>61430</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113430"/>
          <a:ext cx="838200" cy="6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53585</xdr:rowOff>
    </xdr:from>
    <xdr:ext cx="534377"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1698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75158</xdr:rowOff>
    </xdr:from>
    <xdr:to>
      <xdr:col>24</xdr:col>
      <xdr:colOff>114300</xdr:colOff>
      <xdr:row>95</xdr:row>
      <xdr:rowOff>5308</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191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61430</xdr:rowOff>
    </xdr:from>
    <xdr:to>
      <xdr:col>19</xdr:col>
      <xdr:colOff>177800</xdr:colOff>
      <xdr:row>94</xdr:row>
      <xdr:rowOff>115049</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177730"/>
          <a:ext cx="889000" cy="53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147510</xdr:rowOff>
    </xdr:from>
    <xdr:to>
      <xdr:col>20</xdr:col>
      <xdr:colOff>38100</xdr:colOff>
      <xdr:row>95</xdr:row>
      <xdr:rowOff>77660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263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68787</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530111" y="16356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28677</xdr:rowOff>
    </xdr:from>
    <xdr:to>
      <xdr:col>15</xdr:col>
      <xdr:colOff>50800</xdr:colOff>
      <xdr:row>94</xdr:row>
      <xdr:rowOff>115049</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019300" y="16144977"/>
          <a:ext cx="889000" cy="86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71793</xdr:rowOff>
    </xdr:from>
    <xdr:to>
      <xdr:col>15</xdr:col>
      <xdr:colOff>101600</xdr:colOff>
      <xdr:row>96</xdr:row>
      <xdr:rowOff>1943</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359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164520</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41111" y="16452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94</xdr:row>
      <xdr:rowOff>28677</xdr:rowOff>
    </xdr:from>
    <xdr:to>
      <xdr:col>10</xdr:col>
      <xdr:colOff>114300</xdr:colOff>
      <xdr:row>96</xdr:row>
      <xdr:rowOff>3911</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144977"/>
          <a:ext cx="889000" cy="318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97816</xdr:rowOff>
    </xdr:from>
    <xdr:to>
      <xdr:col>10</xdr:col>
      <xdr:colOff>165100</xdr:colOff>
      <xdr:row>95</xdr:row>
      <xdr:rowOff>27966</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214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19093</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52111" y="16306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99695</xdr:rowOff>
    </xdr:from>
    <xdr:to>
      <xdr:col>6</xdr:col>
      <xdr:colOff>38100</xdr:colOff>
      <xdr:row>97</xdr:row>
      <xdr:rowOff>29845</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558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20972</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63111" y="16651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117780</xdr:rowOff>
    </xdr:from>
    <xdr:to>
      <xdr:col>24</xdr:col>
      <xdr:colOff>114300</xdr:colOff>
      <xdr:row>94</xdr:row>
      <xdr:rowOff>47930</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062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140657</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5914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10630</xdr:rowOff>
    </xdr:from>
    <xdr:to>
      <xdr:col>20</xdr:col>
      <xdr:colOff>38100</xdr:colOff>
      <xdr:row>94</xdr:row>
      <xdr:rowOff>112230</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126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128757</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530111" y="15902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64249</xdr:rowOff>
    </xdr:from>
    <xdr:to>
      <xdr:col>15</xdr:col>
      <xdr:colOff>101600</xdr:colOff>
      <xdr:row>94</xdr:row>
      <xdr:rowOff>165849</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180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10926</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41111" y="15955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149327</xdr:rowOff>
    </xdr:from>
    <xdr:to>
      <xdr:col>10</xdr:col>
      <xdr:colOff>165100</xdr:colOff>
      <xdr:row>94</xdr:row>
      <xdr:rowOff>79477</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094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92</xdr:row>
      <xdr:rowOff>96004</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52111" y="15869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124561</xdr:rowOff>
    </xdr:from>
    <xdr:to>
      <xdr:col>6</xdr:col>
      <xdr:colOff>38100</xdr:colOff>
      <xdr:row>96</xdr:row>
      <xdr:rowOff>54711</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412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71238</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6187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45841</xdr:rowOff>
    </xdr:from>
    <xdr:to>
      <xdr:col>54</xdr:col>
      <xdr:colOff>189865</xdr:colOff>
      <xdr:row>37</xdr:row>
      <xdr:rowOff>102827</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5360791"/>
          <a:ext cx="1270" cy="10856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106654</xdr:rowOff>
    </xdr:from>
    <xdr:ext cx="534377" cy="259045"/>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450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102827</xdr:rowOff>
    </xdr:from>
    <xdr:to>
      <xdr:col>55</xdr:col>
      <xdr:colOff>88900</xdr:colOff>
      <xdr:row>37</xdr:row>
      <xdr:rowOff>102827</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4464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163968</xdr:rowOff>
    </xdr:from>
    <xdr:ext cx="599010" cy="259045"/>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5136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45841</xdr:rowOff>
    </xdr:from>
    <xdr:to>
      <xdr:col>55</xdr:col>
      <xdr:colOff>88900</xdr:colOff>
      <xdr:row>31</xdr:row>
      <xdr:rowOff>45841</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5360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19219</xdr:rowOff>
    </xdr:from>
    <xdr:to>
      <xdr:col>55</xdr:col>
      <xdr:colOff>0</xdr:colOff>
      <xdr:row>35</xdr:row>
      <xdr:rowOff>28395</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9639300" y="6019969"/>
          <a:ext cx="838200" cy="9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71743</xdr:rowOff>
    </xdr:from>
    <xdr:ext cx="599010" cy="259045"/>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60724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93316</xdr:rowOff>
    </xdr:from>
    <xdr:to>
      <xdr:col>55</xdr:col>
      <xdr:colOff>50800</xdr:colOff>
      <xdr:row>36</xdr:row>
      <xdr:rowOff>23466</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6094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34</xdr:row>
      <xdr:rowOff>161751</xdr:rowOff>
    </xdr:from>
    <xdr:to>
      <xdr:col>50</xdr:col>
      <xdr:colOff>114300</xdr:colOff>
      <xdr:row>35</xdr:row>
      <xdr:rowOff>19219</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8750300" y="5991051"/>
          <a:ext cx="889000" cy="28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35</xdr:row>
      <xdr:rowOff>147655</xdr:rowOff>
    </xdr:from>
    <xdr:to>
      <xdr:col>50</xdr:col>
      <xdr:colOff>165100</xdr:colOff>
      <xdr:row>36</xdr:row>
      <xdr:rowOff>77805</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6148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68932</xdr:rowOff>
    </xdr:from>
    <xdr:ext cx="534377"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72111" y="6241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161751</xdr:rowOff>
    </xdr:from>
    <xdr:to>
      <xdr:col>45</xdr:col>
      <xdr:colOff>177800</xdr:colOff>
      <xdr:row>35</xdr:row>
      <xdr:rowOff>2298</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7861300" y="5991051"/>
          <a:ext cx="889000" cy="11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154545</xdr:rowOff>
    </xdr:from>
    <xdr:to>
      <xdr:col>46</xdr:col>
      <xdr:colOff>38100</xdr:colOff>
      <xdr:row>36</xdr:row>
      <xdr:rowOff>84695</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6155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75822</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83111" y="6248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145571</xdr:rowOff>
    </xdr:from>
    <xdr:to>
      <xdr:col>41</xdr:col>
      <xdr:colOff>50800</xdr:colOff>
      <xdr:row>35</xdr:row>
      <xdr:rowOff>2298</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6972300" y="5460521"/>
          <a:ext cx="889000" cy="542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13252</xdr:rowOff>
    </xdr:from>
    <xdr:to>
      <xdr:col>41</xdr:col>
      <xdr:colOff>101600</xdr:colOff>
      <xdr:row>36</xdr:row>
      <xdr:rowOff>114852</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6185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105979</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94111" y="6278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33</xdr:row>
      <xdr:rowOff>47203</xdr:rowOff>
    </xdr:from>
    <xdr:to>
      <xdr:col>36</xdr:col>
      <xdr:colOff>165100</xdr:colOff>
      <xdr:row>33</xdr:row>
      <xdr:rowOff>148803</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5705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139930</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672795" y="5797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149045</xdr:rowOff>
    </xdr:from>
    <xdr:to>
      <xdr:col>55</xdr:col>
      <xdr:colOff>50800</xdr:colOff>
      <xdr:row>35</xdr:row>
      <xdr:rowOff>79195</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5978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472</xdr:rowOff>
    </xdr:from>
    <xdr:ext cx="599010" cy="259045"/>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5829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139869</xdr:rowOff>
    </xdr:from>
    <xdr:to>
      <xdr:col>50</xdr:col>
      <xdr:colOff>165100</xdr:colOff>
      <xdr:row>35</xdr:row>
      <xdr:rowOff>70019</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5969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86546</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39795" y="5744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110951</xdr:rowOff>
    </xdr:from>
    <xdr:to>
      <xdr:col>46</xdr:col>
      <xdr:colOff>38100</xdr:colOff>
      <xdr:row>35</xdr:row>
      <xdr:rowOff>41101</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5940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57628</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50795" y="57154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122948</xdr:rowOff>
    </xdr:from>
    <xdr:to>
      <xdr:col>41</xdr:col>
      <xdr:colOff>101600</xdr:colOff>
      <xdr:row>35</xdr:row>
      <xdr:rowOff>53098</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5952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69625</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61795" y="5727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94771</xdr:rowOff>
    </xdr:from>
    <xdr:to>
      <xdr:col>36</xdr:col>
      <xdr:colOff>165100</xdr:colOff>
      <xdr:row>32</xdr:row>
      <xdr:rowOff>24921</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5409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41448</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672795" y="5184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43383</xdr:rowOff>
    </xdr:from>
    <xdr:to>
      <xdr:col>54</xdr:col>
      <xdr:colOff>189865</xdr:colOff>
      <xdr:row>57</xdr:row>
      <xdr:rowOff>96434</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615883"/>
          <a:ext cx="1270" cy="12532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100261</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9872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96434</xdr:rowOff>
    </xdr:from>
    <xdr:to>
      <xdr:col>55</xdr:col>
      <xdr:colOff>88900</xdr:colOff>
      <xdr:row>57</xdr:row>
      <xdr:rowOff>96434</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9869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161510</xdr:rowOff>
    </xdr:from>
    <xdr:ext cx="599010"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3911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202,640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43383</xdr:rowOff>
    </xdr:from>
    <xdr:to>
      <xdr:col>55</xdr:col>
      <xdr:colOff>88900</xdr:colOff>
      <xdr:row>50</xdr:row>
      <xdr:rowOff>43383</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615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50</xdr:row>
      <xdr:rowOff>99413</xdr:rowOff>
    </xdr:from>
    <xdr:to>
      <xdr:col>55</xdr:col>
      <xdr:colOff>0</xdr:colOff>
      <xdr:row>55</xdr:row>
      <xdr:rowOff>161867</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9639300" y="8671913"/>
          <a:ext cx="838200" cy="919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163499</xdr:rowOff>
    </xdr:from>
    <xdr:ext cx="534377"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4217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13622</xdr:rowOff>
    </xdr:from>
    <xdr:to>
      <xdr:col>55</xdr:col>
      <xdr:colOff>50800</xdr:colOff>
      <xdr:row>55</xdr:row>
      <xdr:rowOff>115222</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443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161867</xdr:rowOff>
    </xdr:from>
    <xdr:to>
      <xdr:col>50</xdr:col>
      <xdr:colOff>114300</xdr:colOff>
      <xdr:row>57</xdr:row>
      <xdr:rowOff>54173</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8750300" y="9591617"/>
          <a:ext cx="889000" cy="235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74414</xdr:rowOff>
    </xdr:from>
    <xdr:to>
      <xdr:col>50</xdr:col>
      <xdr:colOff>165100</xdr:colOff>
      <xdr:row>56</xdr:row>
      <xdr:rowOff>4564</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504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21091</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72111" y="9279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54173</xdr:rowOff>
    </xdr:from>
    <xdr:to>
      <xdr:col>45</xdr:col>
      <xdr:colOff>177800</xdr:colOff>
      <xdr:row>57</xdr:row>
      <xdr:rowOff>137772</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flipV="1">
          <a:off x="7861300" y="9826823"/>
          <a:ext cx="889000" cy="83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117909</xdr:rowOff>
    </xdr:from>
    <xdr:to>
      <xdr:col>46</xdr:col>
      <xdr:colOff>38100</xdr:colOff>
      <xdr:row>56</xdr:row>
      <xdr:rowOff>48059</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54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64586</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83111" y="9322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79015</xdr:rowOff>
    </xdr:from>
    <xdr:to>
      <xdr:col>41</xdr:col>
      <xdr:colOff>50800</xdr:colOff>
      <xdr:row>57</xdr:row>
      <xdr:rowOff>137772</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6972300" y="9851665"/>
          <a:ext cx="889000" cy="58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111242</xdr:rowOff>
    </xdr:from>
    <xdr:to>
      <xdr:col>41</xdr:col>
      <xdr:colOff>101600</xdr:colOff>
      <xdr:row>56</xdr:row>
      <xdr:rowOff>41392</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54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57919</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94111" y="9316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35872</xdr:rowOff>
    </xdr:from>
    <xdr:to>
      <xdr:col>36</xdr:col>
      <xdr:colOff>165100</xdr:colOff>
      <xdr:row>55</xdr:row>
      <xdr:rowOff>137472</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465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153999</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705111" y="9240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50</xdr:row>
      <xdr:rowOff>48613</xdr:rowOff>
    </xdr:from>
    <xdr:to>
      <xdr:col>55</xdr:col>
      <xdr:colOff>50800</xdr:colOff>
      <xdr:row>50</xdr:row>
      <xdr:rowOff>150213</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862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49</xdr:row>
      <xdr:rowOff>134990</xdr:rowOff>
    </xdr:from>
    <xdr:ext cx="599010"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8536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195,287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111067</xdr:rowOff>
    </xdr:from>
    <xdr:to>
      <xdr:col>50</xdr:col>
      <xdr:colOff>165100</xdr:colOff>
      <xdr:row>56</xdr:row>
      <xdr:rowOff>41217</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540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32344</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72111" y="9633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3373</xdr:rowOff>
    </xdr:from>
    <xdr:to>
      <xdr:col>46</xdr:col>
      <xdr:colOff>38100</xdr:colOff>
      <xdr:row>57</xdr:row>
      <xdr:rowOff>104973</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9776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96100</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83111" y="9868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86972</xdr:rowOff>
    </xdr:from>
    <xdr:to>
      <xdr:col>41</xdr:col>
      <xdr:colOff>101600</xdr:colOff>
      <xdr:row>58</xdr:row>
      <xdr:rowOff>17122</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859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8249</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94111" y="9952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28215</xdr:rowOff>
    </xdr:from>
    <xdr:to>
      <xdr:col>36</xdr:col>
      <xdr:colOff>165100</xdr:colOff>
      <xdr:row>57</xdr:row>
      <xdr:rowOff>129815</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800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120942</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05111" y="9893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普通建設事業費 （ うち新規整備　）グラフ枠">
          <a:extLst>
            <a:ext uri="{FF2B5EF4-FFF2-40B4-BE49-F238E27FC236}">
              <a16:creationId xmlns:a16="http://schemas.microsoft.com/office/drawing/2014/main" id="{00000000-0008-0000-06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89171</xdr:rowOff>
    </xdr:from>
    <xdr:to>
      <xdr:col>54</xdr:col>
      <xdr:colOff>189865</xdr:colOff>
      <xdr:row>78</xdr:row>
      <xdr:rowOff>139700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10475595" y="12090671"/>
          <a:ext cx="1270" cy="14221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6" name="普通建設事業費 （ うち新規整備　）最小値テキスト">
          <a:extLst>
            <a:ext uri="{FF2B5EF4-FFF2-40B4-BE49-F238E27FC236}">
              <a16:creationId xmlns:a16="http://schemas.microsoft.com/office/drawing/2014/main" id="{00000000-0008-0000-0600-00008C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35848</xdr:rowOff>
    </xdr:from>
    <xdr:ext cx="599010" cy="259045"/>
    <xdr:sp macro="" textlink="">
      <xdr:nvSpPr>
        <xdr:cNvPr id="398" name="普通建設事業費 （ うち新規整備　）最大値テキスト">
          <a:extLst>
            <a:ext uri="{FF2B5EF4-FFF2-40B4-BE49-F238E27FC236}">
              <a16:creationId xmlns:a16="http://schemas.microsoft.com/office/drawing/2014/main" id="{00000000-0008-0000-0600-00008E010000}"/>
            </a:ext>
          </a:extLst>
        </xdr:cNvPr>
        <xdr:cNvSpPr txBox="1"/>
      </xdr:nvSpPr>
      <xdr:spPr>
        <a:xfrm>
          <a:off x="10528300" y="11865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89171</xdr:rowOff>
    </xdr:from>
    <xdr:to>
      <xdr:col>55</xdr:col>
      <xdr:colOff>88900</xdr:colOff>
      <xdr:row>70</xdr:row>
      <xdr:rowOff>89171</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20906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70</xdr:row>
      <xdr:rowOff>89171</xdr:rowOff>
    </xdr:from>
    <xdr:to>
      <xdr:col>55</xdr:col>
      <xdr:colOff>0</xdr:colOff>
      <xdr:row>77</xdr:row>
      <xdr:rowOff>124859</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flipV="1">
          <a:off x="9639300" y="12090671"/>
          <a:ext cx="838200" cy="1235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16780</xdr:rowOff>
    </xdr:from>
    <xdr:ext cx="534377" cy="259045"/>
    <xdr:sp macro="" textlink="">
      <xdr:nvSpPr>
        <xdr:cNvPr id="401" name="普通建設事業費 （ うち新規整備　）平均値テキスト">
          <a:extLst>
            <a:ext uri="{FF2B5EF4-FFF2-40B4-BE49-F238E27FC236}">
              <a16:creationId xmlns:a16="http://schemas.microsoft.com/office/drawing/2014/main" id="{00000000-0008-0000-0600-000091010000}"/>
            </a:ext>
          </a:extLst>
        </xdr:cNvPr>
        <xdr:cNvSpPr txBox="1"/>
      </xdr:nvSpPr>
      <xdr:spPr>
        <a:xfrm>
          <a:off x="10528300" y="132184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38353</xdr:rowOff>
    </xdr:from>
    <xdr:to>
      <xdr:col>55</xdr:col>
      <xdr:colOff>50800</xdr:colOff>
      <xdr:row>77</xdr:row>
      <xdr:rowOff>139953</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10426700" y="13240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124859</xdr:rowOff>
    </xdr:from>
    <xdr:to>
      <xdr:col>50</xdr:col>
      <xdr:colOff>114300</xdr:colOff>
      <xdr:row>78</xdr:row>
      <xdr:rowOff>109553</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flipV="1">
          <a:off x="8750300" y="13326509"/>
          <a:ext cx="889000" cy="156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120548</xdr:rowOff>
    </xdr:from>
    <xdr:to>
      <xdr:col>50</xdr:col>
      <xdr:colOff>165100</xdr:colOff>
      <xdr:row>78</xdr:row>
      <xdr:rowOff>50698</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9588500" y="13322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41825</xdr:rowOff>
    </xdr:from>
    <xdr:ext cx="534377"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9372111" y="13414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109553</xdr:rowOff>
    </xdr:from>
    <xdr:to>
      <xdr:col>45</xdr:col>
      <xdr:colOff>177800</xdr:colOff>
      <xdr:row>78</xdr:row>
      <xdr:rowOff>127777</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7861300" y="13482653"/>
          <a:ext cx="889000" cy="18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118782</xdr:rowOff>
    </xdr:from>
    <xdr:to>
      <xdr:col>46</xdr:col>
      <xdr:colOff>38100</xdr:colOff>
      <xdr:row>78</xdr:row>
      <xdr:rowOff>48932</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8699500" y="13320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65459</xdr:rowOff>
    </xdr:from>
    <xdr:ext cx="534377"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483111" y="13095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99568</xdr:rowOff>
    </xdr:from>
    <xdr:to>
      <xdr:col>41</xdr:col>
      <xdr:colOff>50800</xdr:colOff>
      <xdr:row>78</xdr:row>
      <xdr:rowOff>127777</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6972300" y="13472668"/>
          <a:ext cx="889000" cy="28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127022</xdr:rowOff>
    </xdr:from>
    <xdr:to>
      <xdr:col>41</xdr:col>
      <xdr:colOff>101600</xdr:colOff>
      <xdr:row>78</xdr:row>
      <xdr:rowOff>57172</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7810500" y="1332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73699</xdr:rowOff>
    </xdr:from>
    <xdr:ext cx="534377"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7594111" y="13103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130707</xdr:rowOff>
    </xdr:from>
    <xdr:to>
      <xdr:col>36</xdr:col>
      <xdr:colOff>165100</xdr:colOff>
      <xdr:row>78</xdr:row>
      <xdr:rowOff>60857</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6921500" y="13332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77384</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6705111" y="13107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70</xdr:row>
      <xdr:rowOff>38371</xdr:rowOff>
    </xdr:from>
    <xdr:to>
      <xdr:col>55</xdr:col>
      <xdr:colOff>50800</xdr:colOff>
      <xdr:row>70</xdr:row>
      <xdr:rowOff>139971</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10426700" y="1203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69</xdr:row>
      <xdr:rowOff>162848</xdr:rowOff>
    </xdr:from>
    <xdr:ext cx="599010" cy="259045"/>
    <xdr:sp macro="" textlink="">
      <xdr:nvSpPr>
        <xdr:cNvPr id="420" name="普通建設事業費 （ うち新規整備　）該当値テキスト">
          <a:extLst>
            <a:ext uri="{FF2B5EF4-FFF2-40B4-BE49-F238E27FC236}">
              <a16:creationId xmlns:a16="http://schemas.microsoft.com/office/drawing/2014/main" id="{00000000-0008-0000-0600-0000A4010000}"/>
            </a:ext>
          </a:extLst>
        </xdr:cNvPr>
        <xdr:cNvSpPr txBox="1"/>
      </xdr:nvSpPr>
      <xdr:spPr>
        <a:xfrm>
          <a:off x="10528300" y="11992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74059</xdr:rowOff>
    </xdr:from>
    <xdr:to>
      <xdr:col>50</xdr:col>
      <xdr:colOff>165100</xdr:colOff>
      <xdr:row>78</xdr:row>
      <xdr:rowOff>4209</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9588500" y="13275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20736</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372111" y="13050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58753</xdr:rowOff>
    </xdr:from>
    <xdr:to>
      <xdr:col>46</xdr:col>
      <xdr:colOff>38100</xdr:colOff>
      <xdr:row>78</xdr:row>
      <xdr:rowOff>160353</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8699500" y="13431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151480</xdr:rowOff>
    </xdr:from>
    <xdr:ext cx="469744"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8515428" y="13524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76977</xdr:rowOff>
    </xdr:from>
    <xdr:to>
      <xdr:col>41</xdr:col>
      <xdr:colOff>101600</xdr:colOff>
      <xdr:row>79</xdr:row>
      <xdr:rowOff>7127</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7810500" y="13450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169704</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626428" y="13542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48768</xdr:rowOff>
    </xdr:from>
    <xdr:to>
      <xdr:col>36</xdr:col>
      <xdr:colOff>165100</xdr:colOff>
      <xdr:row>78</xdr:row>
      <xdr:rowOff>150368</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6921500" y="13421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141495</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37428" y="13514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6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普通建設事業費 （ うち更新整備　）グラフ枠">
          <a:extLst>
            <a:ext uri="{FF2B5EF4-FFF2-40B4-BE49-F238E27FC236}">
              <a16:creationId xmlns:a16="http://schemas.microsoft.com/office/drawing/2014/main" id="{00000000-0008-0000-06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83480</xdr:rowOff>
    </xdr:from>
    <xdr:to>
      <xdr:col>54</xdr:col>
      <xdr:colOff>189865</xdr:colOff>
      <xdr:row>98</xdr:row>
      <xdr:rowOff>82291</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flipV="1">
          <a:off x="10475595" y="15513980"/>
          <a:ext cx="1270" cy="13704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86118</xdr:rowOff>
    </xdr:from>
    <xdr:ext cx="534377" cy="259045"/>
    <xdr:sp macro="" textlink="">
      <xdr:nvSpPr>
        <xdr:cNvPr id="453" name="普通建設事業費 （ うち更新整備　）最小値テキスト">
          <a:extLst>
            <a:ext uri="{FF2B5EF4-FFF2-40B4-BE49-F238E27FC236}">
              <a16:creationId xmlns:a16="http://schemas.microsoft.com/office/drawing/2014/main" id="{00000000-0008-0000-0600-0000C5010000}"/>
            </a:ext>
          </a:extLst>
        </xdr:cNvPr>
        <xdr:cNvSpPr txBox="1"/>
      </xdr:nvSpPr>
      <xdr:spPr>
        <a:xfrm>
          <a:off x="10528300" y="16888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82291</xdr:rowOff>
    </xdr:from>
    <xdr:to>
      <xdr:col>55</xdr:col>
      <xdr:colOff>88900</xdr:colOff>
      <xdr:row>98</xdr:row>
      <xdr:rowOff>82291</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10388600" y="168843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30157</xdr:rowOff>
    </xdr:from>
    <xdr:ext cx="599010" cy="259045"/>
    <xdr:sp macro="" textlink="">
      <xdr:nvSpPr>
        <xdr:cNvPr id="455" name="普通建設事業費 （ うち更新整備　）最大値テキスト">
          <a:extLst>
            <a:ext uri="{FF2B5EF4-FFF2-40B4-BE49-F238E27FC236}">
              <a16:creationId xmlns:a16="http://schemas.microsoft.com/office/drawing/2014/main" id="{00000000-0008-0000-0600-0000C7010000}"/>
            </a:ext>
          </a:extLst>
        </xdr:cNvPr>
        <xdr:cNvSpPr txBox="1"/>
      </xdr:nvSpPr>
      <xdr:spPr>
        <a:xfrm>
          <a:off x="10528300" y="15289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83480</xdr:rowOff>
    </xdr:from>
    <xdr:to>
      <xdr:col>55</xdr:col>
      <xdr:colOff>88900</xdr:colOff>
      <xdr:row>90</xdr:row>
      <xdr:rowOff>83480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5513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28311</xdr:rowOff>
    </xdr:from>
    <xdr:to>
      <xdr:col>55</xdr:col>
      <xdr:colOff>0</xdr:colOff>
      <xdr:row>97</xdr:row>
      <xdr:rowOff>126267</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9639300" y="16658961"/>
          <a:ext cx="838200" cy="97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125317</xdr:rowOff>
    </xdr:from>
    <xdr:ext cx="534377" cy="259045"/>
    <xdr:sp macro="" textlink="">
      <xdr:nvSpPr>
        <xdr:cNvPr id="458" name="普通建設事業費 （ うち更新整備　）平均値テキスト">
          <a:extLst>
            <a:ext uri="{FF2B5EF4-FFF2-40B4-BE49-F238E27FC236}">
              <a16:creationId xmlns:a16="http://schemas.microsoft.com/office/drawing/2014/main" id="{00000000-0008-0000-0600-0000CA010000}"/>
            </a:ext>
          </a:extLst>
        </xdr:cNvPr>
        <xdr:cNvSpPr txBox="1"/>
      </xdr:nvSpPr>
      <xdr:spPr>
        <a:xfrm>
          <a:off x="10528300" y="164130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102440</xdr:rowOff>
    </xdr:from>
    <xdr:to>
      <xdr:col>55</xdr:col>
      <xdr:colOff>50800</xdr:colOff>
      <xdr:row>97</xdr:row>
      <xdr:rowOff>32590</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10426700" y="16561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28311</xdr:rowOff>
    </xdr:from>
    <xdr:to>
      <xdr:col>50</xdr:col>
      <xdr:colOff>114300</xdr:colOff>
      <xdr:row>97</xdr:row>
      <xdr:rowOff>84837</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8750300" y="16658961"/>
          <a:ext cx="889000" cy="56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93328</xdr:rowOff>
    </xdr:from>
    <xdr:to>
      <xdr:col>50</xdr:col>
      <xdr:colOff>165100</xdr:colOff>
      <xdr:row>97</xdr:row>
      <xdr:rowOff>23478</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9588500" y="16552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40005</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372111" y="16327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84837</xdr:rowOff>
    </xdr:from>
    <xdr:to>
      <xdr:col>45</xdr:col>
      <xdr:colOff>177800</xdr:colOff>
      <xdr:row>97</xdr:row>
      <xdr:rowOff>162216</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7861300" y="16715487"/>
          <a:ext cx="889000" cy="77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142286</xdr:rowOff>
    </xdr:from>
    <xdr:to>
      <xdr:col>46</xdr:col>
      <xdr:colOff>38100</xdr:colOff>
      <xdr:row>97</xdr:row>
      <xdr:rowOff>72436</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8699500" y="16601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88963</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8483111" y="16376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162216</xdr:rowOff>
    </xdr:from>
    <xdr:to>
      <xdr:col>41</xdr:col>
      <xdr:colOff>50800</xdr:colOff>
      <xdr:row>97</xdr:row>
      <xdr:rowOff>164511</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6972300" y="16792866"/>
          <a:ext cx="889000" cy="2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142735</xdr:rowOff>
    </xdr:from>
    <xdr:to>
      <xdr:col>41</xdr:col>
      <xdr:colOff>101600</xdr:colOff>
      <xdr:row>97</xdr:row>
      <xdr:rowOff>72885</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7810500" y="16601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89412</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7594111" y="16377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62900</xdr:rowOff>
    </xdr:from>
    <xdr:to>
      <xdr:col>36</xdr:col>
      <xdr:colOff>165100</xdr:colOff>
      <xdr:row>96</xdr:row>
      <xdr:rowOff>164500</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6921500" y="1652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9577</xdr:rowOff>
    </xdr:from>
    <xdr:ext cx="534377"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6705111" y="16297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75467</xdr:rowOff>
    </xdr:from>
    <xdr:to>
      <xdr:col>55</xdr:col>
      <xdr:colOff>50800</xdr:colOff>
      <xdr:row>98</xdr:row>
      <xdr:rowOff>5617</xdr:rowOff>
    </xdr:to>
    <xdr:sp macro="" textlink="">
      <xdr:nvSpPr>
        <xdr:cNvPr id="476" name="楕円 475">
          <a:extLst>
            <a:ext uri="{FF2B5EF4-FFF2-40B4-BE49-F238E27FC236}">
              <a16:creationId xmlns:a16="http://schemas.microsoft.com/office/drawing/2014/main" id="{00000000-0008-0000-0600-0000DC010000}"/>
            </a:ext>
          </a:extLst>
        </xdr:cNvPr>
        <xdr:cNvSpPr/>
      </xdr:nvSpPr>
      <xdr:spPr>
        <a:xfrm>
          <a:off x="10426700" y="16706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53894</xdr:rowOff>
    </xdr:from>
    <xdr:ext cx="534377" cy="259045"/>
    <xdr:sp macro="" textlink="">
      <xdr:nvSpPr>
        <xdr:cNvPr id="477" name="普通建設事業費 （ うち更新整備　）該当値テキスト">
          <a:extLst>
            <a:ext uri="{FF2B5EF4-FFF2-40B4-BE49-F238E27FC236}">
              <a16:creationId xmlns:a16="http://schemas.microsoft.com/office/drawing/2014/main" id="{00000000-0008-0000-0600-0000DD010000}"/>
            </a:ext>
          </a:extLst>
        </xdr:cNvPr>
        <xdr:cNvSpPr txBox="1"/>
      </xdr:nvSpPr>
      <xdr:spPr>
        <a:xfrm>
          <a:off x="10528300" y="16684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148961</xdr:rowOff>
    </xdr:from>
    <xdr:to>
      <xdr:col>50</xdr:col>
      <xdr:colOff>165100</xdr:colOff>
      <xdr:row>97</xdr:row>
      <xdr:rowOff>79111</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9588500" y="16608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70238</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9372111" y="16700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34037</xdr:rowOff>
    </xdr:from>
    <xdr:to>
      <xdr:col>46</xdr:col>
      <xdr:colOff>38100</xdr:colOff>
      <xdr:row>97</xdr:row>
      <xdr:rowOff>135637</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8699500" y="16664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126764</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8483111" y="16757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111416</xdr:rowOff>
    </xdr:from>
    <xdr:to>
      <xdr:col>41</xdr:col>
      <xdr:colOff>101600</xdr:colOff>
      <xdr:row>98</xdr:row>
      <xdr:rowOff>41566</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7810500" y="16742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32693</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94111" y="16834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113711</xdr:rowOff>
    </xdr:from>
    <xdr:to>
      <xdr:col>36</xdr:col>
      <xdr:colOff>165100</xdr:colOff>
      <xdr:row>98</xdr:row>
      <xdr:rowOff>43861</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6921500" y="16744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34988</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6705111" y="16837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41369</xdr:rowOff>
    </xdr:from>
    <xdr:to>
      <xdr:col>85</xdr:col>
      <xdr:colOff>126364</xdr:colOff>
      <xdr:row>39</xdr:row>
      <xdr:rowOff>98878</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184869"/>
          <a:ext cx="1269" cy="1600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159496</xdr:rowOff>
    </xdr:from>
    <xdr:ext cx="534377"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4960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41369</xdr:rowOff>
    </xdr:from>
    <xdr:to>
      <xdr:col>86</xdr:col>
      <xdr:colOff>25400</xdr:colOff>
      <xdr:row>30</xdr:row>
      <xdr:rowOff>41369</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1848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94552</xdr:rowOff>
    </xdr:from>
    <xdr:to>
      <xdr:col>85</xdr:col>
      <xdr:colOff>127000</xdr:colOff>
      <xdr:row>39</xdr:row>
      <xdr:rowOff>96576</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5481300" y="6781102"/>
          <a:ext cx="838200" cy="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120644</xdr:rowOff>
    </xdr:from>
    <xdr:ext cx="469744"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4642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97766</xdr:rowOff>
    </xdr:from>
    <xdr:to>
      <xdr:col>85</xdr:col>
      <xdr:colOff>177800</xdr:colOff>
      <xdr:row>39</xdr:row>
      <xdr:rowOff>27916</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61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96576</xdr:rowOff>
    </xdr:from>
    <xdr:to>
      <xdr:col>81</xdr:col>
      <xdr:colOff>50800</xdr:colOff>
      <xdr:row>39</xdr:row>
      <xdr:rowOff>98878</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4592300" y="6783126"/>
          <a:ext cx="889000" cy="2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67069</xdr:rowOff>
    </xdr:from>
    <xdr:to>
      <xdr:col>81</xdr:col>
      <xdr:colOff>101600</xdr:colOff>
      <xdr:row>38</xdr:row>
      <xdr:rowOff>168669</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582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13746</xdr:rowOff>
    </xdr:from>
    <xdr:ext cx="469744"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46428" y="6357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96234</xdr:rowOff>
    </xdr:from>
    <xdr:to>
      <xdr:col>76</xdr:col>
      <xdr:colOff>114300</xdr:colOff>
      <xdr:row>39</xdr:row>
      <xdr:rowOff>98878</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3703300" y="6782784"/>
          <a:ext cx="889000" cy="2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129803</xdr:rowOff>
    </xdr:from>
    <xdr:to>
      <xdr:col>76</xdr:col>
      <xdr:colOff>165100</xdr:colOff>
      <xdr:row>39</xdr:row>
      <xdr:rowOff>59953</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644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76480</xdr:rowOff>
    </xdr:from>
    <xdr:ext cx="469744"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357428" y="6420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96234</xdr:rowOff>
    </xdr:from>
    <xdr:to>
      <xdr:col>71</xdr:col>
      <xdr:colOff>177800</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2814300" y="6782784"/>
          <a:ext cx="889000" cy="2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138865</xdr:rowOff>
    </xdr:from>
    <xdr:to>
      <xdr:col>72</xdr:col>
      <xdr:colOff>38100</xdr:colOff>
      <xdr:row>39</xdr:row>
      <xdr:rowOff>69015</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653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85543</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68428" y="6429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102795</xdr:rowOff>
    </xdr:from>
    <xdr:to>
      <xdr:col>67</xdr:col>
      <xdr:colOff>101600</xdr:colOff>
      <xdr:row>39</xdr:row>
      <xdr:rowOff>32945</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617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49473</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79428" y="6393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43752</xdr:rowOff>
    </xdr:from>
    <xdr:to>
      <xdr:col>85</xdr:col>
      <xdr:colOff>177800</xdr:colOff>
      <xdr:row>39</xdr:row>
      <xdr:rowOff>145352</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730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130129</xdr:rowOff>
    </xdr:from>
    <xdr:ext cx="378565"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6452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45776</xdr:rowOff>
    </xdr:from>
    <xdr:to>
      <xdr:col>81</xdr:col>
      <xdr:colOff>101600</xdr:colOff>
      <xdr:row>39</xdr:row>
      <xdr:rowOff>147376</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732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138503</xdr:rowOff>
    </xdr:from>
    <xdr:ext cx="378565"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92017" y="68250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45434</xdr:rowOff>
    </xdr:from>
    <xdr:to>
      <xdr:col>72</xdr:col>
      <xdr:colOff>38100</xdr:colOff>
      <xdr:row>39</xdr:row>
      <xdr:rowOff>147034</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731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138161</xdr:rowOff>
    </xdr:from>
    <xdr:ext cx="378565"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514017" y="68247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78663</xdr:rowOff>
    </xdr:from>
    <xdr:to>
      <xdr:col>85</xdr:col>
      <xdr:colOff>126364</xdr:colOff>
      <xdr:row>78</xdr:row>
      <xdr:rowOff>153239</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080163"/>
          <a:ext cx="1269" cy="1446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157066</xdr:rowOff>
    </xdr:from>
    <xdr:ext cx="469744"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530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153239</xdr:rowOff>
    </xdr:from>
    <xdr:to>
      <xdr:col>86</xdr:col>
      <xdr:colOff>25400</xdr:colOff>
      <xdr:row>78</xdr:row>
      <xdr:rowOff>153239</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526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25340</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855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78663</xdr:rowOff>
    </xdr:from>
    <xdr:to>
      <xdr:col>86</xdr:col>
      <xdr:colOff>25400</xdr:colOff>
      <xdr:row>70</xdr:row>
      <xdr:rowOff>78663</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080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73</xdr:row>
      <xdr:rowOff>143015</xdr:rowOff>
    </xdr:from>
    <xdr:to>
      <xdr:col>85</xdr:col>
      <xdr:colOff>127000</xdr:colOff>
      <xdr:row>73</xdr:row>
      <xdr:rowOff>165570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5481300" y="12658865"/>
          <a:ext cx="838200" cy="22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86606</xdr:rowOff>
    </xdr:from>
    <xdr:ext cx="534377"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27739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108179</xdr:rowOff>
    </xdr:from>
    <xdr:to>
      <xdr:col>85</xdr:col>
      <xdr:colOff>177800</xdr:colOff>
      <xdr:row>75</xdr:row>
      <xdr:rowOff>38329</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2795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73</xdr:row>
      <xdr:rowOff>143015</xdr:rowOff>
    </xdr:from>
    <xdr:to>
      <xdr:col>81</xdr:col>
      <xdr:colOff>50800</xdr:colOff>
      <xdr:row>73</xdr:row>
      <xdr:rowOff>153098</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4592300" y="12658865"/>
          <a:ext cx="889000" cy="10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111582</xdr:rowOff>
    </xdr:from>
    <xdr:to>
      <xdr:col>81</xdr:col>
      <xdr:colOff>101600</xdr:colOff>
      <xdr:row>75</xdr:row>
      <xdr:rowOff>41732</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2798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32859</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214111" y="12891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73</xdr:row>
      <xdr:rowOff>52400</xdr:rowOff>
    </xdr:from>
    <xdr:to>
      <xdr:col>76</xdr:col>
      <xdr:colOff>114300</xdr:colOff>
      <xdr:row>73</xdr:row>
      <xdr:rowOff>153098</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3703300" y="12568250"/>
          <a:ext cx="889000" cy="100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88341</xdr:rowOff>
    </xdr:from>
    <xdr:to>
      <xdr:col>76</xdr:col>
      <xdr:colOff>165100</xdr:colOff>
      <xdr:row>75</xdr:row>
      <xdr:rowOff>18491</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2775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9618</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325111" y="128683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73</xdr:row>
      <xdr:rowOff>35154</xdr:rowOff>
    </xdr:from>
    <xdr:to>
      <xdr:col>71</xdr:col>
      <xdr:colOff>177800</xdr:colOff>
      <xdr:row>73</xdr:row>
      <xdr:rowOff>52400</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2814300" y="12551004"/>
          <a:ext cx="889000" cy="17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112331</xdr:rowOff>
    </xdr:from>
    <xdr:to>
      <xdr:col>72</xdr:col>
      <xdr:colOff>38100</xdr:colOff>
      <xdr:row>75</xdr:row>
      <xdr:rowOff>42481</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2799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33608</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36111" y="12892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139674</xdr:rowOff>
    </xdr:from>
    <xdr:to>
      <xdr:col>67</xdr:col>
      <xdr:colOff>101600</xdr:colOff>
      <xdr:row>75</xdr:row>
      <xdr:rowOff>69824</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2826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60951</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47111" y="12919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114770</xdr:rowOff>
    </xdr:from>
    <xdr:to>
      <xdr:col>85</xdr:col>
      <xdr:colOff>177800</xdr:colOff>
      <xdr:row>74</xdr:row>
      <xdr:rowOff>44920</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2630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137647</xdr:rowOff>
    </xdr:from>
    <xdr:ext cx="534377"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2482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73</xdr:row>
      <xdr:rowOff>92215</xdr:rowOff>
    </xdr:from>
    <xdr:to>
      <xdr:col>81</xdr:col>
      <xdr:colOff>101600</xdr:colOff>
      <xdr:row>74</xdr:row>
      <xdr:rowOff>22365</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2608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72</xdr:row>
      <xdr:rowOff>38892</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14111" y="12383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73</xdr:row>
      <xdr:rowOff>102298</xdr:rowOff>
    </xdr:from>
    <xdr:to>
      <xdr:col>76</xdr:col>
      <xdr:colOff>165100</xdr:colOff>
      <xdr:row>74</xdr:row>
      <xdr:rowOff>32448</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261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72</xdr:row>
      <xdr:rowOff>48975</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325111" y="12393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1600</xdr:rowOff>
    </xdr:from>
    <xdr:to>
      <xdr:col>72</xdr:col>
      <xdr:colOff>38100</xdr:colOff>
      <xdr:row>73</xdr:row>
      <xdr:rowOff>103200</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251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71</xdr:row>
      <xdr:rowOff>119727</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36111" y="12292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155804</xdr:rowOff>
    </xdr:from>
    <xdr:to>
      <xdr:col>67</xdr:col>
      <xdr:colOff>101600</xdr:colOff>
      <xdr:row>73</xdr:row>
      <xdr:rowOff>85954</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2500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71</xdr:row>
      <xdr:rowOff>102481</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47111" y="12275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積立金グラフ枠">
          <a:extLst>
            <a:ext uri="{FF2B5EF4-FFF2-40B4-BE49-F238E27FC236}">
              <a16:creationId xmlns:a16="http://schemas.microsoft.com/office/drawing/2014/main" id="{00000000-0008-0000-06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65342</xdr:rowOff>
    </xdr:from>
    <xdr:to>
      <xdr:col>85</xdr:col>
      <xdr:colOff>126364</xdr:colOff>
      <xdr:row>99</xdr:row>
      <xdr:rowOff>17538</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flipV="1">
          <a:off x="16317595" y="15495842"/>
          <a:ext cx="1269" cy="14952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21365</xdr:rowOff>
    </xdr:from>
    <xdr:ext cx="469744" cy="259045"/>
    <xdr:sp macro="" textlink="">
      <xdr:nvSpPr>
        <xdr:cNvPr id="675" name="積立金最小値テキスト">
          <a:extLst>
            <a:ext uri="{FF2B5EF4-FFF2-40B4-BE49-F238E27FC236}">
              <a16:creationId xmlns:a16="http://schemas.microsoft.com/office/drawing/2014/main" id="{00000000-0008-0000-0600-0000A3020000}"/>
            </a:ext>
          </a:extLst>
        </xdr:cNvPr>
        <xdr:cNvSpPr txBox="1"/>
      </xdr:nvSpPr>
      <xdr:spPr>
        <a:xfrm>
          <a:off x="16370300" y="16994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17538</xdr:rowOff>
    </xdr:from>
    <xdr:to>
      <xdr:col>86</xdr:col>
      <xdr:colOff>25400</xdr:colOff>
      <xdr:row>99</xdr:row>
      <xdr:rowOff>17538</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6991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12019</xdr:rowOff>
    </xdr:from>
    <xdr:ext cx="599010" cy="259045"/>
    <xdr:sp macro="" textlink="">
      <xdr:nvSpPr>
        <xdr:cNvPr id="677" name="積立金最大値テキスト">
          <a:extLst>
            <a:ext uri="{FF2B5EF4-FFF2-40B4-BE49-F238E27FC236}">
              <a16:creationId xmlns:a16="http://schemas.microsoft.com/office/drawing/2014/main" id="{00000000-0008-0000-0600-0000A5020000}"/>
            </a:ext>
          </a:extLst>
        </xdr:cNvPr>
        <xdr:cNvSpPr txBox="1"/>
      </xdr:nvSpPr>
      <xdr:spPr>
        <a:xfrm>
          <a:off x="16370300" y="15271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119,855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65342</xdr:rowOff>
    </xdr:from>
    <xdr:to>
      <xdr:col>86</xdr:col>
      <xdr:colOff>25400</xdr:colOff>
      <xdr:row>90</xdr:row>
      <xdr:rowOff>65342</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5495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121083</xdr:rowOff>
    </xdr:from>
    <xdr:to>
      <xdr:col>85</xdr:col>
      <xdr:colOff>127000</xdr:colOff>
      <xdr:row>96</xdr:row>
      <xdr:rowOff>144590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5481300" y="16580283"/>
          <a:ext cx="838200" cy="23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61828</xdr:rowOff>
    </xdr:from>
    <xdr:ext cx="534377" cy="259045"/>
    <xdr:sp macro="" textlink="">
      <xdr:nvSpPr>
        <xdr:cNvPr id="680" name="積立金平均値テキスト">
          <a:extLst>
            <a:ext uri="{FF2B5EF4-FFF2-40B4-BE49-F238E27FC236}">
              <a16:creationId xmlns:a16="http://schemas.microsoft.com/office/drawing/2014/main" id="{00000000-0008-0000-0600-0000A8020000}"/>
            </a:ext>
          </a:extLst>
        </xdr:cNvPr>
        <xdr:cNvSpPr txBox="1"/>
      </xdr:nvSpPr>
      <xdr:spPr>
        <a:xfrm>
          <a:off x="16370300" y="165210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83401</xdr:rowOff>
    </xdr:from>
    <xdr:to>
      <xdr:col>85</xdr:col>
      <xdr:colOff>177800</xdr:colOff>
      <xdr:row>97</xdr:row>
      <xdr:rowOff>13551</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6268700" y="16542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144590</xdr:rowOff>
    </xdr:from>
    <xdr:to>
      <xdr:col>81</xdr:col>
      <xdr:colOff>50800</xdr:colOff>
      <xdr:row>97</xdr:row>
      <xdr:rowOff>34683</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4592300" y="16603790"/>
          <a:ext cx="889000" cy="61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149619</xdr:rowOff>
    </xdr:from>
    <xdr:to>
      <xdr:col>81</xdr:col>
      <xdr:colOff>101600</xdr:colOff>
      <xdr:row>97</xdr:row>
      <xdr:rowOff>79769</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5430500" y="16608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70896</xdr:rowOff>
    </xdr:from>
    <xdr:ext cx="534377"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5214111" y="16701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170154</xdr:rowOff>
    </xdr:from>
    <xdr:to>
      <xdr:col>76</xdr:col>
      <xdr:colOff>114300</xdr:colOff>
      <xdr:row>97</xdr:row>
      <xdr:rowOff>34683</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3703300" y="16629354"/>
          <a:ext cx="889000" cy="35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78626</xdr:rowOff>
    </xdr:from>
    <xdr:to>
      <xdr:col>76</xdr:col>
      <xdr:colOff>165100</xdr:colOff>
      <xdr:row>97</xdr:row>
      <xdr:rowOff>8776</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4541500" y="16537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25303</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4325111" y="16313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170154</xdr:rowOff>
    </xdr:from>
    <xdr:to>
      <xdr:col>71</xdr:col>
      <xdr:colOff>177800</xdr:colOff>
      <xdr:row>98</xdr:row>
      <xdr:rowOff>140005</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2814300" y="16629354"/>
          <a:ext cx="889000" cy="312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22746</xdr:rowOff>
    </xdr:from>
    <xdr:to>
      <xdr:col>72</xdr:col>
      <xdr:colOff>38100</xdr:colOff>
      <xdr:row>96</xdr:row>
      <xdr:rowOff>124346</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3652500" y="16481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140873</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436111" y="16257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94590</xdr:rowOff>
    </xdr:from>
    <xdr:to>
      <xdr:col>67</xdr:col>
      <xdr:colOff>101600</xdr:colOff>
      <xdr:row>98</xdr:row>
      <xdr:rowOff>24740</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2763500" y="16725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41267</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2547111" y="16500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70283</xdr:rowOff>
    </xdr:from>
    <xdr:to>
      <xdr:col>85</xdr:col>
      <xdr:colOff>177800</xdr:colOff>
      <xdr:row>97</xdr:row>
      <xdr:rowOff>433</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6268700" y="16529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93160</xdr:rowOff>
    </xdr:from>
    <xdr:ext cx="534377" cy="259045"/>
    <xdr:sp macro="" textlink="">
      <xdr:nvSpPr>
        <xdr:cNvPr id="699" name="積立金該当値テキスト">
          <a:extLst>
            <a:ext uri="{FF2B5EF4-FFF2-40B4-BE49-F238E27FC236}">
              <a16:creationId xmlns:a16="http://schemas.microsoft.com/office/drawing/2014/main" id="{00000000-0008-0000-0600-0000BB020000}"/>
            </a:ext>
          </a:extLst>
        </xdr:cNvPr>
        <xdr:cNvSpPr txBox="1"/>
      </xdr:nvSpPr>
      <xdr:spPr>
        <a:xfrm>
          <a:off x="16370300" y="16380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34,466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93790</xdr:rowOff>
    </xdr:from>
    <xdr:to>
      <xdr:col>81</xdr:col>
      <xdr:colOff>101600</xdr:colOff>
      <xdr:row>97</xdr:row>
      <xdr:rowOff>23940</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5430500" y="16552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40467</xdr:rowOff>
    </xdr:from>
    <xdr:ext cx="534377"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5214111" y="16328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155333</xdr:rowOff>
    </xdr:from>
    <xdr:to>
      <xdr:col>76</xdr:col>
      <xdr:colOff>165100</xdr:colOff>
      <xdr:row>97</xdr:row>
      <xdr:rowOff>85483</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4541500" y="16614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76610</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325111" y="16707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119354</xdr:rowOff>
    </xdr:from>
    <xdr:to>
      <xdr:col>72</xdr:col>
      <xdr:colOff>38100</xdr:colOff>
      <xdr:row>97</xdr:row>
      <xdr:rowOff>49504</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3652500" y="16578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40631</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3436111" y="16671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89205</xdr:rowOff>
    </xdr:from>
    <xdr:to>
      <xdr:col>67</xdr:col>
      <xdr:colOff>101600</xdr:colOff>
      <xdr:row>99</xdr:row>
      <xdr:rowOff>19355</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2763500" y="16891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10482</xdr:rowOff>
    </xdr:from>
    <xdr:ext cx="469744"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579428" y="16984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30</xdr:row>
      <xdr:rowOff>111777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150844</xdr:rowOff>
    </xdr:from>
    <xdr:to>
      <xdr:col>116</xdr:col>
      <xdr:colOff>62864</xdr:colOff>
      <xdr:row>38</xdr:row>
      <xdr:rowOff>25400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2159595" y="5294344"/>
          <a:ext cx="1269" cy="1246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28" name="投資及び出資金最小値テキスト">
          <a:extLst>
            <a:ext uri="{FF2B5EF4-FFF2-40B4-BE49-F238E27FC236}">
              <a16:creationId xmlns:a16="http://schemas.microsoft.com/office/drawing/2014/main" id="{00000000-0008-0000-0600-0000D8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97521</xdr:rowOff>
    </xdr:from>
    <xdr:ext cx="534377" cy="259045"/>
    <xdr:sp macro="" textlink="">
      <xdr:nvSpPr>
        <xdr:cNvPr id="730" name="投資及び出資金最大値テキスト">
          <a:extLst>
            <a:ext uri="{FF2B5EF4-FFF2-40B4-BE49-F238E27FC236}">
              <a16:creationId xmlns:a16="http://schemas.microsoft.com/office/drawing/2014/main" id="{00000000-0008-0000-0600-0000DA020000}"/>
            </a:ext>
          </a:extLst>
        </xdr:cNvPr>
        <xdr:cNvSpPr txBox="1"/>
      </xdr:nvSpPr>
      <xdr:spPr>
        <a:xfrm>
          <a:off x="22212300" y="5069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150844</xdr:rowOff>
    </xdr:from>
    <xdr:to>
      <xdr:col>116</xdr:col>
      <xdr:colOff>152400</xdr:colOff>
      <xdr:row>30</xdr:row>
      <xdr:rowOff>150844</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5294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115606</xdr:rowOff>
    </xdr:from>
    <xdr:ext cx="469744" cy="259045"/>
    <xdr:sp macro="" textlink="">
      <xdr:nvSpPr>
        <xdr:cNvPr id="733" name="投資及び出資金平均値テキスト">
          <a:extLst>
            <a:ext uri="{FF2B5EF4-FFF2-40B4-BE49-F238E27FC236}">
              <a16:creationId xmlns:a16="http://schemas.microsoft.com/office/drawing/2014/main" id="{00000000-0008-0000-0600-0000DD020000}"/>
            </a:ext>
          </a:extLst>
        </xdr:cNvPr>
        <xdr:cNvSpPr txBox="1"/>
      </xdr:nvSpPr>
      <xdr:spPr>
        <a:xfrm>
          <a:off x="22212300" y="61163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92729</xdr:rowOff>
    </xdr:from>
    <xdr:to>
      <xdr:col>116</xdr:col>
      <xdr:colOff>114300</xdr:colOff>
      <xdr:row>37</xdr:row>
      <xdr:rowOff>22879</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2110700" y="6264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22485</xdr:rowOff>
    </xdr:from>
    <xdr:to>
      <xdr:col>111</xdr:col>
      <xdr:colOff>177800</xdr:colOff>
      <xdr:row>38</xdr:row>
      <xdr:rowOff>25400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0434300" y="6537585"/>
          <a:ext cx="889000" cy="2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112903</xdr:rowOff>
    </xdr:from>
    <xdr:to>
      <xdr:col>112</xdr:col>
      <xdr:colOff>38100</xdr:colOff>
      <xdr:row>37</xdr:row>
      <xdr:rowOff>43053</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1272500" y="6285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59580</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088428" y="6060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22485</xdr:rowOff>
    </xdr:from>
    <xdr:to>
      <xdr:col>107</xdr:col>
      <xdr:colOff>50800</xdr:colOff>
      <xdr:row>38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19545300" y="6537585"/>
          <a:ext cx="889000" cy="2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133591</xdr:rowOff>
    </xdr:from>
    <xdr:to>
      <xdr:col>107</xdr:col>
      <xdr:colOff>101600</xdr:colOff>
      <xdr:row>37</xdr:row>
      <xdr:rowOff>63741</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0383500" y="6305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80268</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199428" y="6081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114503</xdr:rowOff>
    </xdr:from>
    <xdr:to>
      <xdr:col>102</xdr:col>
      <xdr:colOff>165100</xdr:colOff>
      <xdr:row>37</xdr:row>
      <xdr:rowOff>44653</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94500" y="6286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61180</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10428" y="6061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87471</xdr:rowOff>
    </xdr:from>
    <xdr:to>
      <xdr:col>98</xdr:col>
      <xdr:colOff>38100</xdr:colOff>
      <xdr:row>37</xdr:row>
      <xdr:rowOff>17621</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605500" y="6259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34148</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21428" y="6034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60977</xdr:rowOff>
    </xdr:from>
    <xdr:ext cx="249299" cy="259045"/>
    <xdr:sp macro="" textlink="">
      <xdr:nvSpPr>
        <xdr:cNvPr id="752" name="投資及び出資金該当値テキスト">
          <a:extLst>
            <a:ext uri="{FF2B5EF4-FFF2-40B4-BE49-F238E27FC236}">
              <a16:creationId xmlns:a16="http://schemas.microsoft.com/office/drawing/2014/main" id="{00000000-0008-0000-0600-0000F0020000}"/>
            </a:ext>
          </a:extLst>
        </xdr:cNvPr>
        <xdr:cNvSpPr txBox="1"/>
      </xdr:nvSpPr>
      <xdr:spPr>
        <a:xfrm>
          <a:off x="22212300" y="6404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143135</xdr:rowOff>
    </xdr:from>
    <xdr:to>
      <xdr:col>107</xdr:col>
      <xdr:colOff>101600</xdr:colOff>
      <xdr:row>38</xdr:row>
      <xdr:rowOff>73285</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0383500" y="6486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38</xdr:row>
      <xdr:rowOff>64412</xdr:rowOff>
    </xdr:from>
    <xdr:ext cx="313932"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277333" y="65795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1" name="貸付金グラフ枠">
          <a:extLst>
            <a:ext uri="{FF2B5EF4-FFF2-40B4-BE49-F238E27FC236}">
              <a16:creationId xmlns:a16="http://schemas.microsoft.com/office/drawing/2014/main" id="{00000000-0008-0000-0600-00000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139014</xdr:rowOff>
    </xdr:from>
    <xdr:to>
      <xdr:col>116</xdr:col>
      <xdr:colOff>62864</xdr:colOff>
      <xdr:row>58</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flipV="1">
          <a:off x="22159595" y="8882964"/>
          <a:ext cx="1269" cy="1200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3" name="貸付金最小値テキスト">
          <a:extLst>
            <a:ext uri="{FF2B5EF4-FFF2-40B4-BE49-F238E27FC236}">
              <a16:creationId xmlns:a16="http://schemas.microsoft.com/office/drawing/2014/main" id="{00000000-0008-0000-0600-00000F030000}"/>
            </a:ext>
          </a:extLst>
        </xdr:cNvPr>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85691</xdr:rowOff>
    </xdr:from>
    <xdr:ext cx="534377" cy="259045"/>
    <xdr:sp macro="" textlink="">
      <xdr:nvSpPr>
        <xdr:cNvPr id="785" name="貸付金最大値テキスト">
          <a:extLst>
            <a:ext uri="{FF2B5EF4-FFF2-40B4-BE49-F238E27FC236}">
              <a16:creationId xmlns:a16="http://schemas.microsoft.com/office/drawing/2014/main" id="{00000000-0008-0000-0600-000011030000}"/>
            </a:ext>
          </a:extLst>
        </xdr:cNvPr>
        <xdr:cNvSpPr txBox="1"/>
      </xdr:nvSpPr>
      <xdr:spPr>
        <a:xfrm>
          <a:off x="22212300" y="8658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139014</xdr:rowOff>
    </xdr:from>
    <xdr:to>
      <xdr:col>116</xdr:col>
      <xdr:colOff>152400</xdr:colOff>
      <xdr:row>51</xdr:row>
      <xdr:rowOff>139014</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22072600" y="8882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70343</xdr:rowOff>
    </xdr:from>
    <xdr:to>
      <xdr:col>116</xdr:col>
      <xdr:colOff>63500</xdr:colOff>
      <xdr:row>57</xdr:row>
      <xdr:rowOff>74915</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flipV="1">
          <a:off x="21323300" y="9842993"/>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86255</xdr:rowOff>
    </xdr:from>
    <xdr:ext cx="469744" cy="259045"/>
    <xdr:sp macro="" textlink="">
      <xdr:nvSpPr>
        <xdr:cNvPr id="788" name="貸付金平均値テキスト">
          <a:extLst>
            <a:ext uri="{FF2B5EF4-FFF2-40B4-BE49-F238E27FC236}">
              <a16:creationId xmlns:a16="http://schemas.microsoft.com/office/drawing/2014/main" id="{00000000-0008-0000-0600-000014030000}"/>
            </a:ext>
          </a:extLst>
        </xdr:cNvPr>
        <xdr:cNvSpPr txBox="1"/>
      </xdr:nvSpPr>
      <xdr:spPr>
        <a:xfrm>
          <a:off x="22212300" y="98589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107828</xdr:rowOff>
    </xdr:from>
    <xdr:to>
      <xdr:col>116</xdr:col>
      <xdr:colOff>114300</xdr:colOff>
      <xdr:row>58</xdr:row>
      <xdr:rowOff>37978</xdr:rowOff>
    </xdr:to>
    <xdr:sp macro="" textlink="">
      <xdr:nvSpPr>
        <xdr:cNvPr id="789" name="フローチャート: 判断 788">
          <a:extLst>
            <a:ext uri="{FF2B5EF4-FFF2-40B4-BE49-F238E27FC236}">
              <a16:creationId xmlns:a16="http://schemas.microsoft.com/office/drawing/2014/main" id="{00000000-0008-0000-0600-000015030000}"/>
            </a:ext>
          </a:extLst>
        </xdr:cNvPr>
        <xdr:cNvSpPr/>
      </xdr:nvSpPr>
      <xdr:spPr>
        <a:xfrm>
          <a:off x="22110700" y="9880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74915</xdr:rowOff>
    </xdr:from>
    <xdr:to>
      <xdr:col>111</xdr:col>
      <xdr:colOff>177800</xdr:colOff>
      <xdr:row>57</xdr:row>
      <xdr:rowOff>80950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20434300" y="9847565"/>
          <a:ext cx="889000" cy="6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113954</xdr:rowOff>
    </xdr:from>
    <xdr:to>
      <xdr:col>112</xdr:col>
      <xdr:colOff>38100</xdr:colOff>
      <xdr:row>58</xdr:row>
      <xdr:rowOff>44104</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1272500" y="9886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35231</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1088428" y="9979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80950</xdr:rowOff>
    </xdr:from>
    <xdr:to>
      <xdr:col>107</xdr:col>
      <xdr:colOff>50800</xdr:colOff>
      <xdr:row>57</xdr:row>
      <xdr:rowOff>84470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flipV="1">
          <a:off x="19545300" y="9853600"/>
          <a:ext cx="889000" cy="3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109108</xdr:rowOff>
    </xdr:from>
    <xdr:to>
      <xdr:col>107</xdr:col>
      <xdr:colOff>101600</xdr:colOff>
      <xdr:row>58</xdr:row>
      <xdr:rowOff>39258</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0383500" y="9881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30385</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0199428" y="9974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84470</xdr:rowOff>
    </xdr:from>
    <xdr:to>
      <xdr:col>102</xdr:col>
      <xdr:colOff>114300</xdr:colOff>
      <xdr:row>57</xdr:row>
      <xdr:rowOff>88768</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18656300" y="9857120"/>
          <a:ext cx="889000" cy="4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97587</xdr:rowOff>
    </xdr:from>
    <xdr:to>
      <xdr:col>102</xdr:col>
      <xdr:colOff>165100</xdr:colOff>
      <xdr:row>58</xdr:row>
      <xdr:rowOff>27737</xdr:rowOff>
    </xdr:to>
    <xdr:sp macro="" textlink="">
      <xdr:nvSpPr>
        <xdr:cNvPr id="797" name="フローチャート: 判断 796">
          <a:extLst>
            <a:ext uri="{FF2B5EF4-FFF2-40B4-BE49-F238E27FC236}">
              <a16:creationId xmlns:a16="http://schemas.microsoft.com/office/drawing/2014/main" id="{00000000-0008-0000-0600-00001D030000}"/>
            </a:ext>
          </a:extLst>
        </xdr:cNvPr>
        <xdr:cNvSpPr/>
      </xdr:nvSpPr>
      <xdr:spPr>
        <a:xfrm>
          <a:off x="19494500" y="9870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18864</xdr:rowOff>
    </xdr:from>
    <xdr:ext cx="469744"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9310428" y="9962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130002</xdr:rowOff>
    </xdr:from>
    <xdr:to>
      <xdr:col>98</xdr:col>
      <xdr:colOff>38100</xdr:colOff>
      <xdr:row>58</xdr:row>
      <xdr:rowOff>60152</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8605500" y="9902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51279</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18421428" y="9995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19543</xdr:rowOff>
    </xdr:from>
    <xdr:to>
      <xdr:col>116</xdr:col>
      <xdr:colOff>114300</xdr:colOff>
      <xdr:row>57</xdr:row>
      <xdr:rowOff>121143</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22110700" y="9792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56</xdr:row>
      <xdr:rowOff>42420</xdr:rowOff>
    </xdr:from>
    <xdr:ext cx="469744" cy="259045"/>
    <xdr:sp macro="" textlink="">
      <xdr:nvSpPr>
        <xdr:cNvPr id="807" name="貸付金該当値テキスト">
          <a:extLst>
            <a:ext uri="{FF2B5EF4-FFF2-40B4-BE49-F238E27FC236}">
              <a16:creationId xmlns:a16="http://schemas.microsoft.com/office/drawing/2014/main" id="{00000000-0008-0000-0600-000027030000}"/>
            </a:ext>
          </a:extLst>
        </xdr:cNvPr>
        <xdr:cNvSpPr txBox="1"/>
      </xdr:nvSpPr>
      <xdr:spPr>
        <a:xfrm>
          <a:off x="22212300" y="9643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24115</xdr:rowOff>
    </xdr:from>
    <xdr:to>
      <xdr:col>112</xdr:col>
      <xdr:colOff>38100</xdr:colOff>
      <xdr:row>57</xdr:row>
      <xdr:rowOff>125715</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21272500" y="9796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142242</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088428" y="9571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30150</xdr:rowOff>
    </xdr:from>
    <xdr:to>
      <xdr:col>107</xdr:col>
      <xdr:colOff>101600</xdr:colOff>
      <xdr:row>57</xdr:row>
      <xdr:rowOff>131750</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0383500" y="98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148277</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199428" y="957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57</xdr:row>
      <xdr:rowOff>33670</xdr:rowOff>
    </xdr:from>
    <xdr:to>
      <xdr:col>102</xdr:col>
      <xdr:colOff>165100</xdr:colOff>
      <xdr:row>57</xdr:row>
      <xdr:rowOff>135270</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19494500" y="9806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151797</xdr:rowOff>
    </xdr:from>
    <xdr:ext cx="469744"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10428" y="9581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37968</xdr:rowOff>
    </xdr:from>
    <xdr:to>
      <xdr:col>98</xdr:col>
      <xdr:colOff>38100</xdr:colOff>
      <xdr:row>57</xdr:row>
      <xdr:rowOff>139568</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18605500" y="9810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156095</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21428" y="9585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5" name="直線コネクタ 824">
          <a:extLst>
            <a:ext uri="{FF2B5EF4-FFF2-40B4-BE49-F238E27FC236}">
              <a16:creationId xmlns:a16="http://schemas.microsoft.com/office/drawing/2014/main" id="{00000000-0008-0000-0600-000039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7" name="直線コネクタ 826">
          <a:extLst>
            <a:ext uri="{FF2B5EF4-FFF2-40B4-BE49-F238E27FC236}">
              <a16:creationId xmlns:a16="http://schemas.microsoft.com/office/drawing/2014/main" id="{00000000-0008-0000-0600-00003B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1" name="繰出金グラフ枠">
          <a:extLst>
            <a:ext uri="{FF2B5EF4-FFF2-40B4-BE49-F238E27FC236}">
              <a16:creationId xmlns:a16="http://schemas.microsoft.com/office/drawing/2014/main" id="{00000000-0008-0000-0600-000049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162462</xdr:rowOff>
    </xdr:from>
    <xdr:to>
      <xdr:col>116</xdr:col>
      <xdr:colOff>62864</xdr:colOff>
      <xdr:row>78</xdr:row>
      <xdr:rowOff>78141</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flipV="1">
          <a:off x="22159595" y="12163962"/>
          <a:ext cx="1269" cy="12872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81968</xdr:rowOff>
    </xdr:from>
    <xdr:ext cx="534377" cy="259045"/>
    <xdr:sp macro="" textlink="">
      <xdr:nvSpPr>
        <xdr:cNvPr id="843" name="繰出金最小値テキスト">
          <a:extLst>
            <a:ext uri="{FF2B5EF4-FFF2-40B4-BE49-F238E27FC236}">
              <a16:creationId xmlns:a16="http://schemas.microsoft.com/office/drawing/2014/main" id="{00000000-0008-0000-0600-00004B030000}"/>
            </a:ext>
          </a:extLst>
        </xdr:cNvPr>
        <xdr:cNvSpPr txBox="1"/>
      </xdr:nvSpPr>
      <xdr:spPr>
        <a:xfrm>
          <a:off x="22212300" y="13455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78141</xdr:rowOff>
    </xdr:from>
    <xdr:to>
      <xdr:col>116</xdr:col>
      <xdr:colOff>152400</xdr:colOff>
      <xdr:row>78</xdr:row>
      <xdr:rowOff>78141</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2072600" y="13451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109139</xdr:rowOff>
    </xdr:from>
    <xdr:ext cx="534377" cy="259045"/>
    <xdr:sp macro="" textlink="">
      <xdr:nvSpPr>
        <xdr:cNvPr id="845" name="繰出金最大値テキスト">
          <a:extLst>
            <a:ext uri="{FF2B5EF4-FFF2-40B4-BE49-F238E27FC236}">
              <a16:creationId xmlns:a16="http://schemas.microsoft.com/office/drawing/2014/main" id="{00000000-0008-0000-0600-00004D030000}"/>
            </a:ext>
          </a:extLst>
        </xdr:cNvPr>
        <xdr:cNvSpPr txBox="1"/>
      </xdr:nvSpPr>
      <xdr:spPr>
        <a:xfrm>
          <a:off x="22212300" y="11939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162462</xdr:rowOff>
    </xdr:from>
    <xdr:to>
      <xdr:col>116</xdr:col>
      <xdr:colOff>152400</xdr:colOff>
      <xdr:row>70</xdr:row>
      <xdr:rowOff>162462</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2072600" y="121639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111615</xdr:rowOff>
    </xdr:from>
    <xdr:to>
      <xdr:col>116</xdr:col>
      <xdr:colOff>63500</xdr:colOff>
      <xdr:row>72</xdr:row>
      <xdr:rowOff>170267</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1323300" y="12456015"/>
          <a:ext cx="838200" cy="58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73042</xdr:rowOff>
    </xdr:from>
    <xdr:ext cx="534377" cy="259045"/>
    <xdr:sp macro="" textlink="">
      <xdr:nvSpPr>
        <xdr:cNvPr id="848" name="繰出金平均値テキスト">
          <a:extLst>
            <a:ext uri="{FF2B5EF4-FFF2-40B4-BE49-F238E27FC236}">
              <a16:creationId xmlns:a16="http://schemas.microsoft.com/office/drawing/2014/main" id="{00000000-0008-0000-0600-000050030000}"/>
            </a:ext>
          </a:extLst>
        </xdr:cNvPr>
        <xdr:cNvSpPr txBox="1"/>
      </xdr:nvSpPr>
      <xdr:spPr>
        <a:xfrm>
          <a:off x="22212300" y="125888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94615</xdr:rowOff>
    </xdr:from>
    <xdr:to>
      <xdr:col>116</xdr:col>
      <xdr:colOff>114300</xdr:colOff>
      <xdr:row>74</xdr:row>
      <xdr:rowOff>24765</xdr:rowOff>
    </xdr:to>
    <xdr:sp macro="" textlink="">
      <xdr:nvSpPr>
        <xdr:cNvPr id="849" name="フローチャート: 判断 848">
          <a:extLst>
            <a:ext uri="{FF2B5EF4-FFF2-40B4-BE49-F238E27FC236}">
              <a16:creationId xmlns:a16="http://schemas.microsoft.com/office/drawing/2014/main" id="{00000000-0008-0000-0600-000051030000}"/>
            </a:ext>
          </a:extLst>
        </xdr:cNvPr>
        <xdr:cNvSpPr/>
      </xdr:nvSpPr>
      <xdr:spPr>
        <a:xfrm>
          <a:off x="22110700" y="12610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170267</xdr:rowOff>
    </xdr:from>
    <xdr:to>
      <xdr:col>111</xdr:col>
      <xdr:colOff>177800</xdr:colOff>
      <xdr:row>73</xdr:row>
      <xdr:rowOff>19130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0434300" y="12514667"/>
          <a:ext cx="889000" cy="20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72</xdr:row>
      <xdr:rowOff>109670</xdr:rowOff>
    </xdr:from>
    <xdr:to>
      <xdr:col>112</xdr:col>
      <xdr:colOff>38100</xdr:colOff>
      <xdr:row>73</xdr:row>
      <xdr:rowOff>39820</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1272500" y="12454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56347</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1056111" y="12229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71</xdr:row>
      <xdr:rowOff>142868</xdr:rowOff>
    </xdr:from>
    <xdr:to>
      <xdr:col>107</xdr:col>
      <xdr:colOff>50800</xdr:colOff>
      <xdr:row>73</xdr:row>
      <xdr:rowOff>19130</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9545300" y="12315818"/>
          <a:ext cx="889000" cy="219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72</xdr:row>
      <xdr:rowOff>64178</xdr:rowOff>
    </xdr:from>
    <xdr:to>
      <xdr:col>107</xdr:col>
      <xdr:colOff>101600</xdr:colOff>
      <xdr:row>72</xdr:row>
      <xdr:rowOff>165778</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0383500" y="12408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10855</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0167111" y="12183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71</xdr:row>
      <xdr:rowOff>142868</xdr:rowOff>
    </xdr:from>
    <xdr:to>
      <xdr:col>102</xdr:col>
      <xdr:colOff>114300</xdr:colOff>
      <xdr:row>76</xdr:row>
      <xdr:rowOff>170005</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18656300" y="12315818"/>
          <a:ext cx="889000" cy="884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72</xdr:row>
      <xdr:rowOff>37433</xdr:rowOff>
    </xdr:from>
    <xdr:to>
      <xdr:col>102</xdr:col>
      <xdr:colOff>165100</xdr:colOff>
      <xdr:row>72</xdr:row>
      <xdr:rowOff>139033</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19494500" y="12381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130160</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9278111" y="12474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130799</xdr:rowOff>
    </xdr:from>
    <xdr:to>
      <xdr:col>98</xdr:col>
      <xdr:colOff>38100</xdr:colOff>
      <xdr:row>73</xdr:row>
      <xdr:rowOff>60949</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18605500" y="12475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77476</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8389111" y="12250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60815</xdr:rowOff>
    </xdr:from>
    <xdr:to>
      <xdr:col>116</xdr:col>
      <xdr:colOff>114300</xdr:colOff>
      <xdr:row>72</xdr:row>
      <xdr:rowOff>162415</xdr:rowOff>
    </xdr:to>
    <xdr:sp macro="" textlink="">
      <xdr:nvSpPr>
        <xdr:cNvPr id="866" name="楕円 865">
          <a:extLst>
            <a:ext uri="{FF2B5EF4-FFF2-40B4-BE49-F238E27FC236}">
              <a16:creationId xmlns:a16="http://schemas.microsoft.com/office/drawing/2014/main" id="{00000000-0008-0000-0600-000062030000}"/>
            </a:ext>
          </a:extLst>
        </xdr:cNvPr>
        <xdr:cNvSpPr/>
      </xdr:nvSpPr>
      <xdr:spPr>
        <a:xfrm>
          <a:off x="22110700" y="1240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83692</xdr:rowOff>
    </xdr:from>
    <xdr:ext cx="534377" cy="259045"/>
    <xdr:sp macro="" textlink="">
      <xdr:nvSpPr>
        <xdr:cNvPr id="867" name="繰出金該当値テキスト">
          <a:extLst>
            <a:ext uri="{FF2B5EF4-FFF2-40B4-BE49-F238E27FC236}">
              <a16:creationId xmlns:a16="http://schemas.microsoft.com/office/drawing/2014/main" id="{00000000-0008-0000-0600-000063030000}"/>
            </a:ext>
          </a:extLst>
        </xdr:cNvPr>
        <xdr:cNvSpPr txBox="1"/>
      </xdr:nvSpPr>
      <xdr:spPr>
        <a:xfrm>
          <a:off x="22212300" y="12256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119467</xdr:rowOff>
    </xdr:from>
    <xdr:to>
      <xdr:col>112</xdr:col>
      <xdr:colOff>38100</xdr:colOff>
      <xdr:row>73</xdr:row>
      <xdr:rowOff>49617</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1272500" y="12463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40744</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056111" y="12556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139780</xdr:rowOff>
    </xdr:from>
    <xdr:to>
      <xdr:col>107</xdr:col>
      <xdr:colOff>101600</xdr:colOff>
      <xdr:row>73</xdr:row>
      <xdr:rowOff>69930</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0383500" y="12484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61057</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167111" y="12576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71</xdr:row>
      <xdr:rowOff>92068</xdr:rowOff>
    </xdr:from>
    <xdr:to>
      <xdr:col>102</xdr:col>
      <xdr:colOff>165100</xdr:colOff>
      <xdr:row>72</xdr:row>
      <xdr:rowOff>22218</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19494500" y="12265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70</xdr:row>
      <xdr:rowOff>38745</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278111" y="12040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119205</xdr:rowOff>
    </xdr:from>
    <xdr:to>
      <xdr:col>98</xdr:col>
      <xdr:colOff>38100</xdr:colOff>
      <xdr:row>77</xdr:row>
      <xdr:rowOff>49355</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18605500" y="13149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40482</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389111" y="13242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0" name="前年度繰上充用金グラフ枠">
          <a:extLst>
            <a:ext uri="{FF2B5EF4-FFF2-40B4-BE49-F238E27FC236}">
              <a16:creationId xmlns:a16="http://schemas.microsoft.com/office/drawing/2014/main" id="{00000000-0008-0000-0600-00007A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2" name="前年度繰上充用金最小値テキスト">
          <a:extLst>
            <a:ext uri="{FF2B5EF4-FFF2-40B4-BE49-F238E27FC236}">
              <a16:creationId xmlns:a16="http://schemas.microsoft.com/office/drawing/2014/main" id="{00000000-0008-0000-0600-00007C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4" name="前年度繰上充用金最大値テキスト">
          <a:extLst>
            <a:ext uri="{FF2B5EF4-FFF2-40B4-BE49-F238E27FC236}">
              <a16:creationId xmlns:a16="http://schemas.microsoft.com/office/drawing/2014/main" id="{00000000-0008-0000-0600-00007E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7" name="前年度繰上充用金平均値テキスト">
          <a:extLst>
            <a:ext uri="{FF2B5EF4-FFF2-40B4-BE49-F238E27FC236}">
              <a16:creationId xmlns:a16="http://schemas.microsoft.com/office/drawing/2014/main" id="{00000000-0008-0000-0600-000081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8" name="フローチャート: 判断 897">
          <a:extLst>
            <a:ext uri="{FF2B5EF4-FFF2-40B4-BE49-F238E27FC236}">
              <a16:creationId xmlns:a16="http://schemas.microsoft.com/office/drawing/2014/main" id="{00000000-0008-0000-0600-000082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5" name="楕円 914">
          <a:extLst>
            <a:ext uri="{FF2B5EF4-FFF2-40B4-BE49-F238E27FC236}">
              <a16:creationId xmlns:a16="http://schemas.microsoft.com/office/drawing/2014/main" id="{00000000-0008-0000-0600-000093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6" name="前年度繰上充用金該当値テキスト">
          <a:extLst>
            <a:ext uri="{FF2B5EF4-FFF2-40B4-BE49-F238E27FC236}">
              <a16:creationId xmlns:a16="http://schemas.microsoft.com/office/drawing/2014/main" id="{00000000-0008-0000-0600-000094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5" name="正方形/長方形 924">
          <a:extLst>
            <a:ext uri="{FF2B5EF4-FFF2-40B4-BE49-F238E27FC236}">
              <a16:creationId xmlns:a16="http://schemas.microsoft.com/office/drawing/2014/main" id="{00000000-0008-0000-0600-00009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全体的に、経常経費のコスト削減をしても、人口減少が早いため１人当たりのコストが悪化しているもしくは改善が鈍い傾向がある。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・人件費では類似団体より低くなっており、昨年度と比較して、差が広がっている。適正な人員を配置しながらも、行政サービスに穴が空かないよう継続性を含み考慮していく。</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・物件費については、</a:t>
          </a:r>
          <a:r>
            <a:rPr kumimoji="1" lang="ja-JP" altLang="en-US" sz="1100" b="0" i="0" baseline="0">
              <a:solidFill>
                <a:schemeClr val="dk1"/>
              </a:solidFill>
              <a:effectLst/>
              <a:latin typeface="+mn-lt"/>
              <a:ea typeface="+mn-ea"/>
              <a:cs typeface="+mn-cs"/>
            </a:rPr>
            <a:t>物価高騰</a:t>
          </a:r>
          <a:r>
            <a:rPr kumimoji="1" lang="ja-JP" altLang="ja-JP" sz="1100" b="0" i="0" baseline="0">
              <a:solidFill>
                <a:schemeClr val="dk1"/>
              </a:solidFill>
              <a:effectLst/>
              <a:latin typeface="+mn-lt"/>
              <a:ea typeface="+mn-ea"/>
              <a:cs typeface="+mn-cs"/>
            </a:rPr>
            <a:t>の影響がなくなったことにより</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している。　・扶助費は、</a:t>
          </a:r>
          <a:r>
            <a:rPr kumimoji="1" lang="ja-JP" altLang="en-US" sz="1100" b="0" i="0" baseline="0">
              <a:solidFill>
                <a:schemeClr val="dk1"/>
              </a:solidFill>
              <a:effectLst/>
              <a:latin typeface="+mn-lt"/>
              <a:ea typeface="+mn-ea"/>
              <a:cs typeface="+mn-cs"/>
            </a:rPr>
            <a:t>社会福祉費や児童福祉費により、他団体より</a:t>
          </a:r>
          <a:r>
            <a:rPr kumimoji="1" lang="ja-JP" altLang="ja-JP" sz="1100" b="0" i="0" baseline="0">
              <a:solidFill>
                <a:schemeClr val="dk1"/>
              </a:solidFill>
              <a:effectLst/>
              <a:latin typeface="+mn-lt"/>
              <a:ea typeface="+mn-ea"/>
              <a:cs typeface="+mn-cs"/>
            </a:rPr>
            <a:t>髙い数値となっている。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・補助費等については、水道事業特別会計や下水道事業特別会計といった事業への補助が減少している。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・普通建設費（更新整備）では、大型投資</a:t>
          </a:r>
          <a:r>
            <a:rPr kumimoji="1" lang="ja-JP" altLang="en-US" sz="1100" b="0" i="0" baseline="0">
              <a:solidFill>
                <a:schemeClr val="dk1"/>
              </a:solidFill>
              <a:effectLst/>
              <a:latin typeface="+mn-lt"/>
              <a:ea typeface="+mn-ea"/>
              <a:cs typeface="+mn-cs"/>
            </a:rPr>
            <a:t>により大幅に増加している。今後も大型投資が続くことから、</a:t>
          </a:r>
          <a:r>
            <a:rPr kumimoji="1" lang="ja-JP" altLang="ja-JP" sz="1100" b="0" i="0" baseline="0">
              <a:solidFill>
                <a:schemeClr val="dk1"/>
              </a:solidFill>
              <a:effectLst/>
              <a:latin typeface="+mn-lt"/>
              <a:ea typeface="+mn-ea"/>
              <a:cs typeface="+mn-cs"/>
            </a:rPr>
            <a:t>増額が見込まれる。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・公債費は、建設投資事業の抑制により減少している。</a:t>
          </a:r>
          <a:r>
            <a:rPr kumimoji="1" lang="ja-JP" altLang="en-US" sz="1100" b="0" i="0" baseline="0">
              <a:solidFill>
                <a:schemeClr val="dk1"/>
              </a:solidFill>
              <a:effectLst/>
              <a:latin typeface="+mn-lt"/>
              <a:ea typeface="+mn-ea"/>
              <a:cs typeface="+mn-cs"/>
            </a:rPr>
            <a:t>大型投資の償還が始まる</a:t>
          </a:r>
          <a:r>
            <a:rPr kumimoji="1" lang="en-US" altLang="ja-JP" sz="1100" b="0" i="0" baseline="0">
              <a:solidFill>
                <a:schemeClr val="dk1"/>
              </a:solidFill>
              <a:effectLst/>
              <a:latin typeface="+mn-lt"/>
              <a:ea typeface="+mn-ea"/>
              <a:cs typeface="+mn-cs"/>
            </a:rPr>
            <a:t>11</a:t>
          </a:r>
          <a:r>
            <a:rPr kumimoji="1" lang="ja-JP" altLang="en-US" sz="1100" b="0" i="0" baseline="0">
              <a:solidFill>
                <a:schemeClr val="dk1"/>
              </a:solidFill>
              <a:effectLst/>
              <a:latin typeface="+mn-lt"/>
              <a:ea typeface="+mn-ea"/>
              <a:cs typeface="+mn-cs"/>
            </a:rPr>
            <a:t>年ごろから、</a:t>
          </a:r>
          <a:r>
            <a:rPr kumimoji="1" lang="ja-JP" altLang="ja-JP" sz="1100" b="0" i="0" baseline="0">
              <a:solidFill>
                <a:schemeClr val="dk1"/>
              </a:solidFill>
              <a:effectLst/>
              <a:latin typeface="+mn-lt"/>
              <a:ea typeface="+mn-ea"/>
              <a:cs typeface="+mn-cs"/>
            </a:rPr>
            <a:t>増加する見込みである。なお、依然として類似団体比較と比較して高い数値であることから、償還期間の見直し等により金額の抑制と平準化に努める。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兵庫県多可町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18,605
18,147
185.19
15,096,645
14,834,438
210,650
7,198,651
14,541,354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11.2
4.2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34</xdr:row>
      <xdr:rowOff>160763</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5641</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21970</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38299</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15276</xdr:rowOff>
    </xdr:from>
    <xdr:to>
      <xdr:col>24</xdr:col>
      <xdr:colOff>62865</xdr:colOff>
      <xdr:row>39</xdr:row>
      <xdr:rowOff>44668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158776"/>
          <a:ext cx="1270" cy="15724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48495</xdr:rowOff>
    </xdr:from>
    <xdr:ext cx="469744" cy="25904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735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44668</xdr:rowOff>
    </xdr:from>
    <xdr:to>
      <xdr:col>24</xdr:col>
      <xdr:colOff>152400</xdr:colOff>
      <xdr:row>39</xdr:row>
      <xdr:rowOff>44668</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731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133403</xdr:rowOff>
    </xdr:from>
    <xdr:ext cx="469744" cy="25904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4934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8,981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15276</xdr:rowOff>
    </xdr:from>
    <xdr:to>
      <xdr:col>24</xdr:col>
      <xdr:colOff>152400</xdr:colOff>
      <xdr:row>30</xdr:row>
      <xdr:rowOff>15276</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158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24420</xdr:rowOff>
    </xdr:from>
    <xdr:to>
      <xdr:col>24</xdr:col>
      <xdr:colOff>63500</xdr:colOff>
      <xdr:row>37</xdr:row>
      <xdr:rowOff>69161</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3797300" y="6368070"/>
          <a:ext cx="838200" cy="44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101653</xdr:rowOff>
    </xdr:from>
    <xdr:ext cx="469744" cy="25904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59309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78776</xdr:rowOff>
    </xdr:from>
    <xdr:to>
      <xdr:col>24</xdr:col>
      <xdr:colOff>114300</xdr:colOff>
      <xdr:row>36</xdr:row>
      <xdr:rowOff>8926</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6079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69161</xdr:rowOff>
    </xdr:from>
    <xdr:to>
      <xdr:col>19</xdr:col>
      <xdr:colOff>177800</xdr:colOff>
      <xdr:row>37</xdr:row>
      <xdr:rowOff>110308</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908300" y="6412811"/>
          <a:ext cx="889000" cy="41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3665</xdr:rowOff>
    </xdr:from>
    <xdr:to>
      <xdr:col>20</xdr:col>
      <xdr:colOff>38100</xdr:colOff>
      <xdr:row>36</xdr:row>
      <xdr:rowOff>105265</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61758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121792</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62428" y="59510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110308</xdr:rowOff>
    </xdr:from>
    <xdr:to>
      <xdr:col>15</xdr:col>
      <xdr:colOff>50800</xdr:colOff>
      <xdr:row>37</xdr:row>
      <xdr:rowOff>118473</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2019300" y="6453958"/>
          <a:ext cx="88900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51671</xdr:rowOff>
    </xdr:from>
    <xdr:to>
      <xdr:col>15</xdr:col>
      <xdr:colOff>101600</xdr:colOff>
      <xdr:row>36</xdr:row>
      <xdr:rowOff>153271</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6223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169798</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73428" y="5999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118473</xdr:rowOff>
    </xdr:from>
    <xdr:to>
      <xdr:col>10</xdr:col>
      <xdr:colOff>114300</xdr:colOff>
      <xdr:row>38</xdr:row>
      <xdr:rowOff>18215</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flipV="1">
          <a:off x="1130300" y="6462123"/>
          <a:ext cx="889000" cy="71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91186</xdr:rowOff>
    </xdr:from>
    <xdr:to>
      <xdr:col>10</xdr:col>
      <xdr:colOff>165100</xdr:colOff>
      <xdr:row>37</xdr:row>
      <xdr:rowOff>21336</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6263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37863</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84428" y="6038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121557</xdr:rowOff>
    </xdr:from>
    <xdr:to>
      <xdr:col>6</xdr:col>
      <xdr:colOff>38100</xdr:colOff>
      <xdr:row>37</xdr:row>
      <xdr:rowOff>51707</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6293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68234</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95428" y="6068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145070</xdr:rowOff>
    </xdr:from>
    <xdr:to>
      <xdr:col>24</xdr:col>
      <xdr:colOff>114300</xdr:colOff>
      <xdr:row>37</xdr:row>
      <xdr:rowOff>75220</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6317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123497</xdr:rowOff>
    </xdr:from>
    <xdr:ext cx="469744" cy="25904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6295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18361</xdr:rowOff>
    </xdr:from>
    <xdr:to>
      <xdr:col>20</xdr:col>
      <xdr:colOff>38100</xdr:colOff>
      <xdr:row>37</xdr:row>
      <xdr:rowOff>119961</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6362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111088</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562428" y="6454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59508</xdr:rowOff>
    </xdr:from>
    <xdr:to>
      <xdr:col>15</xdr:col>
      <xdr:colOff>101600</xdr:colOff>
      <xdr:row>37</xdr:row>
      <xdr:rowOff>161108</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6403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152236</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673428" y="6495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67673</xdr:rowOff>
    </xdr:from>
    <xdr:to>
      <xdr:col>10</xdr:col>
      <xdr:colOff>165100</xdr:colOff>
      <xdr:row>37</xdr:row>
      <xdr:rowOff>169273</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6411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160400</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784428" y="65040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138866</xdr:rowOff>
    </xdr:from>
    <xdr:to>
      <xdr:col>6</xdr:col>
      <xdr:colOff>38100</xdr:colOff>
      <xdr:row>38</xdr:row>
      <xdr:rowOff>69016</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6482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60142</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95428" y="657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43322</xdr:rowOff>
    </xdr:from>
    <xdr:to>
      <xdr:col>24</xdr:col>
      <xdr:colOff>62865</xdr:colOff>
      <xdr:row>57</xdr:row>
      <xdr:rowOff>34983</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787272"/>
          <a:ext cx="1270" cy="1020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38810</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9811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34983</xdr:rowOff>
    </xdr:from>
    <xdr:to>
      <xdr:col>24</xdr:col>
      <xdr:colOff>152400</xdr:colOff>
      <xdr:row>57</xdr:row>
      <xdr:rowOff>34983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98076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161449</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562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283,580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43322</xdr:rowOff>
    </xdr:from>
    <xdr:to>
      <xdr:col>24</xdr:col>
      <xdr:colOff>152400</xdr:colOff>
      <xdr:row>51</xdr:row>
      <xdr:rowOff>43322</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787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51</xdr:row>
      <xdr:rowOff>43322</xdr:rowOff>
    </xdr:from>
    <xdr:to>
      <xdr:col>24</xdr:col>
      <xdr:colOff>63500</xdr:colOff>
      <xdr:row>55</xdr:row>
      <xdr:rowOff>5023</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8787272"/>
          <a:ext cx="838200" cy="647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159357</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4176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9480</xdr:rowOff>
    </xdr:from>
    <xdr:to>
      <xdr:col>24</xdr:col>
      <xdr:colOff>114300</xdr:colOff>
      <xdr:row>55</xdr:row>
      <xdr:rowOff>111080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439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5023</xdr:rowOff>
    </xdr:from>
    <xdr:to>
      <xdr:col>19</xdr:col>
      <xdr:colOff>177800</xdr:colOff>
      <xdr:row>55</xdr:row>
      <xdr:rowOff>123062</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flipV="1">
          <a:off x="2908300" y="9434773"/>
          <a:ext cx="889000" cy="118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119587</xdr:rowOff>
    </xdr:from>
    <xdr:to>
      <xdr:col>20</xdr:col>
      <xdr:colOff>38100</xdr:colOff>
      <xdr:row>56</xdr:row>
      <xdr:rowOff>49737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549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40864</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642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99554</xdr:rowOff>
    </xdr:from>
    <xdr:to>
      <xdr:col>15</xdr:col>
      <xdr:colOff>50800</xdr:colOff>
      <xdr:row>55</xdr:row>
      <xdr:rowOff>123062</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a:off x="2019300" y="9529304"/>
          <a:ext cx="889000" cy="235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95420</xdr:rowOff>
    </xdr:from>
    <xdr:to>
      <xdr:col>15</xdr:col>
      <xdr:colOff>101600</xdr:colOff>
      <xdr:row>56</xdr:row>
      <xdr:rowOff>25570</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525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16697</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617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152049</xdr:rowOff>
    </xdr:from>
    <xdr:to>
      <xdr:col>10</xdr:col>
      <xdr:colOff>114300</xdr:colOff>
      <xdr:row>55</xdr:row>
      <xdr:rowOff>99554</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238899"/>
          <a:ext cx="889000" cy="290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80497</xdr:rowOff>
    </xdr:from>
    <xdr:to>
      <xdr:col>10</xdr:col>
      <xdr:colOff>165100</xdr:colOff>
      <xdr:row>56</xdr:row>
      <xdr:rowOff>10647</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510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1774</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6029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53179</xdr:rowOff>
    </xdr:from>
    <xdr:to>
      <xdr:col>6</xdr:col>
      <xdr:colOff>38100</xdr:colOff>
      <xdr:row>53</xdr:row>
      <xdr:rowOff>154779</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140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171306</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89152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50</xdr:row>
      <xdr:rowOff>163972</xdr:rowOff>
    </xdr:from>
    <xdr:to>
      <xdr:col>24</xdr:col>
      <xdr:colOff>114300</xdr:colOff>
      <xdr:row>51</xdr:row>
      <xdr:rowOff>94122</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8736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50</xdr:row>
      <xdr:rowOff>116999</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8689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125673</xdr:rowOff>
    </xdr:from>
    <xdr:to>
      <xdr:col>20</xdr:col>
      <xdr:colOff>38100</xdr:colOff>
      <xdr:row>55</xdr:row>
      <xdr:rowOff>55823</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383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53</xdr:row>
      <xdr:rowOff>72350</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91592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72262</xdr:rowOff>
    </xdr:from>
    <xdr:to>
      <xdr:col>15</xdr:col>
      <xdr:colOff>101600</xdr:colOff>
      <xdr:row>56</xdr:row>
      <xdr:rowOff>2412</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502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54</xdr:row>
      <xdr:rowOff>18939</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277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48754</xdr:rowOff>
    </xdr:from>
    <xdr:to>
      <xdr:col>10</xdr:col>
      <xdr:colOff>165100</xdr:colOff>
      <xdr:row>55</xdr:row>
      <xdr:rowOff>150354</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478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166881</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253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53</xdr:row>
      <xdr:rowOff>101249</xdr:rowOff>
    </xdr:from>
    <xdr:to>
      <xdr:col>6</xdr:col>
      <xdr:colOff>38100</xdr:colOff>
      <xdr:row>54</xdr:row>
      <xdr:rowOff>31399</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188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22526</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280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133619</xdr:rowOff>
    </xdr:from>
    <xdr:to>
      <xdr:col>24</xdr:col>
      <xdr:colOff>62865</xdr:colOff>
      <xdr:row>78</xdr:row>
      <xdr:rowOff>93094</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35119"/>
          <a:ext cx="1270" cy="1331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96921</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470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93094</xdr:rowOff>
    </xdr:from>
    <xdr:to>
      <xdr:col>24</xdr:col>
      <xdr:colOff>152400</xdr:colOff>
      <xdr:row>78</xdr:row>
      <xdr:rowOff>93094</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466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80296</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10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300,665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133619</xdr:rowOff>
    </xdr:from>
    <xdr:to>
      <xdr:col>24</xdr:col>
      <xdr:colOff>152400</xdr:colOff>
      <xdr:row>70</xdr:row>
      <xdr:rowOff>133619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35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112488</xdr:rowOff>
    </xdr:from>
    <xdr:to>
      <xdr:col>24</xdr:col>
      <xdr:colOff>63500</xdr:colOff>
      <xdr:row>76</xdr:row>
      <xdr:rowOff>158555</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3142688"/>
          <a:ext cx="838200" cy="46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57635</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9163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34759</xdr:rowOff>
    </xdr:from>
    <xdr:to>
      <xdr:col>24</xdr:col>
      <xdr:colOff>114300</xdr:colOff>
      <xdr:row>76</xdr:row>
      <xdr:rowOff>136359</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306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158555</xdr:rowOff>
    </xdr:from>
    <xdr:to>
      <xdr:col>19</xdr:col>
      <xdr:colOff>177800</xdr:colOff>
      <xdr:row>77</xdr:row>
      <xdr:rowOff>52603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3188755"/>
          <a:ext cx="889000" cy="65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163699</xdr:rowOff>
    </xdr:from>
    <xdr:to>
      <xdr:col>20</xdr:col>
      <xdr:colOff>38100</xdr:colOff>
      <xdr:row>77</xdr:row>
      <xdr:rowOff>93849</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193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84976</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3286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5694</xdr:rowOff>
    </xdr:from>
    <xdr:to>
      <xdr:col>15</xdr:col>
      <xdr:colOff>50800</xdr:colOff>
      <xdr:row>77</xdr:row>
      <xdr:rowOff>52603</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a:off x="2019300" y="13207344"/>
          <a:ext cx="889000" cy="46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79510</xdr:rowOff>
    </xdr:from>
    <xdr:to>
      <xdr:col>15</xdr:col>
      <xdr:colOff>101600</xdr:colOff>
      <xdr:row>78</xdr:row>
      <xdr:rowOff>9660</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3281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787</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373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5694</xdr:rowOff>
    </xdr:from>
    <xdr:to>
      <xdr:col>10</xdr:col>
      <xdr:colOff>114300</xdr:colOff>
      <xdr:row>78</xdr:row>
      <xdr:rowOff>35421</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207344"/>
          <a:ext cx="889000" cy="201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7445</xdr:rowOff>
    </xdr:from>
    <xdr:to>
      <xdr:col>10</xdr:col>
      <xdr:colOff>165100</xdr:colOff>
      <xdr:row>77</xdr:row>
      <xdr:rowOff>109045</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209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100172</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3018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115838</xdr:rowOff>
    </xdr:from>
    <xdr:to>
      <xdr:col>6</xdr:col>
      <xdr:colOff>38100</xdr:colOff>
      <xdr:row>79</xdr:row>
      <xdr:rowOff>45988</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488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37115</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581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61688</xdr:rowOff>
    </xdr:from>
    <xdr:to>
      <xdr:col>24</xdr:col>
      <xdr:colOff>114300</xdr:colOff>
      <xdr:row>76</xdr:row>
      <xdr:rowOff>163288</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3091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40115</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3070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107755</xdr:rowOff>
    </xdr:from>
    <xdr:to>
      <xdr:col>20</xdr:col>
      <xdr:colOff>38100</xdr:colOff>
      <xdr:row>77</xdr:row>
      <xdr:rowOff>37905</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137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54432</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9131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1803</xdr:rowOff>
    </xdr:from>
    <xdr:to>
      <xdr:col>15</xdr:col>
      <xdr:colOff>101600</xdr:colOff>
      <xdr:row>77</xdr:row>
      <xdr:rowOff>103403</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203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119930</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978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126344</xdr:rowOff>
    </xdr:from>
    <xdr:to>
      <xdr:col>10</xdr:col>
      <xdr:colOff>165100</xdr:colOff>
      <xdr:row>77</xdr:row>
      <xdr:rowOff>56494</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156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73022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9317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156071</xdr:rowOff>
    </xdr:from>
    <xdr:to>
      <xdr:col>6</xdr:col>
      <xdr:colOff>38100</xdr:colOff>
      <xdr:row>78</xdr:row>
      <xdr:rowOff>86221</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357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102748</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1329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161582</xdr:rowOff>
    </xdr:from>
    <xdr:to>
      <xdr:col>24</xdr:col>
      <xdr:colOff>62865</xdr:colOff>
      <xdr:row>98</xdr:row>
      <xdr:rowOff>168377</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592082"/>
          <a:ext cx="1270" cy="1378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754</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974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168377</xdr:rowOff>
    </xdr:from>
    <xdr:to>
      <xdr:col>24</xdr:col>
      <xdr:colOff>152400</xdr:colOff>
      <xdr:row>98</xdr:row>
      <xdr:rowOff>168377</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9704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108259</xdr:rowOff>
    </xdr:from>
    <xdr:ext cx="599010"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367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748,513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161582</xdr:rowOff>
    </xdr:from>
    <xdr:to>
      <xdr:col>24</xdr:col>
      <xdr:colOff>152400</xdr:colOff>
      <xdr:row>90</xdr:row>
      <xdr:rowOff>161582</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5920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107125</xdr:rowOff>
    </xdr:from>
    <xdr:to>
      <xdr:col>24</xdr:col>
      <xdr:colOff>63500</xdr:colOff>
      <xdr:row>98</xdr:row>
      <xdr:rowOff>112258</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3797300" y="16909225"/>
          <a:ext cx="838200" cy="5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43623</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6742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20746</xdr:rowOff>
    </xdr:from>
    <xdr:to>
      <xdr:col>24</xdr:col>
      <xdr:colOff>114300</xdr:colOff>
      <xdr:row>98</xdr:row>
      <xdr:rowOff>122346</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822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112258</xdr:rowOff>
    </xdr:from>
    <xdr:to>
      <xdr:col>19</xdr:col>
      <xdr:colOff>177800</xdr:colOff>
      <xdr:row>98</xdr:row>
      <xdr:rowOff>117704</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2908300" y="16914358"/>
          <a:ext cx="889000" cy="5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62843</xdr:rowOff>
    </xdr:from>
    <xdr:to>
      <xdr:col>20</xdr:col>
      <xdr:colOff>38100</xdr:colOff>
      <xdr:row>98</xdr:row>
      <xdr:rowOff>164443</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864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155570</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957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117704</xdr:rowOff>
    </xdr:from>
    <xdr:to>
      <xdr:col>15</xdr:col>
      <xdr:colOff>50800</xdr:colOff>
      <xdr:row>98</xdr:row>
      <xdr:rowOff>119723</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019300" y="16919804"/>
          <a:ext cx="889000" cy="2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66746</xdr:rowOff>
    </xdr:from>
    <xdr:to>
      <xdr:col>15</xdr:col>
      <xdr:colOff>101600</xdr:colOff>
      <xdr:row>98</xdr:row>
      <xdr:rowOff>168346</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868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13423</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644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119723</xdr:rowOff>
    </xdr:from>
    <xdr:to>
      <xdr:col>10</xdr:col>
      <xdr:colOff>114300</xdr:colOff>
      <xdr:row>98</xdr:row>
      <xdr:rowOff>127770</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921823"/>
          <a:ext cx="889000" cy="8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62443</xdr:rowOff>
    </xdr:from>
    <xdr:to>
      <xdr:col>10</xdr:col>
      <xdr:colOff>165100</xdr:colOff>
      <xdr:row>98</xdr:row>
      <xdr:rowOff>164043</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864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9120</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639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68295</xdr:rowOff>
    </xdr:from>
    <xdr:to>
      <xdr:col>6</xdr:col>
      <xdr:colOff>38100</xdr:colOff>
      <xdr:row>98</xdr:row>
      <xdr:rowOff>169895</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87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14972</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645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56325</xdr:rowOff>
    </xdr:from>
    <xdr:to>
      <xdr:col>24</xdr:col>
      <xdr:colOff>114300</xdr:colOff>
      <xdr:row>98</xdr:row>
      <xdr:rowOff>157925</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858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170624</xdr:rowOff>
    </xdr:from>
    <xdr:ext cx="534377"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801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61458</xdr:rowOff>
    </xdr:from>
    <xdr:to>
      <xdr:col>20</xdr:col>
      <xdr:colOff>38100</xdr:colOff>
      <xdr:row>98</xdr:row>
      <xdr:rowOff>163058</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863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8135</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638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66904</xdr:rowOff>
    </xdr:from>
    <xdr:to>
      <xdr:col>15</xdr:col>
      <xdr:colOff>101600</xdr:colOff>
      <xdr:row>98</xdr:row>
      <xdr:rowOff>168504</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869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159631</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41111" y="16961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68923</xdr:rowOff>
    </xdr:from>
    <xdr:to>
      <xdr:col>10</xdr:col>
      <xdr:colOff>165100</xdr:colOff>
      <xdr:row>98</xdr:row>
      <xdr:rowOff>170523</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871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161650</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963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76970</xdr:rowOff>
    </xdr:from>
    <xdr:to>
      <xdr:col>6</xdr:col>
      <xdr:colOff>38100</xdr:colOff>
      <xdr:row>99</xdr:row>
      <xdr:rowOff>7120</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87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169697</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971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a:extLst>
            <a:ext uri="{FF2B5EF4-FFF2-40B4-BE49-F238E27FC236}">
              <a16:creationId xmlns:a16="http://schemas.microsoft.com/office/drawing/2014/main" id="{00000000-0008-0000-0700-000018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118669</xdr:rowOff>
    </xdr:from>
    <xdr:to>
      <xdr:col>54</xdr:col>
      <xdr:colOff>189865</xdr:colOff>
      <xdr:row>38</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flipV="1">
          <a:off x="10475595" y="5433619"/>
          <a:ext cx="1270" cy="1221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2" name="労働費最小値テキスト">
          <a:extLst>
            <a:ext uri="{FF2B5EF4-FFF2-40B4-BE49-F238E27FC236}">
              <a16:creationId xmlns:a16="http://schemas.microsoft.com/office/drawing/2014/main" id="{00000000-0008-0000-0700-00001A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65346</xdr:rowOff>
    </xdr:from>
    <xdr:ext cx="469744" cy="259045"/>
    <xdr:sp macro="" textlink="">
      <xdr:nvSpPr>
        <xdr:cNvPr id="284" name="労働費最大値テキスト">
          <a:extLst>
            <a:ext uri="{FF2B5EF4-FFF2-40B4-BE49-F238E27FC236}">
              <a16:creationId xmlns:a16="http://schemas.microsoft.com/office/drawing/2014/main" id="{00000000-0008-0000-0700-00001C010000}"/>
            </a:ext>
          </a:extLst>
        </xdr:cNvPr>
        <xdr:cNvSpPr txBox="1"/>
      </xdr:nvSpPr>
      <xdr:spPr>
        <a:xfrm>
          <a:off x="10528300" y="5208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5,342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118669</xdr:rowOff>
    </xdr:from>
    <xdr:to>
      <xdr:col>55</xdr:col>
      <xdr:colOff>88900</xdr:colOff>
      <xdr:row>31</xdr:row>
      <xdr:rowOff>118669</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54336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483</xdr:rowOff>
    </xdr:from>
    <xdr:to>
      <xdr:col>55</xdr:col>
      <xdr:colOff>0</xdr:colOff>
      <xdr:row>35</xdr:row>
      <xdr:rowOff>13056</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9639300" y="6001233"/>
          <a:ext cx="838200" cy="12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72127</xdr:rowOff>
    </xdr:from>
    <xdr:ext cx="378565" cy="259045"/>
    <xdr:sp macro="" textlink="">
      <xdr:nvSpPr>
        <xdr:cNvPr id="287" name="労働費平均値テキスト">
          <a:extLst>
            <a:ext uri="{FF2B5EF4-FFF2-40B4-BE49-F238E27FC236}">
              <a16:creationId xmlns:a16="http://schemas.microsoft.com/office/drawing/2014/main" id="{00000000-0008-0000-0700-00001F010000}"/>
            </a:ext>
          </a:extLst>
        </xdr:cNvPr>
        <xdr:cNvSpPr txBox="1"/>
      </xdr:nvSpPr>
      <xdr:spPr>
        <a:xfrm>
          <a:off x="10528300" y="641577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93700</xdr:rowOff>
    </xdr:from>
    <xdr:to>
      <xdr:col>55</xdr:col>
      <xdr:colOff>50800</xdr:colOff>
      <xdr:row>38</xdr:row>
      <xdr:rowOff>23850</xdr:rowOff>
    </xdr:to>
    <xdr:sp macro="" textlink="">
      <xdr:nvSpPr>
        <xdr:cNvPr id="288" name="フローチャート: 判断 287">
          <a:extLst>
            <a:ext uri="{FF2B5EF4-FFF2-40B4-BE49-F238E27FC236}">
              <a16:creationId xmlns:a16="http://schemas.microsoft.com/office/drawing/2014/main" id="{00000000-0008-0000-0700-000020010000}"/>
            </a:ext>
          </a:extLst>
        </xdr:cNvPr>
        <xdr:cNvSpPr/>
      </xdr:nvSpPr>
      <xdr:spPr>
        <a:xfrm>
          <a:off x="10426700" y="643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13056</xdr:rowOff>
    </xdr:from>
    <xdr:to>
      <xdr:col>50</xdr:col>
      <xdr:colOff>114300</xdr:colOff>
      <xdr:row>35</xdr:row>
      <xdr:rowOff>29286</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flipV="1">
          <a:off x="8750300" y="6013806"/>
          <a:ext cx="889000" cy="16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140792</xdr:rowOff>
    </xdr:from>
    <xdr:to>
      <xdr:col>50</xdr:col>
      <xdr:colOff>165100</xdr:colOff>
      <xdr:row>38</xdr:row>
      <xdr:rowOff>70942</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9588500" y="6484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62069</xdr:rowOff>
    </xdr:from>
    <xdr:ext cx="378565" cy="259045"/>
    <xdr:sp macro="" textlink="">
      <xdr:nvSpPr>
        <xdr:cNvPr id="291" name="テキスト ボックス 290">
          <a:extLst>
            <a:ext uri="{FF2B5EF4-FFF2-40B4-BE49-F238E27FC236}">
              <a16:creationId xmlns:a16="http://schemas.microsoft.com/office/drawing/2014/main" id="{00000000-0008-0000-0700-000023010000}"/>
            </a:ext>
          </a:extLst>
        </xdr:cNvPr>
        <xdr:cNvSpPr txBox="1"/>
      </xdr:nvSpPr>
      <xdr:spPr>
        <a:xfrm>
          <a:off x="9450017" y="65771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29286</xdr:rowOff>
    </xdr:from>
    <xdr:to>
      <xdr:col>45</xdr:col>
      <xdr:colOff>177800</xdr:colOff>
      <xdr:row>35</xdr:row>
      <xdr:rowOff>38659</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7861300" y="6030036"/>
          <a:ext cx="889000" cy="9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131191</xdr:rowOff>
    </xdr:from>
    <xdr:to>
      <xdr:col>46</xdr:col>
      <xdr:colOff>38100</xdr:colOff>
      <xdr:row>38</xdr:row>
      <xdr:rowOff>61340</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8699500" y="647484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52468</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8561017" y="65675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35</xdr:row>
      <xdr:rowOff>38659</xdr:rowOff>
    </xdr:from>
    <xdr:to>
      <xdr:col>41</xdr:col>
      <xdr:colOff>50800</xdr:colOff>
      <xdr:row>35</xdr:row>
      <xdr:rowOff>50546</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6972300" y="6039409"/>
          <a:ext cx="889000" cy="11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82957</xdr:rowOff>
    </xdr:from>
    <xdr:to>
      <xdr:col>41</xdr:col>
      <xdr:colOff>101600</xdr:colOff>
      <xdr:row>38</xdr:row>
      <xdr:rowOff>13106</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7810500" y="642660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4233</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7672017" y="65193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141250</xdr:rowOff>
    </xdr:from>
    <xdr:to>
      <xdr:col>36</xdr:col>
      <xdr:colOff>165100</xdr:colOff>
      <xdr:row>38</xdr:row>
      <xdr:rowOff>71400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6921500" y="6484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62527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6783017" y="65776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121133</xdr:rowOff>
    </xdr:from>
    <xdr:to>
      <xdr:col>55</xdr:col>
      <xdr:colOff>50800</xdr:colOff>
      <xdr:row>35</xdr:row>
      <xdr:rowOff>51283</xdr:rowOff>
    </xdr:to>
    <xdr:sp macro="" textlink="">
      <xdr:nvSpPr>
        <xdr:cNvPr id="305" name="楕円 304">
          <a:extLst>
            <a:ext uri="{FF2B5EF4-FFF2-40B4-BE49-F238E27FC236}">
              <a16:creationId xmlns:a16="http://schemas.microsoft.com/office/drawing/2014/main" id="{00000000-0008-0000-0700-000031010000}"/>
            </a:ext>
          </a:extLst>
        </xdr:cNvPr>
        <xdr:cNvSpPr/>
      </xdr:nvSpPr>
      <xdr:spPr>
        <a:xfrm>
          <a:off x="10426700" y="5950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144010</xdr:rowOff>
    </xdr:from>
    <xdr:ext cx="469744" cy="259045"/>
    <xdr:sp macro="" textlink="">
      <xdr:nvSpPr>
        <xdr:cNvPr id="306" name="労働費該当値テキスト">
          <a:extLst>
            <a:ext uri="{FF2B5EF4-FFF2-40B4-BE49-F238E27FC236}">
              <a16:creationId xmlns:a16="http://schemas.microsoft.com/office/drawing/2014/main" id="{00000000-0008-0000-0700-000032010000}"/>
            </a:ext>
          </a:extLst>
        </xdr:cNvPr>
        <xdr:cNvSpPr txBox="1"/>
      </xdr:nvSpPr>
      <xdr:spPr>
        <a:xfrm>
          <a:off x="10528300" y="58018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133706</xdr:rowOff>
    </xdr:from>
    <xdr:to>
      <xdr:col>50</xdr:col>
      <xdr:colOff>165100</xdr:colOff>
      <xdr:row>35</xdr:row>
      <xdr:rowOff>63856</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9588500" y="5963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33</xdr:row>
      <xdr:rowOff>80383</xdr:rowOff>
    </xdr:from>
    <xdr:ext cx="469744"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04428" y="5738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149936</xdr:rowOff>
    </xdr:from>
    <xdr:to>
      <xdr:col>46</xdr:col>
      <xdr:colOff>38100</xdr:colOff>
      <xdr:row>35</xdr:row>
      <xdr:rowOff>80086</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8699500" y="597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33</xdr:row>
      <xdr:rowOff>96613</xdr:rowOff>
    </xdr:from>
    <xdr:ext cx="469744"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8515428" y="5754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159309</xdr:rowOff>
    </xdr:from>
    <xdr:to>
      <xdr:col>41</xdr:col>
      <xdr:colOff>101600</xdr:colOff>
      <xdr:row>35</xdr:row>
      <xdr:rowOff>89459</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7810500" y="5988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33</xdr:row>
      <xdr:rowOff>105986</xdr:rowOff>
    </xdr:from>
    <xdr:ext cx="469744"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26428" y="5763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171196</xdr:rowOff>
    </xdr:from>
    <xdr:to>
      <xdr:col>36</xdr:col>
      <xdr:colOff>165100</xdr:colOff>
      <xdr:row>35</xdr:row>
      <xdr:rowOff>101346</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6921500" y="6000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33</xdr:row>
      <xdr:rowOff>117873</xdr:rowOff>
    </xdr:from>
    <xdr:ext cx="469744"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6737428" y="57757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a:extLst>
            <a:ext uri="{FF2B5EF4-FFF2-40B4-BE49-F238E27FC236}">
              <a16:creationId xmlns:a16="http://schemas.microsoft.com/office/drawing/2014/main" id="{00000000-0008-0000-0700-00003B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a:extLst>
            <a:ext uri="{FF2B5EF4-FFF2-40B4-BE49-F238E27FC236}">
              <a16:creationId xmlns:a16="http://schemas.microsoft.com/office/drawing/2014/main" id="{00000000-0008-0000-0700-000044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13562</xdr:rowOff>
    </xdr:from>
    <xdr:to>
      <xdr:col>54</xdr:col>
      <xdr:colOff>189865</xdr:colOff>
      <xdr:row>59</xdr:row>
      <xdr:rowOff>16484</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586062"/>
          <a:ext cx="1270" cy="1545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20311</xdr:rowOff>
    </xdr:from>
    <xdr:ext cx="469744"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35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16484</xdr:rowOff>
    </xdr:from>
    <xdr:to>
      <xdr:col>55</xdr:col>
      <xdr:colOff>88900</xdr:colOff>
      <xdr:row>59</xdr:row>
      <xdr:rowOff>16484</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32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131689</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361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99,725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13562</xdr:rowOff>
    </xdr:from>
    <xdr:to>
      <xdr:col>55</xdr:col>
      <xdr:colOff>88900</xdr:colOff>
      <xdr:row>50</xdr:row>
      <xdr:rowOff>13562</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586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136287</xdr:rowOff>
    </xdr:from>
    <xdr:to>
      <xdr:col>55</xdr:col>
      <xdr:colOff>0</xdr:colOff>
      <xdr:row>56</xdr:row>
      <xdr:rowOff>72263</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9639300" y="9566037"/>
          <a:ext cx="838200" cy="107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12989</xdr:rowOff>
    </xdr:from>
    <xdr:ext cx="534377"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4427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161562</xdr:rowOff>
    </xdr:from>
    <xdr:to>
      <xdr:col>55</xdr:col>
      <xdr:colOff>50800</xdr:colOff>
      <xdr:row>56</xdr:row>
      <xdr:rowOff>91712</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591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83269</xdr:rowOff>
    </xdr:from>
    <xdr:to>
      <xdr:col>50</xdr:col>
      <xdr:colOff>114300</xdr:colOff>
      <xdr:row>55</xdr:row>
      <xdr:rowOff>136287</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8750300" y="9513019"/>
          <a:ext cx="889000" cy="530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162836</xdr:rowOff>
    </xdr:from>
    <xdr:to>
      <xdr:col>50</xdr:col>
      <xdr:colOff>165100</xdr:colOff>
      <xdr:row>56</xdr:row>
      <xdr:rowOff>92986</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592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84113</xdr:rowOff>
    </xdr:from>
    <xdr:ext cx="534377"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372111" y="9685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83269</xdr:rowOff>
    </xdr:from>
    <xdr:to>
      <xdr:col>45</xdr:col>
      <xdr:colOff>177800</xdr:colOff>
      <xdr:row>55</xdr:row>
      <xdr:rowOff>102977</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7861300" y="9513019"/>
          <a:ext cx="889000" cy="19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122978</xdr:rowOff>
    </xdr:from>
    <xdr:to>
      <xdr:col>46</xdr:col>
      <xdr:colOff>38100</xdr:colOff>
      <xdr:row>56</xdr:row>
      <xdr:rowOff>53128</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552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44255</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483111" y="9645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166299</xdr:rowOff>
    </xdr:from>
    <xdr:to>
      <xdr:col>41</xdr:col>
      <xdr:colOff>50800</xdr:colOff>
      <xdr:row>55</xdr:row>
      <xdr:rowOff>102977</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6972300" y="9424599"/>
          <a:ext cx="889000" cy="108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160190</xdr:rowOff>
    </xdr:from>
    <xdr:to>
      <xdr:col>41</xdr:col>
      <xdr:colOff>101600</xdr:colOff>
      <xdr:row>56</xdr:row>
      <xdr:rowOff>90340</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589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81467</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594111" y="9682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151667</xdr:rowOff>
    </xdr:from>
    <xdr:to>
      <xdr:col>36</xdr:col>
      <xdr:colOff>165100</xdr:colOff>
      <xdr:row>56</xdr:row>
      <xdr:rowOff>81817</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581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72944</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05111" y="9674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21463</xdr:rowOff>
    </xdr:from>
    <xdr:to>
      <xdr:col>55</xdr:col>
      <xdr:colOff>50800</xdr:colOff>
      <xdr:row>56</xdr:row>
      <xdr:rowOff>123063</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9622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171340</xdr:rowOff>
    </xdr:from>
    <xdr:ext cx="534377"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601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85487</xdr:rowOff>
    </xdr:from>
    <xdr:to>
      <xdr:col>50</xdr:col>
      <xdr:colOff>165100</xdr:colOff>
      <xdr:row>56</xdr:row>
      <xdr:rowOff>15637</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9515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32164</xdr:rowOff>
    </xdr:from>
    <xdr:ext cx="534377"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372111" y="9290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32469</xdr:rowOff>
    </xdr:from>
    <xdr:to>
      <xdr:col>46</xdr:col>
      <xdr:colOff>38100</xdr:colOff>
      <xdr:row>55</xdr:row>
      <xdr:rowOff>134069</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9462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150596</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483111" y="9237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52177</xdr:rowOff>
    </xdr:from>
    <xdr:to>
      <xdr:col>41</xdr:col>
      <xdr:colOff>101600</xdr:colOff>
      <xdr:row>55</xdr:row>
      <xdr:rowOff>153777</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9481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170304</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594111" y="9257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115499</xdr:rowOff>
    </xdr:from>
    <xdr:to>
      <xdr:col>36</xdr:col>
      <xdr:colOff>165100</xdr:colOff>
      <xdr:row>55</xdr:row>
      <xdr:rowOff>45649</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9373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62176</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05111" y="9149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商工費グラフ枠">
          <a:extLst>
            <a:ext uri="{FF2B5EF4-FFF2-40B4-BE49-F238E27FC236}">
              <a16:creationId xmlns:a16="http://schemas.microsoft.com/office/drawing/2014/main" id="{00000000-0008-0000-07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144935</xdr:rowOff>
    </xdr:from>
    <xdr:to>
      <xdr:col>54</xdr:col>
      <xdr:colOff>189865</xdr:colOff>
      <xdr:row>78</xdr:row>
      <xdr:rowOff>114646</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flipV="1">
          <a:off x="10475595" y="12317885"/>
          <a:ext cx="1270" cy="1169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118473</xdr:rowOff>
    </xdr:from>
    <xdr:ext cx="469744" cy="259045"/>
    <xdr:sp macro="" textlink="">
      <xdr:nvSpPr>
        <xdr:cNvPr id="396" name="商工費最小値テキスト">
          <a:extLst>
            <a:ext uri="{FF2B5EF4-FFF2-40B4-BE49-F238E27FC236}">
              <a16:creationId xmlns:a16="http://schemas.microsoft.com/office/drawing/2014/main" id="{00000000-0008-0000-0700-00008C010000}"/>
            </a:ext>
          </a:extLst>
        </xdr:cNvPr>
        <xdr:cNvSpPr txBox="1"/>
      </xdr:nvSpPr>
      <xdr:spPr>
        <a:xfrm>
          <a:off x="10528300" y="13491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114646</xdr:rowOff>
    </xdr:from>
    <xdr:to>
      <xdr:col>55</xdr:col>
      <xdr:colOff>88900</xdr:colOff>
      <xdr:row>78</xdr:row>
      <xdr:rowOff>114646</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10388600" y="13487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91612</xdr:rowOff>
    </xdr:from>
    <xdr:ext cx="534377" cy="259045"/>
    <xdr:sp macro="" textlink="">
      <xdr:nvSpPr>
        <xdr:cNvPr id="398" name="商工費最大値テキスト">
          <a:extLst>
            <a:ext uri="{FF2B5EF4-FFF2-40B4-BE49-F238E27FC236}">
              <a16:creationId xmlns:a16="http://schemas.microsoft.com/office/drawing/2014/main" id="{00000000-0008-0000-0700-00008E010000}"/>
            </a:ext>
          </a:extLst>
        </xdr:cNvPr>
        <xdr:cNvSpPr txBox="1"/>
      </xdr:nvSpPr>
      <xdr:spPr>
        <a:xfrm>
          <a:off x="10528300" y="12093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52,271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144935</xdr:rowOff>
    </xdr:from>
    <xdr:to>
      <xdr:col>55</xdr:col>
      <xdr:colOff>88900</xdr:colOff>
      <xdr:row>71</xdr:row>
      <xdr:rowOff>144935</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2317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140432</xdr:rowOff>
    </xdr:from>
    <xdr:to>
      <xdr:col>55</xdr:col>
      <xdr:colOff>0</xdr:colOff>
      <xdr:row>77</xdr:row>
      <xdr:rowOff>38202</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9639300" y="13170632"/>
          <a:ext cx="838200" cy="69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63268</xdr:rowOff>
    </xdr:from>
    <xdr:ext cx="534377" cy="259045"/>
    <xdr:sp macro="" textlink="">
      <xdr:nvSpPr>
        <xdr:cNvPr id="401" name="商工費平均値テキスト">
          <a:extLst>
            <a:ext uri="{FF2B5EF4-FFF2-40B4-BE49-F238E27FC236}">
              <a16:creationId xmlns:a16="http://schemas.microsoft.com/office/drawing/2014/main" id="{00000000-0008-0000-0700-000091010000}"/>
            </a:ext>
          </a:extLst>
        </xdr:cNvPr>
        <xdr:cNvSpPr txBox="1"/>
      </xdr:nvSpPr>
      <xdr:spPr>
        <a:xfrm>
          <a:off x="10528300" y="129220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40391</xdr:rowOff>
    </xdr:from>
    <xdr:to>
      <xdr:col>55</xdr:col>
      <xdr:colOff>50800</xdr:colOff>
      <xdr:row>76</xdr:row>
      <xdr:rowOff>141991</xdr:rowOff>
    </xdr:to>
    <xdr:sp macro="" textlink="">
      <xdr:nvSpPr>
        <xdr:cNvPr id="402" name="フローチャート: 判断 401">
          <a:extLst>
            <a:ext uri="{FF2B5EF4-FFF2-40B4-BE49-F238E27FC236}">
              <a16:creationId xmlns:a16="http://schemas.microsoft.com/office/drawing/2014/main" id="{00000000-0008-0000-0700-000092010000}"/>
            </a:ext>
          </a:extLst>
        </xdr:cNvPr>
        <xdr:cNvSpPr/>
      </xdr:nvSpPr>
      <xdr:spPr>
        <a:xfrm>
          <a:off x="10426700" y="13070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92266</xdr:rowOff>
    </xdr:from>
    <xdr:to>
      <xdr:col>50</xdr:col>
      <xdr:colOff>114300</xdr:colOff>
      <xdr:row>77</xdr:row>
      <xdr:rowOff>38202</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8750300" y="13122466"/>
          <a:ext cx="889000" cy="117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24961</xdr:rowOff>
    </xdr:from>
    <xdr:to>
      <xdr:col>50</xdr:col>
      <xdr:colOff>165100</xdr:colOff>
      <xdr:row>76</xdr:row>
      <xdr:rowOff>126561</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9588500" y="13055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143087</xdr:rowOff>
    </xdr:from>
    <xdr:ext cx="534377" cy="259045"/>
    <xdr:sp macro="" textlink="">
      <xdr:nvSpPr>
        <xdr:cNvPr id="405" name="テキスト ボックス 404">
          <a:extLst>
            <a:ext uri="{FF2B5EF4-FFF2-40B4-BE49-F238E27FC236}">
              <a16:creationId xmlns:a16="http://schemas.microsoft.com/office/drawing/2014/main" id="{00000000-0008-0000-0700-000095010000}"/>
            </a:ext>
          </a:extLst>
        </xdr:cNvPr>
        <xdr:cNvSpPr txBox="1"/>
      </xdr:nvSpPr>
      <xdr:spPr>
        <a:xfrm>
          <a:off x="9372111" y="12830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72445</xdr:rowOff>
    </xdr:from>
    <xdr:to>
      <xdr:col>45</xdr:col>
      <xdr:colOff>177800</xdr:colOff>
      <xdr:row>76</xdr:row>
      <xdr:rowOff>92266</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7861300" y="13102645"/>
          <a:ext cx="889000" cy="19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75</xdr:row>
      <xdr:rowOff>136883</xdr:rowOff>
    </xdr:from>
    <xdr:to>
      <xdr:col>46</xdr:col>
      <xdr:colOff>38100</xdr:colOff>
      <xdr:row>76</xdr:row>
      <xdr:rowOff>67033</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8699500" y="12995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83560</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8483111" y="12770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72445</xdr:rowOff>
    </xdr:from>
    <xdr:to>
      <xdr:col>41</xdr:col>
      <xdr:colOff>50800</xdr:colOff>
      <xdr:row>77</xdr:row>
      <xdr:rowOff>39619</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6972300" y="13102645"/>
          <a:ext cx="889000" cy="138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75</xdr:row>
      <xdr:rowOff>154623</xdr:rowOff>
    </xdr:from>
    <xdr:to>
      <xdr:col>41</xdr:col>
      <xdr:colOff>101600</xdr:colOff>
      <xdr:row>76</xdr:row>
      <xdr:rowOff>84773</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7810500" y="13013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101299</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7594111" y="12788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112400</xdr:rowOff>
    </xdr:from>
    <xdr:to>
      <xdr:col>36</xdr:col>
      <xdr:colOff>165100</xdr:colOff>
      <xdr:row>76</xdr:row>
      <xdr:rowOff>42549</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6921500" y="1297115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59077</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6705111" y="12746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89632</xdr:rowOff>
    </xdr:from>
    <xdr:to>
      <xdr:col>55</xdr:col>
      <xdr:colOff>50800</xdr:colOff>
      <xdr:row>77</xdr:row>
      <xdr:rowOff>19782</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10426700" y="13119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68059</xdr:rowOff>
    </xdr:from>
    <xdr:ext cx="534377" cy="259045"/>
    <xdr:sp macro="" textlink="">
      <xdr:nvSpPr>
        <xdr:cNvPr id="420" name="商工費該当値テキスト">
          <a:extLst>
            <a:ext uri="{FF2B5EF4-FFF2-40B4-BE49-F238E27FC236}">
              <a16:creationId xmlns:a16="http://schemas.microsoft.com/office/drawing/2014/main" id="{00000000-0008-0000-0700-0000A4010000}"/>
            </a:ext>
          </a:extLst>
        </xdr:cNvPr>
        <xdr:cNvSpPr txBox="1"/>
      </xdr:nvSpPr>
      <xdr:spPr>
        <a:xfrm>
          <a:off x="10528300" y="13098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158852</xdr:rowOff>
    </xdr:from>
    <xdr:to>
      <xdr:col>50</xdr:col>
      <xdr:colOff>165100</xdr:colOff>
      <xdr:row>77</xdr:row>
      <xdr:rowOff>89002</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9588500" y="13189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80129</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372111" y="132817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41466</xdr:rowOff>
    </xdr:from>
    <xdr:to>
      <xdr:col>46</xdr:col>
      <xdr:colOff>38100</xdr:colOff>
      <xdr:row>76</xdr:row>
      <xdr:rowOff>143066</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8699500" y="13071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134193</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483111" y="13164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21645</xdr:rowOff>
    </xdr:from>
    <xdr:to>
      <xdr:col>41</xdr:col>
      <xdr:colOff>101600</xdr:colOff>
      <xdr:row>76</xdr:row>
      <xdr:rowOff>123245</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7810500" y="13051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114372</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594111" y="13144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160269</xdr:rowOff>
    </xdr:from>
    <xdr:to>
      <xdr:col>36</xdr:col>
      <xdr:colOff>165100</xdr:colOff>
      <xdr:row>77</xdr:row>
      <xdr:rowOff>90419</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6921500" y="13190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81546</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6705111" y="13283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a:extLst>
            <a:ext uri="{FF2B5EF4-FFF2-40B4-BE49-F238E27FC236}">
              <a16:creationId xmlns:a16="http://schemas.microsoft.com/office/drawing/2014/main" id="{00000000-0008-0000-07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34410</xdr:rowOff>
    </xdr:from>
    <xdr:to>
      <xdr:col>54</xdr:col>
      <xdr:colOff>189865</xdr:colOff>
      <xdr:row>98</xdr:row>
      <xdr:rowOff>3702</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flipV="1">
          <a:off x="10475595" y="15636360"/>
          <a:ext cx="1270" cy="11694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7529</xdr:rowOff>
    </xdr:from>
    <xdr:ext cx="534377" cy="259045"/>
    <xdr:sp macro="" textlink="">
      <xdr:nvSpPr>
        <xdr:cNvPr id="454" name="土木費最小値テキスト">
          <a:extLst>
            <a:ext uri="{FF2B5EF4-FFF2-40B4-BE49-F238E27FC236}">
              <a16:creationId xmlns:a16="http://schemas.microsoft.com/office/drawing/2014/main" id="{00000000-0008-0000-0700-0000C6010000}"/>
            </a:ext>
          </a:extLst>
        </xdr:cNvPr>
        <xdr:cNvSpPr txBox="1"/>
      </xdr:nvSpPr>
      <xdr:spPr>
        <a:xfrm>
          <a:off x="10528300" y="16809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3702</xdr:rowOff>
    </xdr:from>
    <xdr:to>
      <xdr:col>55</xdr:col>
      <xdr:colOff>88900</xdr:colOff>
      <xdr:row>98</xdr:row>
      <xdr:rowOff>3702</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6805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152537</xdr:rowOff>
    </xdr:from>
    <xdr:ext cx="534377" cy="259045"/>
    <xdr:sp macro="" textlink="">
      <xdr:nvSpPr>
        <xdr:cNvPr id="456" name="土木費最大値テキスト">
          <a:extLst>
            <a:ext uri="{FF2B5EF4-FFF2-40B4-BE49-F238E27FC236}">
              <a16:creationId xmlns:a16="http://schemas.microsoft.com/office/drawing/2014/main" id="{00000000-0008-0000-0700-0000C8010000}"/>
            </a:ext>
          </a:extLst>
        </xdr:cNvPr>
        <xdr:cNvSpPr txBox="1"/>
      </xdr:nvSpPr>
      <xdr:spPr>
        <a:xfrm>
          <a:off x="10528300" y="15411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92,527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34410</xdr:rowOff>
    </xdr:from>
    <xdr:to>
      <xdr:col>55</xdr:col>
      <xdr:colOff>88900</xdr:colOff>
      <xdr:row>91</xdr:row>
      <xdr:rowOff>34410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5636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84417</xdr:rowOff>
    </xdr:from>
    <xdr:to>
      <xdr:col>55</xdr:col>
      <xdr:colOff>0</xdr:colOff>
      <xdr:row>95</xdr:row>
      <xdr:rowOff>140043</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9639300" y="16372167"/>
          <a:ext cx="838200" cy="55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93</xdr:row>
      <xdr:rowOff>61599</xdr:rowOff>
    </xdr:from>
    <xdr:ext cx="534377" cy="259045"/>
    <xdr:sp macro="" textlink="">
      <xdr:nvSpPr>
        <xdr:cNvPr id="459" name="土木費平均値テキスト">
          <a:extLst>
            <a:ext uri="{FF2B5EF4-FFF2-40B4-BE49-F238E27FC236}">
              <a16:creationId xmlns:a16="http://schemas.microsoft.com/office/drawing/2014/main" id="{00000000-0008-0000-0700-0000CB010000}"/>
            </a:ext>
          </a:extLst>
        </xdr:cNvPr>
        <xdr:cNvSpPr txBox="1"/>
      </xdr:nvSpPr>
      <xdr:spPr>
        <a:xfrm>
          <a:off x="10528300" y="160064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38722</xdr:rowOff>
    </xdr:from>
    <xdr:to>
      <xdr:col>55</xdr:col>
      <xdr:colOff>50800</xdr:colOff>
      <xdr:row>94</xdr:row>
      <xdr:rowOff>140322</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10426700" y="16155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63576</xdr:rowOff>
    </xdr:from>
    <xdr:to>
      <xdr:col>50</xdr:col>
      <xdr:colOff>114300</xdr:colOff>
      <xdr:row>95</xdr:row>
      <xdr:rowOff>140043</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8750300" y="16179876"/>
          <a:ext cx="889000" cy="247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94</xdr:row>
      <xdr:rowOff>83528</xdr:rowOff>
    </xdr:from>
    <xdr:to>
      <xdr:col>50</xdr:col>
      <xdr:colOff>165100</xdr:colOff>
      <xdr:row>95</xdr:row>
      <xdr:rowOff>13678</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9588500" y="16199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30205</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9372111" y="15975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94</xdr:row>
      <xdr:rowOff>38982</xdr:rowOff>
    </xdr:from>
    <xdr:to>
      <xdr:col>45</xdr:col>
      <xdr:colOff>177800</xdr:colOff>
      <xdr:row>94</xdr:row>
      <xdr:rowOff>63576</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7861300" y="16155282"/>
          <a:ext cx="889000" cy="24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94</xdr:row>
      <xdr:rowOff>62058</xdr:rowOff>
    </xdr:from>
    <xdr:to>
      <xdr:col>46</xdr:col>
      <xdr:colOff>38100</xdr:colOff>
      <xdr:row>94</xdr:row>
      <xdr:rowOff>163658</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8699500" y="16178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154785</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8483111" y="16271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38982</xdr:rowOff>
    </xdr:from>
    <xdr:to>
      <xdr:col>41</xdr:col>
      <xdr:colOff>50800</xdr:colOff>
      <xdr:row>95</xdr:row>
      <xdr:rowOff>101752</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6972300" y="16155282"/>
          <a:ext cx="889000" cy="234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94</xdr:row>
      <xdr:rowOff>120962</xdr:rowOff>
    </xdr:from>
    <xdr:to>
      <xdr:col>41</xdr:col>
      <xdr:colOff>101600</xdr:colOff>
      <xdr:row>95</xdr:row>
      <xdr:rowOff>51112</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7810500" y="16237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42239</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594111" y="16329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90957</xdr:rowOff>
    </xdr:from>
    <xdr:to>
      <xdr:col>36</xdr:col>
      <xdr:colOff>165100</xdr:colOff>
      <xdr:row>95</xdr:row>
      <xdr:rowOff>21107</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6921500" y="1620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37634</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705111" y="1598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33617</xdr:rowOff>
    </xdr:from>
    <xdr:to>
      <xdr:col>55</xdr:col>
      <xdr:colOff>50800</xdr:colOff>
      <xdr:row>95</xdr:row>
      <xdr:rowOff>135217</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10426700" y="16321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12044</xdr:rowOff>
    </xdr:from>
    <xdr:ext cx="534377" cy="259045"/>
    <xdr:sp macro="" textlink="">
      <xdr:nvSpPr>
        <xdr:cNvPr id="478" name="土木費該当値テキスト">
          <a:extLst>
            <a:ext uri="{FF2B5EF4-FFF2-40B4-BE49-F238E27FC236}">
              <a16:creationId xmlns:a16="http://schemas.microsoft.com/office/drawing/2014/main" id="{00000000-0008-0000-0700-0000DE010000}"/>
            </a:ext>
          </a:extLst>
        </xdr:cNvPr>
        <xdr:cNvSpPr txBox="1"/>
      </xdr:nvSpPr>
      <xdr:spPr>
        <a:xfrm>
          <a:off x="10528300" y="16299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89243</xdr:rowOff>
    </xdr:from>
    <xdr:to>
      <xdr:col>50</xdr:col>
      <xdr:colOff>165100</xdr:colOff>
      <xdr:row>96</xdr:row>
      <xdr:rowOff>19393</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9588500" y="16376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10520</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372111" y="16469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12776</xdr:rowOff>
    </xdr:from>
    <xdr:to>
      <xdr:col>46</xdr:col>
      <xdr:colOff>38100</xdr:colOff>
      <xdr:row>94</xdr:row>
      <xdr:rowOff>114376</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8699500" y="16129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130903</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483111" y="15904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93</xdr:row>
      <xdr:rowOff>159632</xdr:rowOff>
    </xdr:from>
    <xdr:to>
      <xdr:col>41</xdr:col>
      <xdr:colOff>101600</xdr:colOff>
      <xdr:row>94</xdr:row>
      <xdr:rowOff>89782</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7810500" y="16104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92</xdr:row>
      <xdr:rowOff>106309</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594111" y="15879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50952</xdr:rowOff>
    </xdr:from>
    <xdr:to>
      <xdr:col>36</xdr:col>
      <xdr:colOff>165100</xdr:colOff>
      <xdr:row>95</xdr:row>
      <xdr:rowOff>152552</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6921500" y="16338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143679</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705111" y="16431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155408</xdr:rowOff>
    </xdr:from>
    <xdr:to>
      <xdr:col>85</xdr:col>
      <xdr:colOff>126364</xdr:colOff>
      <xdr:row>38</xdr:row>
      <xdr:rowOff>113117</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127458"/>
          <a:ext cx="1269" cy="15007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116944</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632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113117</xdr:rowOff>
    </xdr:from>
    <xdr:to>
      <xdr:col>86</xdr:col>
      <xdr:colOff>25400</xdr:colOff>
      <xdr:row>38</xdr:row>
      <xdr:rowOff>113117</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6282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102085</xdr:rowOff>
    </xdr:from>
    <xdr:ext cx="599010"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4902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152,307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155408</xdr:rowOff>
    </xdr:from>
    <xdr:to>
      <xdr:col>86</xdr:col>
      <xdr:colOff>25400</xdr:colOff>
      <xdr:row>29</xdr:row>
      <xdr:rowOff>155408</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1274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135106</xdr:rowOff>
    </xdr:from>
    <xdr:to>
      <xdr:col>85</xdr:col>
      <xdr:colOff>127000</xdr:colOff>
      <xdr:row>37</xdr:row>
      <xdr:rowOff>145655</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5481300" y="6478756"/>
          <a:ext cx="838200" cy="10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51851</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2240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28974</xdr:rowOff>
    </xdr:from>
    <xdr:to>
      <xdr:col>85</xdr:col>
      <xdr:colOff>177800</xdr:colOff>
      <xdr:row>37</xdr:row>
      <xdr:rowOff>130574</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72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145655</xdr:rowOff>
    </xdr:from>
    <xdr:to>
      <xdr:col>81</xdr:col>
      <xdr:colOff>50800</xdr:colOff>
      <xdr:row>37</xdr:row>
      <xdr:rowOff>158282</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4592300" y="6489305"/>
          <a:ext cx="889000" cy="12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37128</xdr:rowOff>
    </xdr:from>
    <xdr:to>
      <xdr:col>81</xdr:col>
      <xdr:colOff>101600</xdr:colOff>
      <xdr:row>37</xdr:row>
      <xdr:rowOff>138728</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380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155255</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156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29874</xdr:rowOff>
    </xdr:from>
    <xdr:to>
      <xdr:col>76</xdr:col>
      <xdr:colOff>114300</xdr:colOff>
      <xdr:row>37</xdr:row>
      <xdr:rowOff>158282</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3703300" y="6373524"/>
          <a:ext cx="889000" cy="128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103041</xdr:rowOff>
    </xdr:from>
    <xdr:to>
      <xdr:col>76</xdr:col>
      <xdr:colOff>165100</xdr:colOff>
      <xdr:row>38</xdr:row>
      <xdr:rowOff>33190</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44669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49718</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221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29874</xdr:rowOff>
    </xdr:from>
    <xdr:to>
      <xdr:col>71</xdr:col>
      <xdr:colOff>177800</xdr:colOff>
      <xdr:row>37</xdr:row>
      <xdr:rowOff>99096</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2814300" y="6373524"/>
          <a:ext cx="889000" cy="69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105947</xdr:rowOff>
    </xdr:from>
    <xdr:to>
      <xdr:col>72</xdr:col>
      <xdr:colOff>38100</xdr:colOff>
      <xdr:row>38</xdr:row>
      <xdr:rowOff>36097</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4495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27224</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542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44976</xdr:rowOff>
    </xdr:from>
    <xdr:to>
      <xdr:col>67</xdr:col>
      <xdr:colOff>101600</xdr:colOff>
      <xdr:row>37</xdr:row>
      <xdr:rowOff>146576</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88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163103</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163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84306</xdr:rowOff>
    </xdr:from>
    <xdr:to>
      <xdr:col>85</xdr:col>
      <xdr:colOff>177800</xdr:colOff>
      <xdr:row>38</xdr:row>
      <xdr:rowOff>14456</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427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62733</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406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94855</xdr:rowOff>
    </xdr:from>
    <xdr:to>
      <xdr:col>81</xdr:col>
      <xdr:colOff>101600</xdr:colOff>
      <xdr:row>38</xdr:row>
      <xdr:rowOff>25005</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438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16132</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531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107482</xdr:rowOff>
    </xdr:from>
    <xdr:to>
      <xdr:col>76</xdr:col>
      <xdr:colOff>165100</xdr:colOff>
      <xdr:row>38</xdr:row>
      <xdr:rowOff>37632</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451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28759</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543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150524</xdr:rowOff>
    </xdr:from>
    <xdr:to>
      <xdr:col>72</xdr:col>
      <xdr:colOff>38100</xdr:colOff>
      <xdr:row>37</xdr:row>
      <xdr:rowOff>80674</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322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97201</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097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48296</xdr:rowOff>
    </xdr:from>
    <xdr:to>
      <xdr:col>67</xdr:col>
      <xdr:colOff>101600</xdr:colOff>
      <xdr:row>37</xdr:row>
      <xdr:rowOff>149896</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391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141023</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484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127508</xdr:rowOff>
    </xdr:from>
    <xdr:to>
      <xdr:col>85</xdr:col>
      <xdr:colOff>126364</xdr:colOff>
      <xdr:row>59</xdr:row>
      <xdr:rowOff>109410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528558"/>
          <a:ext cx="1269" cy="16964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113237</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228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109410</xdr:rowOff>
    </xdr:from>
    <xdr:to>
      <xdr:col>86</xdr:col>
      <xdr:colOff>25400</xdr:colOff>
      <xdr:row>59</xdr:row>
      <xdr:rowOff>109410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224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74185</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303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125,640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127508</xdr:rowOff>
    </xdr:from>
    <xdr:to>
      <xdr:col>86</xdr:col>
      <xdr:colOff>25400</xdr:colOff>
      <xdr:row>49</xdr:row>
      <xdr:rowOff>127508</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5285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92856</xdr:rowOff>
    </xdr:from>
    <xdr:to>
      <xdr:col>85</xdr:col>
      <xdr:colOff>127000</xdr:colOff>
      <xdr:row>57</xdr:row>
      <xdr:rowOff>79826</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5481300" y="9694056"/>
          <a:ext cx="838200" cy="158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19556</xdr:rowOff>
    </xdr:from>
    <xdr:ext cx="534377"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2778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168129</xdr:rowOff>
    </xdr:from>
    <xdr:to>
      <xdr:col>85</xdr:col>
      <xdr:colOff>177800</xdr:colOff>
      <xdr:row>55</xdr:row>
      <xdr:rowOff>98279</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426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92856</xdr:rowOff>
    </xdr:from>
    <xdr:to>
      <xdr:col>81</xdr:col>
      <xdr:colOff>50800</xdr:colOff>
      <xdr:row>58</xdr:row>
      <xdr:rowOff>1797</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4592300" y="9694056"/>
          <a:ext cx="889000" cy="251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53086</xdr:rowOff>
    </xdr:from>
    <xdr:to>
      <xdr:col>81</xdr:col>
      <xdr:colOff>101600</xdr:colOff>
      <xdr:row>55</xdr:row>
      <xdr:rowOff>154686</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482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53</xdr:row>
      <xdr:rowOff>171213</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258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1797</xdr:rowOff>
    </xdr:from>
    <xdr:to>
      <xdr:col>76</xdr:col>
      <xdr:colOff>114300</xdr:colOff>
      <xdr:row>58</xdr:row>
      <xdr:rowOff>84036</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3703300" y="9945897"/>
          <a:ext cx="889000" cy="82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159271</xdr:rowOff>
    </xdr:from>
    <xdr:to>
      <xdr:col>76</xdr:col>
      <xdr:colOff>165100</xdr:colOff>
      <xdr:row>56</xdr:row>
      <xdr:rowOff>89421</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589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105948</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364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8065</xdr:rowOff>
    </xdr:from>
    <xdr:to>
      <xdr:col>71</xdr:col>
      <xdr:colOff>177800</xdr:colOff>
      <xdr:row>58</xdr:row>
      <xdr:rowOff>84036</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2814300" y="9780715"/>
          <a:ext cx="889000" cy="247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25844</xdr:rowOff>
    </xdr:from>
    <xdr:to>
      <xdr:col>72</xdr:col>
      <xdr:colOff>38100</xdr:colOff>
      <xdr:row>56</xdr:row>
      <xdr:rowOff>127444</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627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143971</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9402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158128</xdr:rowOff>
    </xdr:from>
    <xdr:to>
      <xdr:col>67</xdr:col>
      <xdr:colOff>101600</xdr:colOff>
      <xdr:row>56</xdr:row>
      <xdr:rowOff>88278</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587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104805</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363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29026</xdr:rowOff>
    </xdr:from>
    <xdr:to>
      <xdr:col>85</xdr:col>
      <xdr:colOff>177800</xdr:colOff>
      <xdr:row>57</xdr:row>
      <xdr:rowOff>130626</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801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7453</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780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42056</xdr:rowOff>
    </xdr:from>
    <xdr:to>
      <xdr:col>81</xdr:col>
      <xdr:colOff>101600</xdr:colOff>
      <xdr:row>56</xdr:row>
      <xdr:rowOff>143656</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643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134783</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9735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122447</xdr:rowOff>
    </xdr:from>
    <xdr:to>
      <xdr:col>76</xdr:col>
      <xdr:colOff>165100</xdr:colOff>
      <xdr:row>58</xdr:row>
      <xdr:rowOff>52597</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895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43724</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99878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33236</xdr:rowOff>
    </xdr:from>
    <xdr:to>
      <xdr:col>72</xdr:col>
      <xdr:colOff>38100</xdr:colOff>
      <xdr:row>58</xdr:row>
      <xdr:rowOff>134836</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9977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125963</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10070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128715</xdr:rowOff>
    </xdr:from>
    <xdr:to>
      <xdr:col>67</xdr:col>
      <xdr:colOff>101600</xdr:colOff>
      <xdr:row>57</xdr:row>
      <xdr:rowOff>58865</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729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49992</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9822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41370</xdr:rowOff>
    </xdr:from>
    <xdr:to>
      <xdr:col>85</xdr:col>
      <xdr:colOff>126364</xdr:colOff>
      <xdr:row>79</xdr:row>
      <xdr:rowOff>98879</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042870"/>
          <a:ext cx="1269" cy="1600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159497</xdr:rowOff>
    </xdr:from>
    <xdr:ext cx="534377"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1818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98,022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41370</xdr:rowOff>
    </xdr:from>
    <xdr:to>
      <xdr:col>86</xdr:col>
      <xdr:colOff>25400</xdr:colOff>
      <xdr:row>70</xdr:row>
      <xdr:rowOff>41370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042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94551</xdr:rowOff>
    </xdr:from>
    <xdr:to>
      <xdr:col>85</xdr:col>
      <xdr:colOff>127000</xdr:colOff>
      <xdr:row>79</xdr:row>
      <xdr:rowOff>96576</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5481300" y="13639101"/>
          <a:ext cx="838200" cy="2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120643</xdr:rowOff>
    </xdr:from>
    <xdr:ext cx="469744"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3222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97766</xdr:rowOff>
    </xdr:from>
    <xdr:to>
      <xdr:col>85</xdr:col>
      <xdr:colOff>177800</xdr:colOff>
      <xdr:row>79</xdr:row>
      <xdr:rowOff>27916</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470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96576</xdr:rowOff>
    </xdr:from>
    <xdr:to>
      <xdr:col>81</xdr:col>
      <xdr:colOff>50800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4592300" y="13641126"/>
          <a:ext cx="889000" cy="2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67069</xdr:rowOff>
    </xdr:from>
    <xdr:to>
      <xdr:col>81</xdr:col>
      <xdr:colOff>101600</xdr:colOff>
      <xdr:row>78</xdr:row>
      <xdr:rowOff>168669</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440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13746</xdr:rowOff>
    </xdr:from>
    <xdr:ext cx="469744"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46428" y="13215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96233</xdr:rowOff>
    </xdr:from>
    <xdr:to>
      <xdr:col>76</xdr:col>
      <xdr:colOff>114300</xdr:colOff>
      <xdr:row>79</xdr:row>
      <xdr:rowOff>98879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3703300" y="13640783"/>
          <a:ext cx="889000" cy="2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129803</xdr:rowOff>
    </xdr:from>
    <xdr:to>
      <xdr:col>76</xdr:col>
      <xdr:colOff>165100</xdr:colOff>
      <xdr:row>79</xdr:row>
      <xdr:rowOff>59953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502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76480</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57428" y="13278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96233</xdr:rowOff>
    </xdr:from>
    <xdr:to>
      <xdr:col>71</xdr:col>
      <xdr:colOff>177800</xdr:colOff>
      <xdr:row>79</xdr:row>
      <xdr:rowOff>98879</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flipV="1">
          <a:off x="12814300" y="13640783"/>
          <a:ext cx="889000" cy="2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137886</xdr:rowOff>
    </xdr:from>
    <xdr:to>
      <xdr:col>72</xdr:col>
      <xdr:colOff>38100</xdr:colOff>
      <xdr:row>79</xdr:row>
      <xdr:rowOff>68036</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510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84563</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68428" y="13286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102795</xdr:rowOff>
    </xdr:from>
    <xdr:to>
      <xdr:col>67</xdr:col>
      <xdr:colOff>101600</xdr:colOff>
      <xdr:row>79</xdr:row>
      <xdr:rowOff>32945</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475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49472</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579428" y="13251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43751</xdr:rowOff>
    </xdr:from>
    <xdr:to>
      <xdr:col>85</xdr:col>
      <xdr:colOff>177800</xdr:colOff>
      <xdr:row>79</xdr:row>
      <xdr:rowOff>145351</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588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130128</xdr:rowOff>
    </xdr:from>
    <xdr:ext cx="378565"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5032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45776</xdr:rowOff>
    </xdr:from>
    <xdr:to>
      <xdr:col>81</xdr:col>
      <xdr:colOff>101600</xdr:colOff>
      <xdr:row>79</xdr:row>
      <xdr:rowOff>147376</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590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138503</xdr:rowOff>
    </xdr:from>
    <xdr:ext cx="378565"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292017" y="136830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45433</xdr:rowOff>
    </xdr:from>
    <xdr:to>
      <xdr:col>72</xdr:col>
      <xdr:colOff>38100</xdr:colOff>
      <xdr:row>79</xdr:row>
      <xdr:rowOff>147033</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589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138160</xdr:rowOff>
    </xdr:from>
    <xdr:ext cx="378565"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14017" y="136827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78663</xdr:rowOff>
    </xdr:from>
    <xdr:to>
      <xdr:col>85</xdr:col>
      <xdr:colOff>126364</xdr:colOff>
      <xdr:row>98</xdr:row>
      <xdr:rowOff>153239</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509163"/>
          <a:ext cx="1269" cy="1446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157066</xdr:rowOff>
    </xdr:from>
    <xdr:ext cx="469744"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959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153239</xdr:rowOff>
    </xdr:from>
    <xdr:to>
      <xdr:col>86</xdr:col>
      <xdr:colOff>25400</xdr:colOff>
      <xdr:row>98</xdr:row>
      <xdr:rowOff>153239</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9553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25340</xdr:rowOff>
    </xdr:from>
    <xdr:ext cx="599010"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284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118,806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78663</xdr:rowOff>
    </xdr:from>
    <xdr:to>
      <xdr:col>86</xdr:col>
      <xdr:colOff>25400</xdr:colOff>
      <xdr:row>90</xdr:row>
      <xdr:rowOff>78663</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509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93</xdr:row>
      <xdr:rowOff>143015</xdr:rowOff>
    </xdr:from>
    <xdr:to>
      <xdr:col>85</xdr:col>
      <xdr:colOff>127000</xdr:colOff>
      <xdr:row>93</xdr:row>
      <xdr:rowOff>165570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5481300" y="16087865"/>
          <a:ext cx="838200" cy="22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86605</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2029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108178</xdr:rowOff>
    </xdr:from>
    <xdr:to>
      <xdr:col>85</xdr:col>
      <xdr:colOff>177800</xdr:colOff>
      <xdr:row>95</xdr:row>
      <xdr:rowOff>38328</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224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93</xdr:row>
      <xdr:rowOff>143015</xdr:rowOff>
    </xdr:from>
    <xdr:to>
      <xdr:col>81</xdr:col>
      <xdr:colOff>50800</xdr:colOff>
      <xdr:row>93</xdr:row>
      <xdr:rowOff>153099</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4592300" y="16087865"/>
          <a:ext cx="889000" cy="10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111570</xdr:rowOff>
    </xdr:from>
    <xdr:to>
      <xdr:col>81</xdr:col>
      <xdr:colOff>101600</xdr:colOff>
      <xdr:row>95</xdr:row>
      <xdr:rowOff>41720</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227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32847</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320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93</xdr:row>
      <xdr:rowOff>52400</xdr:rowOff>
    </xdr:from>
    <xdr:to>
      <xdr:col>76</xdr:col>
      <xdr:colOff>114300</xdr:colOff>
      <xdr:row>93</xdr:row>
      <xdr:rowOff>153099</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3703300" y="15997250"/>
          <a:ext cx="889000" cy="100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88316</xdr:rowOff>
    </xdr:from>
    <xdr:to>
      <xdr:col>76</xdr:col>
      <xdr:colOff>165100</xdr:colOff>
      <xdr:row>95</xdr:row>
      <xdr:rowOff>18466</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204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9593</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297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93</xdr:row>
      <xdr:rowOff>35153</xdr:rowOff>
    </xdr:from>
    <xdr:to>
      <xdr:col>71</xdr:col>
      <xdr:colOff>177800</xdr:colOff>
      <xdr:row>93</xdr:row>
      <xdr:rowOff>52400</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a:off x="12814300" y="15980003"/>
          <a:ext cx="889000" cy="17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112319</xdr:rowOff>
    </xdr:from>
    <xdr:to>
      <xdr:col>72</xdr:col>
      <xdr:colOff>38100</xdr:colOff>
      <xdr:row>95</xdr:row>
      <xdr:rowOff>42469</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22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33596</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321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139661</xdr:rowOff>
    </xdr:from>
    <xdr:to>
      <xdr:col>67</xdr:col>
      <xdr:colOff>101600</xdr:colOff>
      <xdr:row>95</xdr:row>
      <xdr:rowOff>69811</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25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60938</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348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114770</xdr:rowOff>
    </xdr:from>
    <xdr:to>
      <xdr:col>85</xdr:col>
      <xdr:colOff>177800</xdr:colOff>
      <xdr:row>94</xdr:row>
      <xdr:rowOff>44920</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05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137647</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5911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93</xdr:row>
      <xdr:rowOff>92215</xdr:rowOff>
    </xdr:from>
    <xdr:to>
      <xdr:col>81</xdr:col>
      <xdr:colOff>101600</xdr:colOff>
      <xdr:row>94</xdr:row>
      <xdr:rowOff>22365</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037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92</xdr:row>
      <xdr:rowOff>38892</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5812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93</xdr:row>
      <xdr:rowOff>102299</xdr:rowOff>
    </xdr:from>
    <xdr:to>
      <xdr:col>76</xdr:col>
      <xdr:colOff>165100</xdr:colOff>
      <xdr:row>94</xdr:row>
      <xdr:rowOff>32449</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047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92</xdr:row>
      <xdr:rowOff>48976</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5822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93</xdr:row>
      <xdr:rowOff>1600</xdr:rowOff>
    </xdr:from>
    <xdr:to>
      <xdr:col>72</xdr:col>
      <xdr:colOff>38100</xdr:colOff>
      <xdr:row>93</xdr:row>
      <xdr:rowOff>103200</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5946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91</xdr:row>
      <xdr:rowOff>119727</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5721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92</xdr:row>
      <xdr:rowOff>155803</xdr:rowOff>
    </xdr:from>
    <xdr:to>
      <xdr:col>67</xdr:col>
      <xdr:colOff>101600</xdr:colOff>
      <xdr:row>93</xdr:row>
      <xdr:rowOff>85953</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5929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91</xdr:row>
      <xdr:rowOff>102480</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5704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32</xdr:row>
      <xdr:rowOff>111777</xdr:rowOff>
    </xdr:from>
    <xdr:ext cx="37702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10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29</xdr:row>
      <xdr:rowOff>168927</xdr:rowOff>
    </xdr:from>
    <xdr:ext cx="37702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10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125984</xdr:rowOff>
    </xdr:from>
    <xdr:to>
      <xdr:col>116</xdr:col>
      <xdr:colOff>62864</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440934"/>
          <a:ext cx="1269" cy="12138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153179</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66827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72661</xdr:rowOff>
    </xdr:from>
    <xdr:ext cx="378565"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2161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125984</xdr:rowOff>
    </xdr:from>
    <xdr:to>
      <xdr:col>116</xdr:col>
      <xdr:colOff>152400</xdr:colOff>
      <xdr:row>31</xdr:row>
      <xdr:rowOff>125984</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4409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70629</xdr:rowOff>
    </xdr:from>
    <xdr:ext cx="313932"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41427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47752</xdr:rowOff>
    </xdr:from>
    <xdr:to>
      <xdr:col>116</xdr:col>
      <xdr:colOff>114300</xdr:colOff>
      <xdr:row>38</xdr:row>
      <xdr:rowOff>149352</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562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47752</xdr:rowOff>
    </xdr:from>
    <xdr:to>
      <xdr:col>112</xdr:col>
      <xdr:colOff>38100</xdr:colOff>
      <xdr:row>38</xdr:row>
      <xdr:rowOff>149352</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562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36</xdr:row>
      <xdr:rowOff>165879</xdr:rowOff>
    </xdr:from>
    <xdr:ext cx="313932"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66333" y="63380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47752</xdr:rowOff>
    </xdr:from>
    <xdr:to>
      <xdr:col>107</xdr:col>
      <xdr:colOff>101600</xdr:colOff>
      <xdr:row>38</xdr:row>
      <xdr:rowOff>149352</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562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36</xdr:row>
      <xdr:rowOff>165879</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333" y="63380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47752</xdr:rowOff>
    </xdr:from>
    <xdr:to>
      <xdr:col>102</xdr:col>
      <xdr:colOff>165100</xdr:colOff>
      <xdr:row>38</xdr:row>
      <xdr:rowOff>149352</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562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36</xdr:row>
      <xdr:rowOff>165879</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88333" y="63380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155194</xdr:rowOff>
    </xdr:from>
    <xdr:to>
      <xdr:col>98</xdr:col>
      <xdr:colOff>38100</xdr:colOff>
      <xdr:row>37</xdr:row>
      <xdr:rowOff>85344</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327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35</xdr:row>
      <xdr:rowOff>101871</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7017" y="61026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26179</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54127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令和</a:t>
          </a:r>
          <a:r>
            <a:rPr kumimoji="1" lang="ja-JP" altLang="en-US" sz="1100" b="0" i="0" baseline="0">
              <a:solidFill>
                <a:schemeClr val="dk1"/>
              </a:solidFill>
              <a:effectLst/>
              <a:latin typeface="+mn-lt"/>
              <a:ea typeface="+mn-ea"/>
              <a:cs typeface="+mn-cs"/>
            </a:rPr>
            <a:t>６</a:t>
          </a:r>
          <a:r>
            <a:rPr kumimoji="1" lang="ja-JP" altLang="ja-JP" sz="1100" b="0" i="0" baseline="0">
              <a:solidFill>
                <a:schemeClr val="dk1"/>
              </a:solidFill>
              <a:effectLst/>
              <a:latin typeface="+mn-lt"/>
              <a:ea typeface="+mn-ea"/>
              <a:cs typeface="+mn-cs"/>
            </a:rPr>
            <a:t>年度については、</a:t>
          </a:r>
          <a:r>
            <a:rPr kumimoji="1" lang="ja-JP" altLang="en-US" sz="1100" b="0" i="0" baseline="0">
              <a:solidFill>
                <a:schemeClr val="dk1"/>
              </a:solidFill>
              <a:effectLst/>
              <a:latin typeface="+mn-lt"/>
              <a:ea typeface="+mn-ea"/>
              <a:cs typeface="+mn-cs"/>
            </a:rPr>
            <a:t>大型投資による増加要因があるものの、</a:t>
          </a:r>
          <a:r>
            <a:rPr kumimoji="1" lang="ja-JP" altLang="ja-JP" sz="1100" b="0" i="0" baseline="0">
              <a:solidFill>
                <a:schemeClr val="dk1"/>
              </a:solidFill>
              <a:effectLst/>
              <a:latin typeface="+mn-lt"/>
              <a:ea typeface="+mn-ea"/>
              <a:cs typeface="+mn-cs"/>
            </a:rPr>
            <a:t>類似団体との比較もできやすくなっている。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・総務費が前年度比較で増加となっているのは、</a:t>
          </a:r>
          <a:r>
            <a:rPr kumimoji="1" lang="ja-JP" altLang="en-US" sz="1100" b="0" i="0" baseline="0">
              <a:solidFill>
                <a:schemeClr val="dk1"/>
              </a:solidFill>
              <a:effectLst/>
              <a:latin typeface="+mn-lt"/>
              <a:ea typeface="+mn-ea"/>
              <a:cs typeface="+mn-cs"/>
            </a:rPr>
            <a:t>大型投資</a:t>
          </a:r>
          <a:r>
            <a:rPr kumimoji="1" lang="ja-JP" altLang="ja-JP" sz="1100" b="0" i="0" baseline="0">
              <a:solidFill>
                <a:schemeClr val="dk1"/>
              </a:solidFill>
              <a:effectLst/>
              <a:latin typeface="+mn-lt"/>
              <a:ea typeface="+mn-ea"/>
              <a:cs typeface="+mn-cs"/>
            </a:rPr>
            <a:t>による建設改良費の増額によるものである。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・民生費が昨年度と比較し増加しているのは、障害者給付や介護給付など社会保障に係る給付の増額によるものが原因と考えられる。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・農林水産業費</a:t>
          </a:r>
          <a:r>
            <a:rPr kumimoji="1" lang="ja-JP" altLang="en-US" sz="1100" b="0" i="0" baseline="0">
              <a:solidFill>
                <a:schemeClr val="dk1"/>
              </a:solidFill>
              <a:effectLst/>
              <a:latin typeface="+mn-lt"/>
              <a:ea typeface="+mn-ea"/>
              <a:cs typeface="+mn-cs"/>
            </a:rPr>
            <a:t>では</a:t>
          </a:r>
          <a:r>
            <a:rPr kumimoji="1" lang="ja-JP" altLang="ja-JP" sz="1100" b="0" i="0" baseline="0">
              <a:solidFill>
                <a:schemeClr val="dk1"/>
              </a:solidFill>
              <a:effectLst/>
              <a:latin typeface="+mn-lt"/>
              <a:ea typeface="+mn-ea"/>
              <a:cs typeface="+mn-cs"/>
            </a:rPr>
            <a:t>類似団体比較</a:t>
          </a:r>
          <a:r>
            <a:rPr kumimoji="1" lang="ja-JP" altLang="en-US" sz="1100" b="0" i="0" baseline="0">
              <a:solidFill>
                <a:schemeClr val="dk1"/>
              </a:solidFill>
              <a:effectLst/>
              <a:latin typeface="+mn-lt"/>
              <a:ea typeface="+mn-ea"/>
              <a:cs typeface="+mn-cs"/>
            </a:rPr>
            <a:t>を下回っている</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余熱利用施設などへの投資が少なかったことが要因にあげられる。</a:t>
          </a:r>
          <a:r>
            <a:rPr kumimoji="1" lang="ja-JP" altLang="ja-JP" sz="1100" b="0" i="0" baseline="0">
              <a:solidFill>
                <a:schemeClr val="dk1"/>
              </a:solidFill>
              <a:effectLst/>
              <a:latin typeface="+mn-lt"/>
              <a:ea typeface="+mn-ea"/>
              <a:cs typeface="+mn-cs"/>
            </a:rPr>
            <a:t>中山間地域である本町は、農林業が主要産業であり、各種農林業への補助制度を充実させて荒廃農地の防止や水源涵養、災害の防止を図っている。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・土木費は、類似団体と比較すると数値が低いが、大型投資がある中で、経常的な工事を控えたことにより減少している。　　・消防費は昨年度比較で若干の増加となった。ただし、経常的に行う投資部分に限られており、変動は限定的である。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公債費については、今後増加する見込みとはなっているが、依然、類似団体を大きく上回っている。税政基盤が弱い本町においては、事業実施に伴う地方債の発行は不可欠であるが、過疎対策事業債など有利な起債による過剰な投資を行わないよう事業実施の精査をし、新規発行債の抑制を行い、公債費の縮減に努め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兵庫県多可町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昨年度と比較して、財政調整基金の標準財政規模に対する割合はほぼ横ばいとなっている。実質収支額は黒字となっており、実質単年度収支額</a:t>
          </a:r>
          <a:r>
            <a:rPr kumimoji="1" lang="ja-JP" altLang="en-US" sz="1100" b="0" i="0" baseline="0">
              <a:solidFill>
                <a:schemeClr val="dk1"/>
              </a:solidFill>
              <a:effectLst/>
              <a:latin typeface="+mn-lt"/>
              <a:ea typeface="+mn-ea"/>
              <a:cs typeface="+mn-cs"/>
            </a:rPr>
            <a:t>では赤字</a:t>
          </a:r>
          <a:r>
            <a:rPr kumimoji="1" lang="ja-JP" altLang="ja-JP" sz="1100" b="0" i="0" baseline="0">
              <a:solidFill>
                <a:schemeClr val="dk1"/>
              </a:solidFill>
              <a:effectLst/>
              <a:latin typeface="+mn-lt"/>
              <a:ea typeface="+mn-ea"/>
              <a:cs typeface="+mn-cs"/>
            </a:rPr>
            <a:t>である。しかし、これについても、基金への積立を例年より多く行っており、財政的なマイナス要素は少ない。</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今後についても、財政調整基金の取崩しがないよう、包括予算制度を導入する中で、予算を編成する段階で、リスクマネジメントを図り、経営改善を推進するように努める。</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兵庫県多可町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　全会計において黒字となっているのは、各会計において一般会計から必要な水準の繰出が可能であったことが影響している。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今後、高齢社会における社会保障関係費が大幅に伸びることが予想されるが、財政調整基金の取崩しをしないよう包括予算制度を活用し経営改善を図る。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また、各会計での運営を基本としつつも、一般会計における歳出改革を進めるため、第</a:t>
          </a:r>
          <a:r>
            <a:rPr kumimoji="1" lang="ja-JP" altLang="en-US" sz="1100" b="0" i="0" baseline="0">
              <a:solidFill>
                <a:schemeClr val="dk1"/>
              </a:solidFill>
              <a:effectLst/>
              <a:latin typeface="+mn-lt"/>
              <a:ea typeface="+mn-ea"/>
              <a:cs typeface="+mn-cs"/>
            </a:rPr>
            <a:t>５</a:t>
          </a:r>
          <a:r>
            <a:rPr kumimoji="1" lang="ja-JP" altLang="ja-JP" sz="1100" b="0" i="0" baseline="0">
              <a:solidFill>
                <a:schemeClr val="dk1"/>
              </a:solidFill>
              <a:effectLst/>
              <a:latin typeface="+mn-lt"/>
              <a:ea typeface="+mn-ea"/>
              <a:cs typeface="+mn-cs"/>
            </a:rPr>
            <a:t>次多可町行財政改革実施計画（令和</a:t>
          </a:r>
          <a:r>
            <a:rPr kumimoji="1" lang="ja-JP" altLang="en-US" sz="1100" b="0" i="0" baseline="0">
              <a:solidFill>
                <a:schemeClr val="dk1"/>
              </a:solidFill>
              <a:effectLst/>
              <a:latin typeface="+mn-lt"/>
              <a:ea typeface="+mn-ea"/>
              <a:cs typeface="+mn-cs"/>
            </a:rPr>
            <a:t>７</a:t>
          </a:r>
          <a:r>
            <a:rPr kumimoji="1" lang="ja-JP" altLang="ja-JP" sz="1100" b="0" i="0" baseline="0">
              <a:solidFill>
                <a:schemeClr val="dk1"/>
              </a:solidFill>
              <a:effectLst/>
              <a:latin typeface="+mn-lt"/>
              <a:ea typeface="+mn-ea"/>
              <a:cs typeface="+mn-cs"/>
            </a:rPr>
            <a:t>年度～</a:t>
          </a:r>
          <a:r>
            <a:rPr kumimoji="1" lang="ja-JP" altLang="en-US" sz="1100" b="0" i="0" baseline="0">
              <a:solidFill>
                <a:schemeClr val="dk1"/>
              </a:solidFill>
              <a:effectLst/>
              <a:latin typeface="+mn-lt"/>
              <a:ea typeface="+mn-ea"/>
              <a:cs typeface="+mn-cs"/>
            </a:rPr>
            <a:t>１１</a:t>
          </a:r>
          <a:r>
            <a:rPr kumimoji="1" lang="ja-JP" altLang="ja-JP" sz="1100" b="0" i="0" baseline="0">
              <a:solidFill>
                <a:schemeClr val="dk1"/>
              </a:solidFill>
              <a:effectLst/>
              <a:latin typeface="+mn-lt"/>
              <a:ea typeface="+mn-ea"/>
              <a:cs typeface="+mn-cs"/>
            </a:rPr>
            <a:t>年度）を確実に実行していく。</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　標準財政規模比では水道事業が</a:t>
          </a:r>
          <a:r>
            <a:rPr kumimoji="1" lang="en-US" altLang="ja-JP" sz="1100" b="0" i="0" baseline="0">
              <a:solidFill>
                <a:schemeClr val="dk1"/>
              </a:solidFill>
              <a:effectLst/>
              <a:latin typeface="+mn-lt"/>
              <a:ea typeface="+mn-ea"/>
              <a:cs typeface="+mn-cs"/>
            </a:rPr>
            <a:t>20.09</a:t>
          </a:r>
          <a:r>
            <a:rPr kumimoji="1" lang="ja-JP" altLang="ja-JP" sz="1100" b="0" i="0" baseline="0">
              <a:solidFill>
                <a:schemeClr val="dk1"/>
              </a:solidFill>
              <a:effectLst/>
              <a:latin typeface="+mn-lt"/>
              <a:ea typeface="+mn-ea"/>
              <a:cs typeface="+mn-cs"/>
            </a:rPr>
            <a:t>％となっているが、施設や設備などの老朽化が進んでおり、今後更新に必要な資金を留保しているためである。</a:t>
          </a:r>
          <a:endParaRPr lang="ja-JP" altLang="ja-JP" sz="1400">
            <a:effectLst/>
          </a:endParaRPr>
        </a:p>
        <a:p>
          <a:pPr eaLnBrk="1" fontAlgn="auto" latinLnBrk="0" hangingPunct="1"/>
          <a:r>
            <a:rPr lang="ja-JP" altLang="ja-JP" sz="1100" b="0" i="0" baseline="0">
              <a:solidFill>
                <a:schemeClr val="dk1"/>
              </a:solidFill>
              <a:effectLst/>
              <a:latin typeface="+mn-lt"/>
              <a:ea typeface="+mn-ea"/>
              <a:cs typeface="+mn-cs"/>
            </a:rPr>
            <a:t>　下水道事業については、運転資金を留保しつつ、施設更新などの必要な資金に対し、一般会計からの適正な繰出金を検討していく。</a:t>
          </a:r>
          <a:endParaRPr lang="en-US" altLang="ja-JP" sz="1100" b="0" i="0" baseline="0">
            <a:solidFill>
              <a:schemeClr val="dk1"/>
            </a:solidFill>
            <a:effectLst/>
            <a:latin typeface="+mn-lt"/>
            <a:ea typeface="+mn-ea"/>
            <a:cs typeface="+mn-cs"/>
          </a:endParaRPr>
        </a:p>
        <a:p>
          <a:pPr eaLnBrk="1" fontAlgn="auto" latinLnBrk="0" hangingPunct="1"/>
          <a:r>
            <a:rPr lang="ja-JP" altLang="en-US" sz="1100" b="0" i="0" baseline="0">
              <a:solidFill>
                <a:schemeClr val="dk1"/>
              </a:solidFill>
              <a:effectLst/>
              <a:latin typeface="+mn-lt"/>
              <a:ea typeface="+mn-ea"/>
              <a:cs typeface="+mn-cs"/>
            </a:rPr>
            <a:t>　また、公営企業会計についても、過疎対策事業債など有利な起債を活用しながら、資金留保を行い、経営の健全化に努める。</a:t>
          </a:r>
          <a:endParaRPr lang="en-US" altLang="ja-JP" sz="1100" b="0" i="0" baseline="0">
            <a:solidFill>
              <a:schemeClr val="dk1"/>
            </a:solidFill>
            <a:effectLst/>
            <a:latin typeface="+mn-lt"/>
            <a:ea typeface="+mn-ea"/>
            <a:cs typeface="+mn-cs"/>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75" thickBot="1" x14ac:dyDescent="0.2">
      <c r="B2" s="170" t="s">
        <v>77</v>
      </c>
      <c r="C2" s="170"/>
      <c r="D2" s="171"/>
    </row>
    <row r="3" spans="1:119" ht="18.75" customHeight="1" thickBot="1" x14ac:dyDescent="0.2">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15096645</v>
      </c>
      <c r="BO4" s="371"/>
      <c r="BP4" s="371"/>
      <c r="BQ4" s="371"/>
      <c r="BR4" s="371"/>
      <c r="BS4" s="371"/>
      <c r="BT4" s="371"/>
      <c r="BU4" s="372"/>
      <c r="BV4" s="370">
        <v>12887225</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2.9</v>
      </c>
      <c r="CU4" s="377"/>
      <c r="CV4" s="377"/>
      <c r="CW4" s="377"/>
      <c r="CX4" s="377"/>
      <c r="CY4" s="377"/>
      <c r="CZ4" s="377"/>
      <c r="DA4" s="378"/>
      <c r="DB4" s="376">
        <v>4.8</v>
      </c>
      <c r="DC4" s="377"/>
      <c r="DD4" s="377"/>
      <c r="DE4" s="377"/>
      <c r="DF4" s="377"/>
      <c r="DG4" s="377"/>
      <c r="DH4" s="377"/>
      <c r="DI4" s="378"/>
    </row>
    <row r="5" spans="1:119" ht="18.75" customHeight="1" x14ac:dyDescent="0.15">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14834438</v>
      </c>
      <c r="BO5" s="408"/>
      <c r="BP5" s="408"/>
      <c r="BQ5" s="408"/>
      <c r="BR5" s="408"/>
      <c r="BS5" s="408"/>
      <c r="BT5" s="408"/>
      <c r="BU5" s="409"/>
      <c r="BV5" s="407">
        <v>12468542</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90</v>
      </c>
      <c r="CU5" s="405"/>
      <c r="CV5" s="405"/>
      <c r="CW5" s="405"/>
      <c r="CX5" s="405"/>
      <c r="CY5" s="405"/>
      <c r="CZ5" s="405"/>
      <c r="DA5" s="406"/>
      <c r="DB5" s="404">
        <v>90.2</v>
      </c>
      <c r="DC5" s="405"/>
      <c r="DD5" s="405"/>
      <c r="DE5" s="405"/>
      <c r="DF5" s="405"/>
      <c r="DG5" s="405"/>
      <c r="DH5" s="405"/>
      <c r="DI5" s="406"/>
    </row>
    <row r="6" spans="1:119" ht="18.75" customHeight="1" x14ac:dyDescent="0.15">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262207</v>
      </c>
      <c r="BO6" s="408"/>
      <c r="BP6" s="408"/>
      <c r="BQ6" s="408"/>
      <c r="BR6" s="408"/>
      <c r="BS6" s="408"/>
      <c r="BT6" s="408"/>
      <c r="BU6" s="409"/>
      <c r="BV6" s="407">
        <v>418683</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90.2</v>
      </c>
      <c r="CU6" s="445"/>
      <c r="CV6" s="445"/>
      <c r="CW6" s="445"/>
      <c r="CX6" s="445"/>
      <c r="CY6" s="445"/>
      <c r="CZ6" s="445"/>
      <c r="DA6" s="446"/>
      <c r="DB6" s="444">
        <v>90.6</v>
      </c>
      <c r="DC6" s="445"/>
      <c r="DD6" s="445"/>
      <c r="DE6" s="445"/>
      <c r="DF6" s="445"/>
      <c r="DG6" s="445"/>
      <c r="DH6" s="445"/>
      <c r="DI6" s="446"/>
    </row>
    <row r="7" spans="1:119" ht="18.75" customHeight="1" x14ac:dyDescent="0.15">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51557</v>
      </c>
      <c r="BO7" s="408"/>
      <c r="BP7" s="408"/>
      <c r="BQ7" s="408"/>
      <c r="BR7" s="408"/>
      <c r="BS7" s="408"/>
      <c r="BT7" s="408"/>
      <c r="BU7" s="409"/>
      <c r="BV7" s="407">
        <v>70985</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7198651</v>
      </c>
      <c r="CU7" s="408"/>
      <c r="CV7" s="408"/>
      <c r="CW7" s="408"/>
      <c r="CX7" s="408"/>
      <c r="CY7" s="408"/>
      <c r="CZ7" s="408"/>
      <c r="DA7" s="409"/>
      <c r="DB7" s="407">
        <v>7251036</v>
      </c>
      <c r="DC7" s="408"/>
      <c r="DD7" s="408"/>
      <c r="DE7" s="408"/>
      <c r="DF7" s="408"/>
      <c r="DG7" s="408"/>
      <c r="DH7" s="408"/>
      <c r="DI7" s="409"/>
    </row>
    <row r="8" spans="1:119" ht="18.75" customHeight="1" thickBot="1" x14ac:dyDescent="0.2">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90</v>
      </c>
      <c r="AV8" s="440"/>
      <c r="AW8" s="440"/>
      <c r="AX8" s="440"/>
      <c r="AY8" s="441" t="s">
        <v>104</v>
      </c>
      <c r="AZ8" s="442"/>
      <c r="BA8" s="442"/>
      <c r="BB8" s="442"/>
      <c r="BC8" s="442"/>
      <c r="BD8" s="442"/>
      <c r="BE8" s="442"/>
      <c r="BF8" s="442"/>
      <c r="BG8" s="442"/>
      <c r="BH8" s="442"/>
      <c r="BI8" s="442"/>
      <c r="BJ8" s="442"/>
      <c r="BK8" s="442"/>
      <c r="BL8" s="442"/>
      <c r="BM8" s="443"/>
      <c r="BN8" s="407">
        <v>210650</v>
      </c>
      <c r="BO8" s="408"/>
      <c r="BP8" s="408"/>
      <c r="BQ8" s="408"/>
      <c r="BR8" s="408"/>
      <c r="BS8" s="408"/>
      <c r="BT8" s="408"/>
      <c r="BU8" s="409"/>
      <c r="BV8" s="407">
        <v>347698</v>
      </c>
      <c r="BW8" s="408"/>
      <c r="BX8" s="408"/>
      <c r="BY8" s="408"/>
      <c r="BZ8" s="408"/>
      <c r="CA8" s="408"/>
      <c r="CB8" s="408"/>
      <c r="CC8" s="409"/>
      <c r="CD8" s="410" t="s">
        <v>105</v>
      </c>
      <c r="CE8" s="411"/>
      <c r="CF8" s="411"/>
      <c r="CG8" s="411"/>
      <c r="CH8" s="411"/>
      <c r="CI8" s="411"/>
      <c r="CJ8" s="411"/>
      <c r="CK8" s="411"/>
      <c r="CL8" s="411"/>
      <c r="CM8" s="411"/>
      <c r="CN8" s="411"/>
      <c r="CO8" s="411"/>
      <c r="CP8" s="411"/>
      <c r="CQ8" s="411"/>
      <c r="CR8" s="411"/>
      <c r="CS8" s="412"/>
      <c r="CT8" s="447">
        <v>0.35</v>
      </c>
      <c r="CU8" s="448"/>
      <c r="CV8" s="448"/>
      <c r="CW8" s="448"/>
      <c r="CX8" s="448"/>
      <c r="CY8" s="448"/>
      <c r="CZ8" s="448"/>
      <c r="DA8" s="449"/>
      <c r="DB8" s="447">
        <v>0.34</v>
      </c>
      <c r="DC8" s="448"/>
      <c r="DD8" s="448"/>
      <c r="DE8" s="448"/>
      <c r="DF8" s="448"/>
      <c r="DG8" s="448"/>
      <c r="DH8" s="448"/>
      <c r="DI8" s="449"/>
    </row>
    <row r="9" spans="1:119" ht="18.75" customHeight="1" thickBot="1" x14ac:dyDescent="0.2">
      <c r="A9" s="169"/>
      <c r="B9" s="401" t="s">
        <v>106</v>
      </c>
      <c r="C9" s="402"/>
      <c r="D9" s="402"/>
      <c r="E9" s="402"/>
      <c r="F9" s="402"/>
      <c r="G9" s="402"/>
      <c r="H9" s="402"/>
      <c r="I9" s="402"/>
      <c r="J9" s="402"/>
      <c r="K9" s="450"/>
      <c r="L9" s="451" t="s">
        <v>107</v>
      </c>
      <c r="M9" s="452"/>
      <c r="N9" s="452"/>
      <c r="O9" s="452"/>
      <c r="P9" s="452"/>
      <c r="Q9" s="453"/>
      <c r="R9" s="454">
        <v>19261</v>
      </c>
      <c r="S9" s="455"/>
      <c r="T9" s="455"/>
      <c r="U9" s="455"/>
      <c r="V9" s="456"/>
      <c r="W9" s="364" t="s">
        <v>108</v>
      </c>
      <c r="X9" s="365"/>
      <c r="Y9" s="365"/>
      <c r="Z9" s="365"/>
      <c r="AA9" s="365"/>
      <c r="AB9" s="365"/>
      <c r="AC9" s="365"/>
      <c r="AD9" s="365"/>
      <c r="AE9" s="365"/>
      <c r="AF9" s="365"/>
      <c r="AG9" s="365"/>
      <c r="AH9" s="365"/>
      <c r="AI9" s="365"/>
      <c r="AJ9" s="365"/>
      <c r="AK9" s="365"/>
      <c r="AL9" s="366"/>
      <c r="AM9" s="436" t="s">
        <v>109</v>
      </c>
      <c r="AN9" s="437"/>
      <c r="AO9" s="437"/>
      <c r="AP9" s="437"/>
      <c r="AQ9" s="437"/>
      <c r="AR9" s="437"/>
      <c r="AS9" s="437"/>
      <c r="AT9" s="438"/>
      <c r="AU9" s="439" t="s">
        <v>90</v>
      </c>
      <c r="AV9" s="440"/>
      <c r="AW9" s="440"/>
      <c r="AX9" s="440"/>
      <c r="AY9" s="441" t="s">
        <v>110</v>
      </c>
      <c r="AZ9" s="442"/>
      <c r="BA9" s="442"/>
      <c r="BB9" s="442"/>
      <c r="BC9" s="442"/>
      <c r="BD9" s="442"/>
      <c r="BE9" s="442"/>
      <c r="BF9" s="442"/>
      <c r="BG9" s="442"/>
      <c r="BH9" s="442"/>
      <c r="BI9" s="442"/>
      <c r="BJ9" s="442"/>
      <c r="BK9" s="442"/>
      <c r="BL9" s="442"/>
      <c r="BM9" s="443"/>
      <c r="BN9" s="407">
        <v>-137048</v>
      </c>
      <c r="BO9" s="408"/>
      <c r="BP9" s="408"/>
      <c r="BQ9" s="408"/>
      <c r="BR9" s="408"/>
      <c r="BS9" s="408"/>
      <c r="BT9" s="408"/>
      <c r="BU9" s="409"/>
      <c r="BV9" s="407">
        <v>225594</v>
      </c>
      <c r="BW9" s="408"/>
      <c r="BX9" s="408"/>
      <c r="BY9" s="408"/>
      <c r="BZ9" s="408"/>
      <c r="CA9" s="408"/>
      <c r="CB9" s="408"/>
      <c r="CC9" s="409"/>
      <c r="CD9" s="410" t="s">
        <v>111</v>
      </c>
      <c r="CE9" s="411"/>
      <c r="CF9" s="411"/>
      <c r="CG9" s="411"/>
      <c r="CH9" s="411"/>
      <c r="CI9" s="411"/>
      <c r="CJ9" s="411"/>
      <c r="CK9" s="411"/>
      <c r="CL9" s="411"/>
      <c r="CM9" s="411"/>
      <c r="CN9" s="411"/>
      <c r="CO9" s="411"/>
      <c r="CP9" s="411"/>
      <c r="CQ9" s="411"/>
      <c r="CR9" s="411"/>
      <c r="CS9" s="412"/>
      <c r="CT9" s="404">
        <v>15.3</v>
      </c>
      <c r="CU9" s="405"/>
      <c r="CV9" s="405"/>
      <c r="CW9" s="405"/>
      <c r="CX9" s="405"/>
      <c r="CY9" s="405"/>
      <c r="CZ9" s="405"/>
      <c r="DA9" s="406"/>
      <c r="DB9" s="404">
        <v>15.6</v>
      </c>
      <c r="DC9" s="405"/>
      <c r="DD9" s="405"/>
      <c r="DE9" s="405"/>
      <c r="DF9" s="405"/>
      <c r="DG9" s="405"/>
      <c r="DH9" s="405"/>
      <c r="DI9" s="406"/>
    </row>
    <row r="10" spans="1:119" ht="18.75" customHeight="1" thickBot="1" x14ac:dyDescent="0.2">
      <c r="A10" s="169"/>
      <c r="B10" s="401"/>
      <c r="C10" s="402"/>
      <c r="D10" s="402"/>
      <c r="E10" s="402"/>
      <c r="F10" s="402"/>
      <c r="G10" s="402"/>
      <c r="H10" s="402"/>
      <c r="I10" s="402"/>
      <c r="J10" s="402"/>
      <c r="K10" s="450"/>
      <c r="L10" s="457" t="s">
        <v>112</v>
      </c>
      <c r="M10" s="437"/>
      <c r="N10" s="437"/>
      <c r="O10" s="437"/>
      <c r="P10" s="437"/>
      <c r="Q10" s="438"/>
      <c r="R10" s="458">
        <v>21200</v>
      </c>
      <c r="S10" s="459"/>
      <c r="T10" s="459"/>
      <c r="U10" s="459"/>
      <c r="V10" s="460"/>
      <c r="W10" s="395"/>
      <c r="X10" s="396"/>
      <c r="Y10" s="396"/>
      <c r="Z10" s="396"/>
      <c r="AA10" s="396"/>
      <c r="AB10" s="396"/>
      <c r="AC10" s="396"/>
      <c r="AD10" s="396"/>
      <c r="AE10" s="396"/>
      <c r="AF10" s="396"/>
      <c r="AG10" s="396"/>
      <c r="AH10" s="396"/>
      <c r="AI10" s="396"/>
      <c r="AJ10" s="396"/>
      <c r="AK10" s="396"/>
      <c r="AL10" s="399"/>
      <c r="AM10" s="436" t="s">
        <v>113</v>
      </c>
      <c r="AN10" s="437"/>
      <c r="AO10" s="437"/>
      <c r="AP10" s="437"/>
      <c r="AQ10" s="437"/>
      <c r="AR10" s="437"/>
      <c r="AS10" s="437"/>
      <c r="AT10" s="438"/>
      <c r="AU10" s="439" t="s">
        <v>114</v>
      </c>
      <c r="AV10" s="440"/>
      <c r="AW10" s="440"/>
      <c r="AX10" s="440"/>
      <c r="AY10" s="441" t="s">
        <v>115</v>
      </c>
      <c r="AZ10" s="442"/>
      <c r="BA10" s="442"/>
      <c r="BB10" s="442"/>
      <c r="BC10" s="442"/>
      <c r="BD10" s="442"/>
      <c r="BE10" s="442"/>
      <c r="BF10" s="442"/>
      <c r="BG10" s="442"/>
      <c r="BH10" s="442"/>
      <c r="BI10" s="442"/>
      <c r="BJ10" s="442"/>
      <c r="BK10" s="442"/>
      <c r="BL10" s="442"/>
      <c r="BM10" s="443"/>
      <c r="BN10" s="407">
        <v>2293</v>
      </c>
      <c r="BO10" s="408"/>
      <c r="BP10" s="408"/>
      <c r="BQ10" s="408"/>
      <c r="BR10" s="408"/>
      <c r="BS10" s="408"/>
      <c r="BT10" s="408"/>
      <c r="BU10" s="409"/>
      <c r="BV10" s="407">
        <v>1358</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114</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15">
      <c r="A12" s="169"/>
      <c r="B12" s="467" t="s">
        <v>123</v>
      </c>
      <c r="C12" s="468"/>
      <c r="D12" s="468"/>
      <c r="E12" s="468"/>
      <c r="F12" s="468"/>
      <c r="G12" s="468"/>
      <c r="H12" s="468"/>
      <c r="I12" s="468"/>
      <c r="J12" s="468"/>
      <c r="K12" s="469"/>
      <c r="L12" s="476" t="s">
        <v>124</v>
      </c>
      <c r="M12" s="477"/>
      <c r="N12" s="477"/>
      <c r="O12" s="477"/>
      <c r="P12" s="477"/>
      <c r="Q12" s="478"/>
      <c r="R12" s="479">
        <v>18605</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200082</v>
      </c>
      <c r="BO12" s="408"/>
      <c r="BP12" s="408"/>
      <c r="BQ12" s="408"/>
      <c r="BR12" s="408"/>
      <c r="BS12" s="408"/>
      <c r="BT12" s="408"/>
      <c r="BU12" s="409"/>
      <c r="BV12" s="407">
        <v>70013</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15">
      <c r="A13" s="169"/>
      <c r="B13" s="470"/>
      <c r="C13" s="471"/>
      <c r="D13" s="471"/>
      <c r="E13" s="471"/>
      <c r="F13" s="471"/>
      <c r="G13" s="471"/>
      <c r="H13" s="471"/>
      <c r="I13" s="471"/>
      <c r="J13" s="471"/>
      <c r="K13" s="472"/>
      <c r="L13" s="178"/>
      <c r="M13" s="498" t="s">
        <v>130</v>
      </c>
      <c r="N13" s="499"/>
      <c r="O13" s="499"/>
      <c r="P13" s="499"/>
      <c r="Q13" s="500"/>
      <c r="R13" s="491">
        <v>18147</v>
      </c>
      <c r="S13" s="492"/>
      <c r="T13" s="492"/>
      <c r="U13" s="492"/>
      <c r="V13" s="493"/>
      <c r="W13" s="423" t="s">
        <v>131</v>
      </c>
      <c r="X13" s="424"/>
      <c r="Y13" s="424"/>
      <c r="Z13" s="424"/>
      <c r="AA13" s="424"/>
      <c r="AB13" s="414"/>
      <c r="AC13" s="458">
        <v>357</v>
      </c>
      <c r="AD13" s="459"/>
      <c r="AE13" s="459"/>
      <c r="AF13" s="459"/>
      <c r="AG13" s="501"/>
      <c r="AH13" s="458">
        <v>397</v>
      </c>
      <c r="AI13" s="459"/>
      <c r="AJ13" s="459"/>
      <c r="AK13" s="459"/>
      <c r="AL13" s="460"/>
      <c r="AM13" s="436" t="s">
        <v>132</v>
      </c>
      <c r="AN13" s="437"/>
      <c r="AO13" s="437"/>
      <c r="AP13" s="437"/>
      <c r="AQ13" s="437"/>
      <c r="AR13" s="437"/>
      <c r="AS13" s="437"/>
      <c r="AT13" s="438"/>
      <c r="AU13" s="439" t="s">
        <v>114</v>
      </c>
      <c r="AV13" s="440"/>
      <c r="AW13" s="440"/>
      <c r="AX13" s="440"/>
      <c r="AY13" s="441" t="s">
        <v>133</v>
      </c>
      <c r="AZ13" s="442"/>
      <c r="BA13" s="442"/>
      <c r="BB13" s="442"/>
      <c r="BC13" s="442"/>
      <c r="BD13" s="442"/>
      <c r="BE13" s="442"/>
      <c r="BF13" s="442"/>
      <c r="BG13" s="442"/>
      <c r="BH13" s="442"/>
      <c r="BI13" s="442"/>
      <c r="BJ13" s="442"/>
      <c r="BK13" s="442"/>
      <c r="BL13" s="442"/>
      <c r="BM13" s="443"/>
      <c r="BN13" s="407">
        <v>-334837</v>
      </c>
      <c r="BO13" s="408"/>
      <c r="BP13" s="408"/>
      <c r="BQ13" s="408"/>
      <c r="BR13" s="408"/>
      <c r="BS13" s="408"/>
      <c r="BT13" s="408"/>
      <c r="BU13" s="409"/>
      <c r="BV13" s="407">
        <v>156939</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11.2</v>
      </c>
      <c r="CU13" s="405"/>
      <c r="CV13" s="405"/>
      <c r="CW13" s="405"/>
      <c r="CX13" s="405"/>
      <c r="CY13" s="405"/>
      <c r="CZ13" s="405"/>
      <c r="DA13" s="406"/>
      <c r="DB13" s="404">
        <v>11.9</v>
      </c>
      <c r="DC13" s="405"/>
      <c r="DD13" s="405"/>
      <c r="DE13" s="405"/>
      <c r="DF13" s="405"/>
      <c r="DG13" s="405"/>
      <c r="DH13" s="405"/>
      <c r="DI13" s="406"/>
    </row>
    <row r="14" spans="1:119" ht="18.75" customHeight="1" thickBot="1" x14ac:dyDescent="0.2">
      <c r="A14" s="169"/>
      <c r="B14" s="470"/>
      <c r="C14" s="471"/>
      <c r="D14" s="471"/>
      <c r="E14" s="471"/>
      <c r="F14" s="471"/>
      <c r="G14" s="471"/>
      <c r="H14" s="471"/>
      <c r="I14" s="471"/>
      <c r="J14" s="471"/>
      <c r="K14" s="472"/>
      <c r="L14" s="488" t="s">
        <v>135</v>
      </c>
      <c r="M14" s="489"/>
      <c r="N14" s="489"/>
      <c r="O14" s="489"/>
      <c r="P14" s="489"/>
      <c r="Q14" s="490"/>
      <c r="R14" s="491">
        <v>18966</v>
      </c>
      <c r="S14" s="492"/>
      <c r="T14" s="492"/>
      <c r="U14" s="492"/>
      <c r="V14" s="493"/>
      <c r="W14" s="397"/>
      <c r="X14" s="398"/>
      <c r="Y14" s="398"/>
      <c r="Z14" s="398"/>
      <c r="AA14" s="398"/>
      <c r="AB14" s="387"/>
      <c r="AC14" s="494">
        <v>3.7</v>
      </c>
      <c r="AD14" s="495"/>
      <c r="AE14" s="495"/>
      <c r="AF14" s="495"/>
      <c r="AG14" s="496"/>
      <c r="AH14" s="494">
        <v>3.9</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4.2</v>
      </c>
      <c r="CU14" s="506"/>
      <c r="CV14" s="506"/>
      <c r="CW14" s="506"/>
      <c r="CX14" s="506"/>
      <c r="CY14" s="506"/>
      <c r="CZ14" s="506"/>
      <c r="DA14" s="507"/>
      <c r="DB14" s="505" t="s">
        <v>122</v>
      </c>
      <c r="DC14" s="506"/>
      <c r="DD14" s="506"/>
      <c r="DE14" s="506"/>
      <c r="DF14" s="506"/>
      <c r="DG14" s="506"/>
      <c r="DH14" s="506"/>
      <c r="DI14" s="507"/>
    </row>
    <row r="15" spans="1:119" ht="18.75" customHeight="1" x14ac:dyDescent="0.15">
      <c r="A15" s="169"/>
      <c r="B15" s="470"/>
      <c r="C15" s="471"/>
      <c r="D15" s="471"/>
      <c r="E15" s="471"/>
      <c r="F15" s="471"/>
      <c r="G15" s="471"/>
      <c r="H15" s="471"/>
      <c r="I15" s="471"/>
      <c r="J15" s="471"/>
      <c r="K15" s="472"/>
      <c r="L15" s="178"/>
      <c r="M15" s="498" t="s">
        <v>130</v>
      </c>
      <c r="N15" s="499"/>
      <c r="O15" s="499"/>
      <c r="P15" s="499"/>
      <c r="Q15" s="500"/>
      <c r="R15" s="491">
        <v>18569</v>
      </c>
      <c r="S15" s="492"/>
      <c r="T15" s="492"/>
      <c r="U15" s="492"/>
      <c r="V15" s="493"/>
      <c r="W15" s="423" t="s">
        <v>137</v>
      </c>
      <c r="X15" s="424"/>
      <c r="Y15" s="424"/>
      <c r="Z15" s="424"/>
      <c r="AA15" s="424"/>
      <c r="AB15" s="414"/>
      <c r="AC15" s="458">
        <v>4013</v>
      </c>
      <c r="AD15" s="459"/>
      <c r="AE15" s="459"/>
      <c r="AF15" s="459"/>
      <c r="AG15" s="501"/>
      <c r="AH15" s="458">
        <v>4403</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2358450</v>
      </c>
      <c r="BO15" s="371"/>
      <c r="BP15" s="371"/>
      <c r="BQ15" s="371"/>
      <c r="BR15" s="371"/>
      <c r="BS15" s="371"/>
      <c r="BT15" s="371"/>
      <c r="BU15" s="372"/>
      <c r="BV15" s="370">
        <v>2299296</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41.7</v>
      </c>
      <c r="AD16" s="495"/>
      <c r="AE16" s="495"/>
      <c r="AF16" s="495"/>
      <c r="AG16" s="496"/>
      <c r="AH16" s="494">
        <v>42.9</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6653835</v>
      </c>
      <c r="BO16" s="408"/>
      <c r="BP16" s="408"/>
      <c r="BQ16" s="408"/>
      <c r="BR16" s="408"/>
      <c r="BS16" s="408"/>
      <c r="BT16" s="408"/>
      <c r="BU16" s="409"/>
      <c r="BV16" s="407">
        <v>6656671</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5242</v>
      </c>
      <c r="AD17" s="459"/>
      <c r="AE17" s="459"/>
      <c r="AF17" s="459"/>
      <c r="AG17" s="501"/>
      <c r="AH17" s="458">
        <v>5467</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2932845</v>
      </c>
      <c r="BO17" s="408"/>
      <c r="BP17" s="408"/>
      <c r="BQ17" s="408"/>
      <c r="BR17" s="408"/>
      <c r="BS17" s="408"/>
      <c r="BT17" s="408"/>
      <c r="BU17" s="409"/>
      <c r="BV17" s="407">
        <v>2857611</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69"/>
      <c r="B18" s="532" t="s">
        <v>147</v>
      </c>
      <c r="C18" s="450"/>
      <c r="D18" s="450"/>
      <c r="E18" s="533"/>
      <c r="F18" s="533"/>
      <c r="G18" s="533"/>
      <c r="H18" s="533"/>
      <c r="I18" s="533"/>
      <c r="J18" s="533"/>
      <c r="K18" s="533"/>
      <c r="L18" s="534">
        <v>185.19</v>
      </c>
      <c r="M18" s="534"/>
      <c r="N18" s="534"/>
      <c r="O18" s="534"/>
      <c r="P18" s="534"/>
      <c r="Q18" s="534"/>
      <c r="R18" s="535"/>
      <c r="S18" s="535"/>
      <c r="T18" s="535"/>
      <c r="U18" s="535"/>
      <c r="V18" s="536"/>
      <c r="W18" s="425"/>
      <c r="X18" s="426"/>
      <c r="Y18" s="426"/>
      <c r="Z18" s="426"/>
      <c r="AA18" s="426"/>
      <c r="AB18" s="417"/>
      <c r="AC18" s="537">
        <v>54.5</v>
      </c>
      <c r="AD18" s="538"/>
      <c r="AE18" s="538"/>
      <c r="AF18" s="538"/>
      <c r="AG18" s="539"/>
      <c r="AH18" s="537">
        <v>53.2</v>
      </c>
      <c r="AI18" s="538"/>
      <c r="AJ18" s="538"/>
      <c r="AK18" s="538"/>
      <c r="AL18" s="540"/>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6455508</v>
      </c>
      <c r="BO18" s="408"/>
      <c r="BP18" s="408"/>
      <c r="BQ18" s="408"/>
      <c r="BR18" s="408"/>
      <c r="BS18" s="408"/>
      <c r="BT18" s="408"/>
      <c r="BU18" s="409"/>
      <c r="BV18" s="407">
        <v>6613198</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69"/>
      <c r="B19" s="532" t="s">
        <v>149</v>
      </c>
      <c r="C19" s="450"/>
      <c r="D19" s="450"/>
      <c r="E19" s="533"/>
      <c r="F19" s="533"/>
      <c r="G19" s="533"/>
      <c r="H19" s="533"/>
      <c r="I19" s="533"/>
      <c r="J19" s="533"/>
      <c r="K19" s="533"/>
      <c r="L19" s="541">
        <v>104</v>
      </c>
      <c r="M19" s="541"/>
      <c r="N19" s="541"/>
      <c r="O19" s="541"/>
      <c r="P19" s="541"/>
      <c r="Q19" s="541"/>
      <c r="R19" s="542"/>
      <c r="S19" s="542"/>
      <c r="T19" s="542"/>
      <c r="U19" s="542"/>
      <c r="V19" s="543"/>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8535455</v>
      </c>
      <c r="BO19" s="408"/>
      <c r="BP19" s="408"/>
      <c r="BQ19" s="408"/>
      <c r="BR19" s="408"/>
      <c r="BS19" s="408"/>
      <c r="BT19" s="408"/>
      <c r="BU19" s="409"/>
      <c r="BV19" s="407">
        <v>8656659</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69"/>
      <c r="B20" s="532" t="s">
        <v>151</v>
      </c>
      <c r="C20" s="450"/>
      <c r="D20" s="450"/>
      <c r="E20" s="533"/>
      <c r="F20" s="533"/>
      <c r="G20" s="533"/>
      <c r="H20" s="533"/>
      <c r="I20" s="533"/>
      <c r="J20" s="533"/>
      <c r="K20" s="533"/>
      <c r="L20" s="541">
        <v>6562</v>
      </c>
      <c r="M20" s="541"/>
      <c r="N20" s="541"/>
      <c r="O20" s="541"/>
      <c r="P20" s="541"/>
      <c r="Q20" s="541"/>
      <c r="R20" s="542"/>
      <c r="S20" s="542"/>
      <c r="T20" s="542"/>
      <c r="U20" s="542"/>
      <c r="V20" s="543"/>
      <c r="W20" s="425"/>
      <c r="X20" s="426"/>
      <c r="Y20" s="426"/>
      <c r="Z20" s="426"/>
      <c r="AA20" s="426"/>
      <c r="AB20" s="426"/>
      <c r="AC20" s="544"/>
      <c r="AD20" s="544"/>
      <c r="AE20" s="544"/>
      <c r="AF20" s="544"/>
      <c r="AG20" s="544"/>
      <c r="AH20" s="544"/>
      <c r="AI20" s="544"/>
      <c r="AJ20" s="544"/>
      <c r="AK20" s="544"/>
      <c r="AL20" s="545"/>
      <c r="AM20" s="546"/>
      <c r="AN20" s="462"/>
      <c r="AO20" s="462"/>
      <c r="AP20" s="462"/>
      <c r="AQ20" s="462"/>
      <c r="AR20" s="462"/>
      <c r="AS20" s="462"/>
      <c r="AT20" s="463"/>
      <c r="AU20" s="547"/>
      <c r="AV20" s="548"/>
      <c r="AW20" s="548"/>
      <c r="AX20" s="549"/>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69"/>
      <c r="B21" s="523" t="s">
        <v>152</v>
      </c>
      <c r="C21" s="524"/>
      <c r="D21" s="524"/>
      <c r="E21" s="524"/>
      <c r="F21" s="524"/>
      <c r="G21" s="524"/>
      <c r="H21" s="524"/>
      <c r="I21" s="524"/>
      <c r="J21" s="524"/>
      <c r="K21" s="524"/>
      <c r="L21" s="524"/>
      <c r="M21" s="524"/>
      <c r="N21" s="524"/>
      <c r="O21" s="524"/>
      <c r="P21" s="524"/>
      <c r="Q21" s="524"/>
      <c r="R21" s="524"/>
      <c r="S21" s="524"/>
      <c r="T21" s="524"/>
      <c r="U21" s="524"/>
      <c r="V21" s="524"/>
      <c r="W21" s="524"/>
      <c r="X21" s="524"/>
      <c r="Y21" s="524"/>
      <c r="Z21" s="524"/>
      <c r="AA21" s="524"/>
      <c r="AB21" s="524"/>
      <c r="AC21" s="524"/>
      <c r="AD21" s="524"/>
      <c r="AE21" s="524"/>
      <c r="AF21" s="524"/>
      <c r="AG21" s="524"/>
      <c r="AH21" s="524"/>
      <c r="AI21" s="524"/>
      <c r="AJ21" s="524"/>
      <c r="AK21" s="524"/>
      <c r="AL21" s="524"/>
      <c r="AM21" s="524"/>
      <c r="AN21" s="524"/>
      <c r="AO21" s="524"/>
      <c r="AP21" s="524"/>
      <c r="AQ21" s="524"/>
      <c r="AR21" s="524"/>
      <c r="AS21" s="524"/>
      <c r="AT21" s="524"/>
      <c r="AU21" s="524"/>
      <c r="AV21" s="524"/>
      <c r="AW21" s="524"/>
      <c r="AX21" s="525"/>
      <c r="AY21" s="526"/>
      <c r="AZ21" s="527"/>
      <c r="BA21" s="527"/>
      <c r="BB21" s="527"/>
      <c r="BC21" s="527"/>
      <c r="BD21" s="527"/>
      <c r="BE21" s="527"/>
      <c r="BF21" s="527"/>
      <c r="BG21" s="527"/>
      <c r="BH21" s="527"/>
      <c r="BI21" s="527"/>
      <c r="BJ21" s="527"/>
      <c r="BK21" s="527"/>
      <c r="BL21" s="527"/>
      <c r="BM21" s="528"/>
      <c r="BN21" s="529"/>
      <c r="BO21" s="530"/>
      <c r="BP21" s="530"/>
      <c r="BQ21" s="530"/>
      <c r="BR21" s="530"/>
      <c r="BS21" s="530"/>
      <c r="BT21" s="530"/>
      <c r="BU21" s="531"/>
      <c r="BV21" s="529"/>
      <c r="BW21" s="530"/>
      <c r="BX21" s="530"/>
      <c r="BY21" s="530"/>
      <c r="BZ21" s="530"/>
      <c r="CA21" s="530"/>
      <c r="CB21" s="530"/>
      <c r="CC21" s="531"/>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14541354</v>
      </c>
      <c r="BO22" s="371"/>
      <c r="BP22" s="371"/>
      <c r="BQ22" s="371"/>
      <c r="BR22" s="371"/>
      <c r="BS22" s="371"/>
      <c r="BT22" s="371"/>
      <c r="BU22" s="372"/>
      <c r="BV22" s="370">
        <v>12324135</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13359734</v>
      </c>
      <c r="BO23" s="408"/>
      <c r="BP23" s="408"/>
      <c r="BQ23" s="408"/>
      <c r="BR23" s="408"/>
      <c r="BS23" s="408"/>
      <c r="BT23" s="408"/>
      <c r="BU23" s="409"/>
      <c r="BV23" s="407">
        <v>11167676</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69"/>
      <c r="B24" s="578"/>
      <c r="C24" s="554"/>
      <c r="D24" s="555"/>
      <c r="E24" s="457" t="s">
        <v>161</v>
      </c>
      <c r="F24" s="437"/>
      <c r="G24" s="437"/>
      <c r="H24" s="437"/>
      <c r="I24" s="437"/>
      <c r="J24" s="437"/>
      <c r="K24" s="438"/>
      <c r="L24" s="458">
        <v>1</v>
      </c>
      <c r="M24" s="459"/>
      <c r="N24" s="459"/>
      <c r="O24" s="459"/>
      <c r="P24" s="501"/>
      <c r="Q24" s="458">
        <v>8150</v>
      </c>
      <c r="R24" s="459"/>
      <c r="S24" s="459"/>
      <c r="T24" s="459"/>
      <c r="U24" s="459"/>
      <c r="V24" s="501"/>
      <c r="W24" s="553"/>
      <c r="X24" s="554"/>
      <c r="Y24" s="555"/>
      <c r="Z24" s="457" t="s">
        <v>162</v>
      </c>
      <c r="AA24" s="437"/>
      <c r="AB24" s="437"/>
      <c r="AC24" s="437"/>
      <c r="AD24" s="437"/>
      <c r="AE24" s="437"/>
      <c r="AF24" s="437"/>
      <c r="AG24" s="438"/>
      <c r="AH24" s="458">
        <v>165</v>
      </c>
      <c r="AI24" s="459"/>
      <c r="AJ24" s="459"/>
      <c r="AK24" s="459"/>
      <c r="AL24" s="501"/>
      <c r="AM24" s="458">
        <v>568590</v>
      </c>
      <c r="AN24" s="459"/>
      <c r="AO24" s="459"/>
      <c r="AP24" s="459"/>
      <c r="AQ24" s="459"/>
      <c r="AR24" s="501"/>
      <c r="AS24" s="458">
        <v>3446</v>
      </c>
      <c r="AT24" s="459"/>
      <c r="AU24" s="459"/>
      <c r="AV24" s="459"/>
      <c r="AW24" s="459"/>
      <c r="AX24" s="460"/>
      <c r="AY24" s="526" t="s">
        <v>163</v>
      </c>
      <c r="AZ24" s="527"/>
      <c r="BA24" s="527"/>
      <c r="BB24" s="527"/>
      <c r="BC24" s="527"/>
      <c r="BD24" s="527"/>
      <c r="BE24" s="527"/>
      <c r="BF24" s="527"/>
      <c r="BG24" s="527"/>
      <c r="BH24" s="527"/>
      <c r="BI24" s="527"/>
      <c r="BJ24" s="527"/>
      <c r="BK24" s="527"/>
      <c r="BL24" s="527"/>
      <c r="BM24" s="528"/>
      <c r="BN24" s="407">
        <v>10991002</v>
      </c>
      <c r="BO24" s="408"/>
      <c r="BP24" s="408"/>
      <c r="BQ24" s="408"/>
      <c r="BR24" s="408"/>
      <c r="BS24" s="408"/>
      <c r="BT24" s="408"/>
      <c r="BU24" s="409"/>
      <c r="BV24" s="407">
        <v>8323971</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69"/>
      <c r="B25" s="578"/>
      <c r="C25" s="554"/>
      <c r="D25" s="555"/>
      <c r="E25" s="457" t="s">
        <v>164</v>
      </c>
      <c r="F25" s="437"/>
      <c r="G25" s="437"/>
      <c r="H25" s="437"/>
      <c r="I25" s="437"/>
      <c r="J25" s="437"/>
      <c r="K25" s="438"/>
      <c r="L25" s="458">
        <v>1</v>
      </c>
      <c r="M25" s="459"/>
      <c r="N25" s="459"/>
      <c r="O25" s="459"/>
      <c r="P25" s="501"/>
      <c r="Q25" s="458">
        <v>6540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t="s">
        <v>122</v>
      </c>
      <c r="BO25" s="371"/>
      <c r="BP25" s="371"/>
      <c r="BQ25" s="371"/>
      <c r="BR25" s="371"/>
      <c r="BS25" s="371"/>
      <c r="BT25" s="371"/>
      <c r="BU25" s="372"/>
      <c r="BV25" s="370" t="s">
        <v>122</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69"/>
      <c r="B26" s="578"/>
      <c r="C26" s="554"/>
      <c r="D26" s="555"/>
      <c r="E26" s="457" t="s">
        <v>167</v>
      </c>
      <c r="F26" s="437"/>
      <c r="G26" s="437"/>
      <c r="H26" s="437"/>
      <c r="I26" s="437"/>
      <c r="J26" s="437"/>
      <c r="K26" s="438"/>
      <c r="L26" s="458">
        <v>1</v>
      </c>
      <c r="M26" s="459"/>
      <c r="N26" s="459"/>
      <c r="O26" s="459"/>
      <c r="P26" s="501"/>
      <c r="Q26" s="458">
        <v>6040</v>
      </c>
      <c r="R26" s="459"/>
      <c r="S26" s="459"/>
      <c r="T26" s="459"/>
      <c r="U26" s="459"/>
      <c r="V26" s="501"/>
      <c r="W26" s="553"/>
      <c r="X26" s="554"/>
      <c r="Y26" s="555"/>
      <c r="Z26" s="457" t="s">
        <v>168</v>
      </c>
      <c r="AA26" s="559"/>
      <c r="AB26" s="559"/>
      <c r="AC26" s="559"/>
      <c r="AD26" s="559"/>
      <c r="AE26" s="559"/>
      <c r="AF26" s="559"/>
      <c r="AG26" s="560"/>
      <c r="AH26" s="458" t="s">
        <v>122</v>
      </c>
      <c r="AI26" s="459"/>
      <c r="AJ26" s="459"/>
      <c r="AK26" s="459"/>
      <c r="AL26" s="501"/>
      <c r="AM26" s="458" t="s">
        <v>122</v>
      </c>
      <c r="AN26" s="459"/>
      <c r="AO26" s="459"/>
      <c r="AP26" s="459"/>
      <c r="AQ26" s="459"/>
      <c r="AR26" s="501"/>
      <c r="AS26" s="458" t="s">
        <v>122</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69"/>
      <c r="B27" s="578"/>
      <c r="C27" s="554"/>
      <c r="D27" s="555"/>
      <c r="E27" s="457" t="s">
        <v>170</v>
      </c>
      <c r="F27" s="437"/>
      <c r="G27" s="437"/>
      <c r="H27" s="437"/>
      <c r="I27" s="437"/>
      <c r="J27" s="437"/>
      <c r="K27" s="438"/>
      <c r="L27" s="458">
        <v>1</v>
      </c>
      <c r="M27" s="459"/>
      <c r="N27" s="459"/>
      <c r="O27" s="459"/>
      <c r="P27" s="501"/>
      <c r="Q27" s="458">
        <v>3300</v>
      </c>
      <c r="R27" s="459"/>
      <c r="S27" s="459"/>
      <c r="T27" s="459"/>
      <c r="U27" s="459"/>
      <c r="V27" s="501"/>
      <c r="W27" s="553"/>
      <c r="X27" s="554"/>
      <c r="Y27" s="555"/>
      <c r="Z27" s="457" t="s">
        <v>171</v>
      </c>
      <c r="AA27" s="437"/>
      <c r="AB27" s="437"/>
      <c r="AC27" s="437"/>
      <c r="AD27" s="437"/>
      <c r="AE27" s="437"/>
      <c r="AF27" s="437"/>
      <c r="AG27" s="438"/>
      <c r="AH27" s="458">
        <v>3</v>
      </c>
      <c r="AI27" s="459"/>
      <c r="AJ27" s="459"/>
      <c r="AK27" s="459"/>
      <c r="AL27" s="501"/>
      <c r="AM27" s="458">
        <v>12225</v>
      </c>
      <c r="AN27" s="459"/>
      <c r="AO27" s="459"/>
      <c r="AP27" s="459"/>
      <c r="AQ27" s="459"/>
      <c r="AR27" s="501"/>
      <c r="AS27" s="458">
        <v>4075</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9">
        <v>115422</v>
      </c>
      <c r="BO27" s="530"/>
      <c r="BP27" s="530"/>
      <c r="BQ27" s="530"/>
      <c r="BR27" s="530"/>
      <c r="BS27" s="530"/>
      <c r="BT27" s="530"/>
      <c r="BU27" s="531"/>
      <c r="BV27" s="529">
        <v>115405</v>
      </c>
      <c r="BW27" s="530"/>
      <c r="BX27" s="530"/>
      <c r="BY27" s="530"/>
      <c r="BZ27" s="530"/>
      <c r="CA27" s="530"/>
      <c r="CB27" s="530"/>
      <c r="CC27" s="531"/>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69"/>
      <c r="B28" s="578"/>
      <c r="C28" s="554"/>
      <c r="D28" s="555"/>
      <c r="E28" s="457" t="s">
        <v>173</v>
      </c>
      <c r="F28" s="437"/>
      <c r="G28" s="437"/>
      <c r="H28" s="437"/>
      <c r="I28" s="437"/>
      <c r="J28" s="437"/>
      <c r="K28" s="438"/>
      <c r="L28" s="458">
        <v>1</v>
      </c>
      <c r="M28" s="459"/>
      <c r="N28" s="459"/>
      <c r="O28" s="459"/>
      <c r="P28" s="501"/>
      <c r="Q28" s="458">
        <v>2400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3287915</v>
      </c>
      <c r="BO28" s="371"/>
      <c r="BP28" s="371"/>
      <c r="BQ28" s="371"/>
      <c r="BR28" s="371"/>
      <c r="BS28" s="371"/>
      <c r="BT28" s="371"/>
      <c r="BU28" s="372"/>
      <c r="BV28" s="370">
        <v>3285704</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69"/>
      <c r="B29" s="578"/>
      <c r="C29" s="554"/>
      <c r="D29" s="555"/>
      <c r="E29" s="457" t="s">
        <v>176</v>
      </c>
      <c r="F29" s="437"/>
      <c r="G29" s="437"/>
      <c r="H29" s="437"/>
      <c r="I29" s="437"/>
      <c r="J29" s="437"/>
      <c r="K29" s="438"/>
      <c r="L29" s="458">
        <v>12</v>
      </c>
      <c r="M29" s="459"/>
      <c r="N29" s="459"/>
      <c r="O29" s="459"/>
      <c r="P29" s="501"/>
      <c r="Q29" s="458">
        <v>2150</v>
      </c>
      <c r="R29" s="459"/>
      <c r="S29" s="459"/>
      <c r="T29" s="459"/>
      <c r="U29" s="459"/>
      <c r="V29" s="501"/>
      <c r="W29" s="556"/>
      <c r="X29" s="557"/>
      <c r="Y29" s="558"/>
      <c r="Z29" s="457" t="s">
        <v>177</v>
      </c>
      <c r="AA29" s="437"/>
      <c r="AB29" s="437"/>
      <c r="AC29" s="437"/>
      <c r="AD29" s="437"/>
      <c r="AE29" s="437"/>
      <c r="AF29" s="437"/>
      <c r="AG29" s="438"/>
      <c r="AH29" s="458">
        <v>168</v>
      </c>
      <c r="AI29" s="459"/>
      <c r="AJ29" s="459"/>
      <c r="AK29" s="459"/>
      <c r="AL29" s="501"/>
      <c r="AM29" s="458">
        <v>580815</v>
      </c>
      <c r="AN29" s="459"/>
      <c r="AO29" s="459"/>
      <c r="AP29" s="459"/>
      <c r="AQ29" s="459"/>
      <c r="AR29" s="501"/>
      <c r="AS29" s="458">
        <v>3457</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122324</v>
      </c>
      <c r="BO29" s="408"/>
      <c r="BP29" s="408"/>
      <c r="BQ29" s="408"/>
      <c r="BR29" s="408"/>
      <c r="BS29" s="408"/>
      <c r="BT29" s="408"/>
      <c r="BU29" s="409"/>
      <c r="BV29" s="407">
        <v>110270</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7">
        <v>97.6</v>
      </c>
      <c r="AI30" s="538"/>
      <c r="AJ30" s="538"/>
      <c r="AK30" s="538"/>
      <c r="AL30" s="538"/>
      <c r="AM30" s="538"/>
      <c r="AN30" s="538"/>
      <c r="AO30" s="538"/>
      <c r="AP30" s="538"/>
      <c r="AQ30" s="538"/>
      <c r="AR30" s="538"/>
      <c r="AS30" s="538"/>
      <c r="AT30" s="538"/>
      <c r="AU30" s="538"/>
      <c r="AV30" s="538"/>
      <c r="AW30" s="538"/>
      <c r="AX30" s="540"/>
      <c r="AY30" s="567"/>
      <c r="AZ30" s="568"/>
      <c r="BA30" s="568"/>
      <c r="BB30" s="569"/>
      <c r="BC30" s="526" t="s">
        <v>48</v>
      </c>
      <c r="BD30" s="527"/>
      <c r="BE30" s="527"/>
      <c r="BF30" s="527"/>
      <c r="BG30" s="527"/>
      <c r="BH30" s="527"/>
      <c r="BI30" s="527"/>
      <c r="BJ30" s="527"/>
      <c r="BK30" s="527"/>
      <c r="BL30" s="527"/>
      <c r="BM30" s="528"/>
      <c r="BN30" s="529">
        <v>4816292</v>
      </c>
      <c r="BO30" s="530"/>
      <c r="BP30" s="530"/>
      <c r="BQ30" s="530"/>
      <c r="BR30" s="530"/>
      <c r="BS30" s="530"/>
      <c r="BT30" s="530"/>
      <c r="BU30" s="531"/>
      <c r="BV30" s="529">
        <v>4503363</v>
      </c>
      <c r="BW30" s="530"/>
      <c r="BX30" s="530"/>
      <c r="BY30" s="530"/>
      <c r="BZ30" s="530"/>
      <c r="CA30" s="530"/>
      <c r="CB30" s="530"/>
      <c r="CC30" s="531"/>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15">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15">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4</v>
      </c>
      <c r="V34" s="597"/>
      <c r="W34" s="598" t="str">
        <f>IF('各会計、関係団体の財政状況及び健全化判断比率'!B28="","",'各会計、関係団体の財政状況及び健全化判断比率'!B28)</f>
        <v>国民健康保険特別会計（事業勘定）</v>
      </c>
      <c r="X34" s="598"/>
      <c r="Y34" s="598"/>
      <c r="Z34" s="598"/>
      <c r="AA34" s="598"/>
      <c r="AB34" s="598"/>
      <c r="AC34" s="598"/>
      <c r="AD34" s="598"/>
      <c r="AE34" s="598"/>
      <c r="AF34" s="598"/>
      <c r="AG34" s="598"/>
      <c r="AH34" s="598"/>
      <c r="AI34" s="598"/>
      <c r="AJ34" s="598"/>
      <c r="AK34" s="598"/>
      <c r="AL34" s="169"/>
      <c r="AM34" s="597">
        <f>IF(AO34="","",MAX(C34:D43,U34:V43)+1)</f>
        <v>8</v>
      </c>
      <c r="AN34" s="597"/>
      <c r="AO34" s="598" t="str">
        <f>IF('各会計、関係団体の財政状況及び健全化判断比率'!B32="","",'各会計、関係団体の財政状況及び健全化判断比率'!B32)</f>
        <v>水道事業特別会計</v>
      </c>
      <c r="AP34" s="598"/>
      <c r="AQ34" s="598"/>
      <c r="AR34" s="598"/>
      <c r="AS34" s="598"/>
      <c r="AT34" s="598"/>
      <c r="AU34" s="598"/>
      <c r="AV34" s="598"/>
      <c r="AW34" s="598"/>
      <c r="AX34" s="598"/>
      <c r="AY34" s="598"/>
      <c r="AZ34" s="598"/>
      <c r="BA34" s="598"/>
      <c r="BB34" s="598"/>
      <c r="BC34" s="598"/>
      <c r="BD34" s="169"/>
      <c r="BE34" s="597">
        <f>IF(BG34="","",MAX(C34:D43,U34:V43,AM34:AN43)+1)</f>
        <v>10</v>
      </c>
      <c r="BF34" s="597"/>
      <c r="BG34" s="598" t="str">
        <f>IF('各会計、関係団体の財政状況及び健全化判断比率'!B34="","",'各会計、関係団体の財政状況及び健全化判断比率'!B34)</f>
        <v>宅地造成事業特別会計</v>
      </c>
      <c r="BH34" s="598"/>
      <c r="BI34" s="598"/>
      <c r="BJ34" s="598"/>
      <c r="BK34" s="598"/>
      <c r="BL34" s="598"/>
      <c r="BM34" s="598"/>
      <c r="BN34" s="598"/>
      <c r="BO34" s="598"/>
      <c r="BP34" s="598"/>
      <c r="BQ34" s="598"/>
      <c r="BR34" s="598"/>
      <c r="BS34" s="598"/>
      <c r="BT34" s="598"/>
      <c r="BU34" s="598"/>
      <c r="BV34" s="169"/>
      <c r="BW34" s="597">
        <f>IF(BY34="","",MAX(C34:D43,U34:V43,AM34:AN43,BE34:BF43)+1)</f>
        <v>11</v>
      </c>
      <c r="BX34" s="597"/>
      <c r="BY34" s="598" t="str">
        <f>IF('各会計、関係団体の財政状況及び健全化判断比率'!B68="","",'各会計、関係団体の財政状況及び健全化判断比率'!B68)</f>
        <v>西脇多可行政事務組合</v>
      </c>
      <c r="BZ34" s="598"/>
      <c r="CA34" s="598"/>
      <c r="CB34" s="598"/>
      <c r="CC34" s="598"/>
      <c r="CD34" s="598"/>
      <c r="CE34" s="598"/>
      <c r="CF34" s="598"/>
      <c r="CG34" s="598"/>
      <c r="CH34" s="598"/>
      <c r="CI34" s="598"/>
      <c r="CJ34" s="598"/>
      <c r="CK34" s="598"/>
      <c r="CL34" s="598"/>
      <c r="CM34" s="598"/>
      <c r="CN34" s="169"/>
      <c r="CO34" s="597" t="str">
        <f>IF(CQ34="","",MAX(C34:D43,U34:V43,AM34:AN43,BE34:BF43,BW34:BX43)+1)</f>
        <v/>
      </c>
      <c r="CP34" s="597"/>
      <c r="CQ34" s="598" t="str">
        <f>IF('各会計、関係団体の財政状況及び健全化判断比率'!BS7="","",'各会計、関係団体の財政状況及び健全化判断比率'!BS7)</f>
        <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15">
      <c r="A35" s="169"/>
      <c r="B35" s="193"/>
      <c r="C35" s="597">
        <f>IF(E35="","",C34+1)</f>
        <v>2</v>
      </c>
      <c r="D35" s="597"/>
      <c r="E35" s="598" t="str">
        <f>IF('各会計、関係団体の財政状況及び健全化判断比率'!B8="","",'各会計、関係団体の財政状況及び健全化判断比率'!B8)</f>
        <v>学校給食事業特別会計</v>
      </c>
      <c r="F35" s="598"/>
      <c r="G35" s="598"/>
      <c r="H35" s="598"/>
      <c r="I35" s="598"/>
      <c r="J35" s="598"/>
      <c r="K35" s="598"/>
      <c r="L35" s="598"/>
      <c r="M35" s="598"/>
      <c r="N35" s="598"/>
      <c r="O35" s="598"/>
      <c r="P35" s="598"/>
      <c r="Q35" s="598"/>
      <c r="R35" s="598"/>
      <c r="S35" s="598"/>
      <c r="T35" s="169"/>
      <c r="U35" s="597">
        <f>IF(W35="","",U34+1)</f>
        <v>5</v>
      </c>
      <c r="V35" s="597"/>
      <c r="W35" s="598" t="str">
        <f>IF('各会計、関係団体の財政状況及び健全化判断比率'!B29="","",'各会計、関係団体の財政状況及び健全化判断比率'!B29)</f>
        <v>国民健康保険特別会計（直診勘定）</v>
      </c>
      <c r="X35" s="598"/>
      <c r="Y35" s="598"/>
      <c r="Z35" s="598"/>
      <c r="AA35" s="598"/>
      <c r="AB35" s="598"/>
      <c r="AC35" s="598"/>
      <c r="AD35" s="598"/>
      <c r="AE35" s="598"/>
      <c r="AF35" s="598"/>
      <c r="AG35" s="598"/>
      <c r="AH35" s="598"/>
      <c r="AI35" s="598"/>
      <c r="AJ35" s="598"/>
      <c r="AK35" s="598"/>
      <c r="AL35" s="169"/>
      <c r="AM35" s="597">
        <f t="shared" ref="AM35:AM43" si="0">IF(AO35="","",AM34+1)</f>
        <v>9</v>
      </c>
      <c r="AN35" s="597"/>
      <c r="AO35" s="598" t="str">
        <f>IF('各会計、関係団体の財政状況及び健全化判断比率'!B33="","",'各会計、関係団体の財政状況及び健全化判断比率'!B33)</f>
        <v>下水道事業特別会計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12</v>
      </c>
      <c r="BX35" s="597"/>
      <c r="BY35" s="598" t="str">
        <f>IF('各会計、関係団体の財政状況及び健全化判断比率'!B69="","",'各会計、関係団体の財政状況及び健全化判断比率'!B69)</f>
        <v>兵庫県市町村職員退職手当組合</v>
      </c>
      <c r="BZ35" s="598"/>
      <c r="CA35" s="598"/>
      <c r="CB35" s="598"/>
      <c r="CC35" s="598"/>
      <c r="CD35" s="598"/>
      <c r="CE35" s="598"/>
      <c r="CF35" s="598"/>
      <c r="CG35" s="598"/>
      <c r="CH35" s="598"/>
      <c r="CI35" s="598"/>
      <c r="CJ35" s="598"/>
      <c r="CK35" s="598"/>
      <c r="CL35" s="598"/>
      <c r="CM35" s="598"/>
      <c r="CN35" s="169"/>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15">
      <c r="A36" s="169"/>
      <c r="B36" s="193"/>
      <c r="C36" s="597">
        <f>IF(E36="","",C35+1)</f>
        <v>3</v>
      </c>
      <c r="D36" s="597"/>
      <c r="E36" s="598" t="str">
        <f>IF('各会計、関係団体の財政状況及び健全化判断比率'!B9="","",'各会計、関係団体の財政状況及び健全化判断比率'!B9)</f>
        <v>診療所事業特別会計</v>
      </c>
      <c r="F36" s="598"/>
      <c r="G36" s="598"/>
      <c r="H36" s="598"/>
      <c r="I36" s="598"/>
      <c r="J36" s="598"/>
      <c r="K36" s="598"/>
      <c r="L36" s="598"/>
      <c r="M36" s="598"/>
      <c r="N36" s="598"/>
      <c r="O36" s="598"/>
      <c r="P36" s="598"/>
      <c r="Q36" s="598"/>
      <c r="R36" s="598"/>
      <c r="S36" s="598"/>
      <c r="T36" s="169"/>
      <c r="U36" s="597">
        <f t="shared" ref="U36:U43" si="4">IF(W36="","",U35+1)</f>
        <v>6</v>
      </c>
      <c r="V36" s="597"/>
      <c r="W36" s="598" t="str">
        <f>IF('各会計、関係団体の財政状況及び健全化判断比率'!B30="","",'各会計、関係団体の財政状況及び健全化判断比率'!B30)</f>
        <v>介護保険特別会計</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13</v>
      </c>
      <c r="BX36" s="597"/>
      <c r="BY36" s="598" t="str">
        <f>IF('各会計、関係団体の財政状況及び健全化判断比率'!B70="","",'各会計、関係団体の財政状況及び健全化判断比率'!B70)</f>
        <v>兵庫県議会議員公務災害補償組合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15">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f t="shared" si="4"/>
        <v>7</v>
      </c>
      <c r="V37" s="597"/>
      <c r="W37" s="598" t="str">
        <f>IF('各会計、関係団体の財政状況及び健全化判断比率'!B31="","",'各会計、関係団体の財政状況及び健全化判断比率'!B31)</f>
        <v>後期高齢者医療特別会計</v>
      </c>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14</v>
      </c>
      <c r="BX37" s="597"/>
      <c r="BY37" s="598" t="str">
        <f>IF('各会計、関係団体の財政状況及び健全化判断比率'!B71="","",'各会計、関係団体の財政状況及び健全化判断比率'!B71)</f>
        <v>兵庫県後期高齢者医療広域連合（一般会計）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15">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15</v>
      </c>
      <c r="BX38" s="597"/>
      <c r="BY38" s="598" t="str">
        <f>IF('各会計、関係団体の財政状況及び健全化判断比率'!B72="","",'各会計、関係団体の財政状況及び健全化判断比率'!B72)</f>
        <v>兵庫県後期高齢者医療広域連合（特別会計）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15">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16</v>
      </c>
      <c r="BX39" s="597"/>
      <c r="BY39" s="598" t="str">
        <f>IF('各会計、関係団体の財政状況及び健全化判断比率'!B73="","",'各会計、関係団体の財政状況及び健全化判断比率'!B73)</f>
        <v>播磨内陸医務事業組合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15">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17</v>
      </c>
      <c r="BX40" s="597"/>
      <c r="BY40" s="598" t="str">
        <f>IF('各会計、関係団体の財政状況及び健全化判断比率'!B74="","",'各会計、関係団体の財政状況及び健全化判断比率'!B74)</f>
        <v>氷上多可衛生事務組合</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15">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f t="shared" si="2"/>
        <v>18</v>
      </c>
      <c r="BX41" s="597"/>
      <c r="BY41" s="598" t="str">
        <f>IF('各会計、関係団体の財政状況及び健全化判断比率'!B75="","",'各会計、関係団体の財政状況及び健全化判断比率'!B75)</f>
        <v>北はりま消防組合</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15">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15">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hrsQAH4XKGStPlGy1jqXKc7mvlmCwqQSE1sNGeRkigmm52n8wP8pZGD7FQ9quTB9OloCXa4i09hYwLgzfCfNVw==" saltValue="T3OESVOwKBnvLYnW1Y+/eA=="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election activeCell="I43" sqref="I43"/>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530</v>
      </c>
      <c r="G33" s="29" t="s">
        <v>531</v>
      </c>
      <c r="H33" s="29" t="s">
        <v>532</v>
      </c>
      <c r="I33" s="29" t="s">
        <v>533</v>
      </c>
      <c r="J33" s="30" t="s">
        <v>534</v>
      </c>
      <c r="K33" s="22"/>
      <c r="L33" s="22"/>
      <c r="M33" s="22"/>
      <c r="N33" s="22"/>
      <c r="O33" s="22"/>
      <c r="P33" s="22"/>
    </row>
    <row r="34" spans="1:16" ht="39" customHeight="1" x14ac:dyDescent="0.15">
      <c r="A34" s="22"/>
      <c r="B34" s="31"/>
      <c r="C34" s="1151" t="s">
        <v>538</v>
      </c>
      <c r="D34" s="1151"/>
      <c r="E34" s="1152"/>
      <c r="F34" s="32">
        <v>16.809999999999999</v>
      </c>
      <c r="G34" s="33">
        <v>17.170000000000002</v>
      </c>
      <c r="H34" s="33">
        <v>19.079999999999998</v>
      </c>
      <c r="I34" s="33">
        <v>20.21</v>
      </c>
      <c r="J34" s="34">
        <v>20.09</v>
      </c>
      <c r="K34" s="22"/>
      <c r="L34" s="22"/>
      <c r="M34" s="22"/>
      <c r="N34" s="22"/>
      <c r="O34" s="22"/>
      <c r="P34" s="22"/>
    </row>
    <row r="35" spans="1:16" ht="39" customHeight="1" x14ac:dyDescent="0.15">
      <c r="A35" s="22"/>
      <c r="B35" s="35"/>
      <c r="C35" s="1145" t="s">
        <v>539</v>
      </c>
      <c r="D35" s="1146"/>
      <c r="E35" s="1147"/>
      <c r="F35" s="36">
        <v>5.29</v>
      </c>
      <c r="G35" s="37">
        <v>5.97</v>
      </c>
      <c r="H35" s="37">
        <v>6.11</v>
      </c>
      <c r="I35" s="37">
        <v>5.52</v>
      </c>
      <c r="J35" s="38">
        <v>7.6</v>
      </c>
      <c r="K35" s="22"/>
      <c r="L35" s="22"/>
      <c r="M35" s="22"/>
      <c r="N35" s="22"/>
      <c r="O35" s="22"/>
      <c r="P35" s="22"/>
    </row>
    <row r="36" spans="1:16" ht="39" customHeight="1" x14ac:dyDescent="0.15">
      <c r="A36" s="22"/>
      <c r="B36" s="35"/>
      <c r="C36" s="1145" t="s">
        <v>540</v>
      </c>
      <c r="D36" s="1146"/>
      <c r="E36" s="1147"/>
      <c r="F36" s="36">
        <v>5</v>
      </c>
      <c r="G36" s="37">
        <v>2.11</v>
      </c>
      <c r="H36" s="37">
        <v>1.68</v>
      </c>
      <c r="I36" s="37">
        <v>4.78</v>
      </c>
      <c r="J36" s="38">
        <v>2.92</v>
      </c>
      <c r="K36" s="22"/>
      <c r="L36" s="22"/>
      <c r="M36" s="22"/>
      <c r="N36" s="22"/>
      <c r="O36" s="22"/>
      <c r="P36" s="22"/>
    </row>
    <row r="37" spans="1:16" ht="39" customHeight="1" x14ac:dyDescent="0.15">
      <c r="A37" s="22"/>
      <c r="B37" s="35"/>
      <c r="C37" s="1145" t="s">
        <v>541</v>
      </c>
      <c r="D37" s="1146"/>
      <c r="E37" s="1147"/>
      <c r="F37" s="36">
        <v>0.17</v>
      </c>
      <c r="G37" s="37">
        <v>1.41</v>
      </c>
      <c r="H37" s="37">
        <v>1.46</v>
      </c>
      <c r="I37" s="37">
        <v>1.19</v>
      </c>
      <c r="J37" s="38">
        <v>0.96</v>
      </c>
      <c r="K37" s="22"/>
      <c r="L37" s="22"/>
      <c r="M37" s="22"/>
      <c r="N37" s="22"/>
      <c r="O37" s="22"/>
      <c r="P37" s="22"/>
    </row>
    <row r="38" spans="1:16" ht="39" customHeight="1" x14ac:dyDescent="0.15">
      <c r="A38" s="22"/>
      <c r="B38" s="35"/>
      <c r="C38" s="1145" t="s">
        <v>542</v>
      </c>
      <c r="D38" s="1146"/>
      <c r="E38" s="1147"/>
      <c r="F38" s="36">
        <v>0.6</v>
      </c>
      <c r="G38" s="37">
        <v>0.53</v>
      </c>
      <c r="H38" s="37">
        <v>0.25</v>
      </c>
      <c r="I38" s="37">
        <v>0.62</v>
      </c>
      <c r="J38" s="38">
        <v>0.49</v>
      </c>
      <c r="K38" s="22"/>
      <c r="L38" s="22"/>
      <c r="M38" s="22"/>
      <c r="N38" s="22"/>
      <c r="O38" s="22"/>
      <c r="P38" s="22"/>
    </row>
    <row r="39" spans="1:16" ht="39" customHeight="1" x14ac:dyDescent="0.15">
      <c r="A39" s="22"/>
      <c r="B39" s="35"/>
      <c r="C39" s="1145" t="s">
        <v>543</v>
      </c>
      <c r="D39" s="1146"/>
      <c r="E39" s="1147"/>
      <c r="F39" s="36">
        <v>0</v>
      </c>
      <c r="G39" s="37">
        <v>0</v>
      </c>
      <c r="H39" s="37">
        <v>0.01</v>
      </c>
      <c r="I39" s="37">
        <v>0.02</v>
      </c>
      <c r="J39" s="38">
        <v>0.01</v>
      </c>
      <c r="K39" s="22"/>
      <c r="L39" s="22"/>
      <c r="M39" s="22"/>
      <c r="N39" s="22"/>
      <c r="O39" s="22"/>
      <c r="P39" s="22"/>
    </row>
    <row r="40" spans="1:16" ht="39" customHeight="1" x14ac:dyDescent="0.15">
      <c r="A40" s="22"/>
      <c r="B40" s="35"/>
      <c r="C40" s="1145" t="s">
        <v>544</v>
      </c>
      <c r="D40" s="1146"/>
      <c r="E40" s="1147"/>
      <c r="F40" s="36">
        <v>0.02</v>
      </c>
      <c r="G40" s="37">
        <v>0.18</v>
      </c>
      <c r="H40" s="37">
        <v>0.05</v>
      </c>
      <c r="I40" s="37">
        <v>0</v>
      </c>
      <c r="J40" s="38">
        <v>0</v>
      </c>
      <c r="K40" s="22"/>
      <c r="L40" s="22"/>
      <c r="M40" s="22"/>
      <c r="N40" s="22"/>
      <c r="O40" s="22"/>
      <c r="P40" s="22"/>
    </row>
    <row r="41" spans="1:16" ht="39" customHeight="1" x14ac:dyDescent="0.15">
      <c r="A41" s="22"/>
      <c r="B41" s="35"/>
      <c r="C41" s="1145" t="s">
        <v>545</v>
      </c>
      <c r="D41" s="1146"/>
      <c r="E41" s="1147"/>
      <c r="F41" s="36">
        <v>0.01</v>
      </c>
      <c r="G41" s="37">
        <v>0.01</v>
      </c>
      <c r="H41" s="37">
        <v>0</v>
      </c>
      <c r="I41" s="37">
        <v>0</v>
      </c>
      <c r="J41" s="38">
        <v>0</v>
      </c>
      <c r="K41" s="22"/>
      <c r="L41" s="22"/>
      <c r="M41" s="22"/>
      <c r="N41" s="22"/>
      <c r="O41" s="22"/>
      <c r="P41" s="22"/>
    </row>
    <row r="42" spans="1:16" ht="39" customHeight="1" x14ac:dyDescent="0.15">
      <c r="A42" s="22"/>
      <c r="B42" s="39"/>
      <c r="C42" s="1145" t="s">
        <v>546</v>
      </c>
      <c r="D42" s="1146"/>
      <c r="E42" s="1147"/>
      <c r="F42" s="36" t="s">
        <v>491</v>
      </c>
      <c r="G42" s="37" t="s">
        <v>491</v>
      </c>
      <c r="H42" s="37" t="s">
        <v>491</v>
      </c>
      <c r="I42" s="37" t="s">
        <v>491</v>
      </c>
      <c r="J42" s="38" t="s">
        <v>491</v>
      </c>
      <c r="K42" s="22"/>
      <c r="L42" s="22"/>
      <c r="M42" s="22"/>
      <c r="N42" s="22"/>
      <c r="O42" s="22"/>
      <c r="P42" s="22"/>
    </row>
    <row r="43" spans="1:16" ht="39" customHeight="1" thickBot="1" x14ac:dyDescent="0.2">
      <c r="A43" s="22"/>
      <c r="B43" s="40"/>
      <c r="C43" s="1148" t="s">
        <v>547</v>
      </c>
      <c r="D43" s="1149"/>
      <c r="E43" s="1150"/>
      <c r="F43" s="41">
        <v>0</v>
      </c>
      <c r="G43" s="42">
        <v>0</v>
      </c>
      <c r="H43" s="42">
        <v>0</v>
      </c>
      <c r="I43" s="42">
        <v>0</v>
      </c>
      <c r="J43" s="43">
        <v>0</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Gu8I0KfJlcR6ssBokEsEhoUNKgZswm43uqQFkL3xtrZDu2YBWkthc1XVKARkj2GS2ZytX1c3gVbHwQS8nguw6g==" saltValue="OcLveqRzGczmPGNIl4nLC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election activeCell="S61" sqref="S61"/>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530</v>
      </c>
      <c r="L44" s="56" t="s">
        <v>531</v>
      </c>
      <c r="M44" s="56" t="s">
        <v>532</v>
      </c>
      <c r="N44" s="56" t="s">
        <v>533</v>
      </c>
      <c r="O44" s="57" t="s">
        <v>534</v>
      </c>
      <c r="P44" s="48"/>
      <c r="Q44" s="48"/>
      <c r="R44" s="48"/>
      <c r="S44" s="48"/>
      <c r="T44" s="48"/>
      <c r="U44" s="48"/>
    </row>
    <row r="45" spans="1:21" ht="30.75" customHeight="1" x14ac:dyDescent="0.15">
      <c r="A45" s="48"/>
      <c r="B45" s="1153" t="s">
        <v>9</v>
      </c>
      <c r="C45" s="1154"/>
      <c r="D45" s="58"/>
      <c r="E45" s="1159" t="s">
        <v>10</v>
      </c>
      <c r="F45" s="1159"/>
      <c r="G45" s="1159"/>
      <c r="H45" s="1159"/>
      <c r="I45" s="1159"/>
      <c r="J45" s="1160"/>
      <c r="K45" s="59">
        <v>1491</v>
      </c>
      <c r="L45" s="60">
        <v>1486</v>
      </c>
      <c r="M45" s="60">
        <v>1410</v>
      </c>
      <c r="N45" s="60">
        <v>1389</v>
      </c>
      <c r="O45" s="61">
        <v>1329</v>
      </c>
      <c r="P45" s="48"/>
      <c r="Q45" s="48"/>
      <c r="R45" s="48"/>
      <c r="S45" s="48"/>
      <c r="T45" s="48"/>
      <c r="U45" s="48"/>
    </row>
    <row r="46" spans="1:21" ht="30.75" customHeight="1" x14ac:dyDescent="0.15">
      <c r="A46" s="48"/>
      <c r="B46" s="1155"/>
      <c r="C46" s="1156"/>
      <c r="D46" s="62"/>
      <c r="E46" s="1161" t="s">
        <v>11</v>
      </c>
      <c r="F46" s="1161"/>
      <c r="G46" s="1161"/>
      <c r="H46" s="1161"/>
      <c r="I46" s="1161"/>
      <c r="J46" s="1162"/>
      <c r="K46" s="63" t="s">
        <v>491</v>
      </c>
      <c r="L46" s="64" t="s">
        <v>491</v>
      </c>
      <c r="M46" s="64" t="s">
        <v>491</v>
      </c>
      <c r="N46" s="64">
        <v>5</v>
      </c>
      <c r="O46" s="65" t="s">
        <v>491</v>
      </c>
      <c r="P46" s="48"/>
      <c r="Q46" s="48"/>
      <c r="R46" s="48"/>
      <c r="S46" s="48"/>
      <c r="T46" s="48"/>
      <c r="U46" s="48"/>
    </row>
    <row r="47" spans="1:21" ht="30.75" customHeight="1" x14ac:dyDescent="0.15">
      <c r="A47" s="48"/>
      <c r="B47" s="1155"/>
      <c r="C47" s="1156"/>
      <c r="D47" s="62"/>
      <c r="E47" s="1161" t="s">
        <v>12</v>
      </c>
      <c r="F47" s="1161"/>
      <c r="G47" s="1161"/>
      <c r="H47" s="1161"/>
      <c r="I47" s="1161"/>
      <c r="J47" s="1162"/>
      <c r="K47" s="63" t="s">
        <v>491</v>
      </c>
      <c r="L47" s="64" t="s">
        <v>491</v>
      </c>
      <c r="M47" s="64" t="s">
        <v>491</v>
      </c>
      <c r="N47" s="64">
        <v>1</v>
      </c>
      <c r="O47" s="65" t="s">
        <v>491</v>
      </c>
      <c r="P47" s="48"/>
      <c r="Q47" s="48"/>
      <c r="R47" s="48"/>
      <c r="S47" s="48"/>
      <c r="T47" s="48"/>
      <c r="U47" s="48"/>
    </row>
    <row r="48" spans="1:21" ht="30.75" customHeight="1" x14ac:dyDescent="0.15">
      <c r="A48" s="48"/>
      <c r="B48" s="1155"/>
      <c r="C48" s="1156"/>
      <c r="D48" s="62"/>
      <c r="E48" s="1161" t="s">
        <v>13</v>
      </c>
      <c r="F48" s="1161"/>
      <c r="G48" s="1161"/>
      <c r="H48" s="1161"/>
      <c r="I48" s="1161"/>
      <c r="J48" s="1162"/>
      <c r="K48" s="63">
        <v>676</v>
      </c>
      <c r="L48" s="64">
        <v>675</v>
      </c>
      <c r="M48" s="64">
        <v>660</v>
      </c>
      <c r="N48" s="64">
        <v>591</v>
      </c>
      <c r="O48" s="65">
        <v>466</v>
      </c>
      <c r="P48" s="48"/>
      <c r="Q48" s="48"/>
      <c r="R48" s="48"/>
      <c r="S48" s="48"/>
      <c r="T48" s="48"/>
      <c r="U48" s="48"/>
    </row>
    <row r="49" spans="1:21" ht="30.75" customHeight="1" x14ac:dyDescent="0.15">
      <c r="A49" s="48"/>
      <c r="B49" s="1155"/>
      <c r="C49" s="1156"/>
      <c r="D49" s="62"/>
      <c r="E49" s="1161" t="s">
        <v>14</v>
      </c>
      <c r="F49" s="1161"/>
      <c r="G49" s="1161"/>
      <c r="H49" s="1161"/>
      <c r="I49" s="1161"/>
      <c r="J49" s="1162"/>
      <c r="K49" s="63">
        <v>54</v>
      </c>
      <c r="L49" s="64">
        <v>53</v>
      </c>
      <c r="M49" s="64">
        <v>50</v>
      </c>
      <c r="N49" s="64">
        <v>21</v>
      </c>
      <c r="O49" s="65">
        <v>10</v>
      </c>
      <c r="P49" s="48"/>
      <c r="Q49" s="48"/>
      <c r="R49" s="48"/>
      <c r="S49" s="48"/>
      <c r="T49" s="48"/>
      <c r="U49" s="48"/>
    </row>
    <row r="50" spans="1:21" ht="30.75" customHeight="1" x14ac:dyDescent="0.15">
      <c r="A50" s="48"/>
      <c r="B50" s="1155"/>
      <c r="C50" s="1156"/>
      <c r="D50" s="62"/>
      <c r="E50" s="1161" t="s">
        <v>15</v>
      </c>
      <c r="F50" s="1161"/>
      <c r="G50" s="1161"/>
      <c r="H50" s="1161"/>
      <c r="I50" s="1161"/>
      <c r="J50" s="1162"/>
      <c r="K50" s="63" t="s">
        <v>491</v>
      </c>
      <c r="L50" s="64" t="s">
        <v>491</v>
      </c>
      <c r="M50" s="64" t="s">
        <v>491</v>
      </c>
      <c r="N50" s="64" t="s">
        <v>491</v>
      </c>
      <c r="O50" s="65" t="s">
        <v>491</v>
      </c>
      <c r="P50" s="48"/>
      <c r="Q50" s="48"/>
      <c r="R50" s="48"/>
      <c r="S50" s="48"/>
      <c r="T50" s="48"/>
      <c r="U50" s="48"/>
    </row>
    <row r="51" spans="1:21" ht="30.75" customHeight="1" x14ac:dyDescent="0.15">
      <c r="A51" s="48"/>
      <c r="B51" s="1157"/>
      <c r="C51" s="1158"/>
      <c r="D51" s="66"/>
      <c r="E51" s="1161" t="s">
        <v>16</v>
      </c>
      <c r="F51" s="1161"/>
      <c r="G51" s="1161"/>
      <c r="H51" s="1161"/>
      <c r="I51" s="1161"/>
      <c r="J51" s="1162"/>
      <c r="K51" s="63">
        <v>0</v>
      </c>
      <c r="L51" s="64">
        <v>0</v>
      </c>
      <c r="M51" s="64">
        <v>0</v>
      </c>
      <c r="N51" s="64">
        <v>0</v>
      </c>
      <c r="O51" s="65">
        <v>0</v>
      </c>
      <c r="P51" s="48"/>
      <c r="Q51" s="48"/>
      <c r="R51" s="48"/>
      <c r="S51" s="48"/>
      <c r="T51" s="48"/>
      <c r="U51" s="48"/>
    </row>
    <row r="52" spans="1:21" ht="30.75" customHeight="1" x14ac:dyDescent="0.15">
      <c r="A52" s="48"/>
      <c r="B52" s="1163" t="s">
        <v>17</v>
      </c>
      <c r="C52" s="1164"/>
      <c r="D52" s="66"/>
      <c r="E52" s="1161" t="s">
        <v>18</v>
      </c>
      <c r="F52" s="1161"/>
      <c r="G52" s="1161"/>
      <c r="H52" s="1161"/>
      <c r="I52" s="1161"/>
      <c r="J52" s="1162"/>
      <c r="K52" s="63">
        <v>1537</v>
      </c>
      <c r="L52" s="64">
        <v>1449</v>
      </c>
      <c r="M52" s="64">
        <v>1379</v>
      </c>
      <c r="N52" s="64">
        <v>1364</v>
      </c>
      <c r="O52" s="65">
        <v>1181</v>
      </c>
      <c r="P52" s="48"/>
      <c r="Q52" s="48"/>
      <c r="R52" s="48"/>
      <c r="S52" s="48"/>
      <c r="T52" s="48"/>
      <c r="U52" s="48"/>
    </row>
    <row r="53" spans="1:21" ht="30.75" customHeight="1" thickBot="1" x14ac:dyDescent="0.2">
      <c r="A53" s="48"/>
      <c r="B53" s="1165" t="s">
        <v>19</v>
      </c>
      <c r="C53" s="1166"/>
      <c r="D53" s="67"/>
      <c r="E53" s="1167" t="s">
        <v>20</v>
      </c>
      <c r="F53" s="1167"/>
      <c r="G53" s="1167"/>
      <c r="H53" s="1167"/>
      <c r="I53" s="1167"/>
      <c r="J53" s="1168"/>
      <c r="K53" s="68">
        <v>684</v>
      </c>
      <c r="L53" s="69">
        <v>765</v>
      </c>
      <c r="M53" s="69">
        <v>741</v>
      </c>
      <c r="N53" s="69">
        <v>643</v>
      </c>
      <c r="O53" s="70">
        <v>624</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548</v>
      </c>
      <c r="L57" s="81" t="s">
        <v>549</v>
      </c>
      <c r="M57" s="81" t="s">
        <v>550</v>
      </c>
      <c r="N57" s="81" t="s">
        <v>551</v>
      </c>
      <c r="O57" s="82" t="s">
        <v>552</v>
      </c>
      <c r="P57" s="48"/>
      <c r="Q57" s="48"/>
      <c r="R57" s="48"/>
      <c r="S57" s="48"/>
      <c r="T57" s="48"/>
      <c r="U57" s="48"/>
    </row>
    <row r="58" spans="1:21" ht="31.5" customHeight="1" x14ac:dyDescent="0.15">
      <c r="B58" s="1169" t="s">
        <v>24</v>
      </c>
      <c r="C58" s="1170"/>
      <c r="D58" s="1175" t="s">
        <v>25</v>
      </c>
      <c r="E58" s="1176"/>
      <c r="F58" s="1176"/>
      <c r="G58" s="1176"/>
      <c r="H58" s="1176"/>
      <c r="I58" s="1176"/>
      <c r="J58" s="1177"/>
      <c r="K58" s="83"/>
      <c r="L58" s="84"/>
      <c r="M58" s="84"/>
      <c r="N58" s="84"/>
      <c r="O58" s="85"/>
    </row>
    <row r="59" spans="1:21" ht="31.5" customHeight="1" x14ac:dyDescent="0.15">
      <c r="B59" s="1171"/>
      <c r="C59" s="1172"/>
      <c r="D59" s="1178" t="s">
        <v>26</v>
      </c>
      <c r="E59" s="1179"/>
      <c r="F59" s="1179"/>
      <c r="G59" s="1179"/>
      <c r="H59" s="1179"/>
      <c r="I59" s="1179"/>
      <c r="J59" s="1180"/>
      <c r="K59" s="86"/>
      <c r="L59" s="87"/>
      <c r="M59" s="87"/>
      <c r="N59" s="87"/>
      <c r="O59" s="88"/>
    </row>
    <row r="60" spans="1:21" ht="31.5" customHeight="1" thickBot="1" x14ac:dyDescent="0.2">
      <c r="B60" s="1173"/>
      <c r="C60" s="1174"/>
      <c r="D60" s="1181" t="s">
        <v>27</v>
      </c>
      <c r="E60" s="1182"/>
      <c r="F60" s="1182"/>
      <c r="G60" s="1182"/>
      <c r="H60" s="1182"/>
      <c r="I60" s="1182"/>
      <c r="J60" s="1183"/>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nG7T9Jkdm8OdqFMLJMg8DY5KFj0iqlCLGNugMySXaEPXbV5wvo8Cy6N9c+MP84aJ+ZYyXEAS//TPrUAo9EG9UQ==" saltValue="H8KOW1eXy+NadxVWRlbxPQ=="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530</v>
      </c>
      <c r="J40" s="103" t="s">
        <v>531</v>
      </c>
      <c r="K40" s="103" t="s">
        <v>532</v>
      </c>
      <c r="L40" s="103" t="s">
        <v>533</v>
      </c>
      <c r="M40" s="104" t="s">
        <v>534</v>
      </c>
    </row>
    <row r="41" spans="2:13" ht="27.75" customHeight="1" x14ac:dyDescent="0.15">
      <c r="B41" s="1184" t="s">
        <v>30</v>
      </c>
      <c r="C41" s="1185"/>
      <c r="D41" s="105"/>
      <c r="E41" s="1190" t="s">
        <v>31</v>
      </c>
      <c r="F41" s="1190"/>
      <c r="G41" s="1190"/>
      <c r="H41" s="1191"/>
      <c r="I41" s="343">
        <v>13822</v>
      </c>
      <c r="J41" s="344">
        <v>13127</v>
      </c>
      <c r="K41" s="344">
        <v>12373</v>
      </c>
      <c r="L41" s="344">
        <v>12324</v>
      </c>
      <c r="M41" s="345">
        <v>14541</v>
      </c>
    </row>
    <row r="42" spans="2:13" ht="27.75" customHeight="1" x14ac:dyDescent="0.15">
      <c r="B42" s="1186"/>
      <c r="C42" s="1187"/>
      <c r="D42" s="106"/>
      <c r="E42" s="1192" t="s">
        <v>32</v>
      </c>
      <c r="F42" s="1192"/>
      <c r="G42" s="1192"/>
      <c r="H42" s="1193"/>
      <c r="I42" s="346" t="s">
        <v>491</v>
      </c>
      <c r="J42" s="347" t="s">
        <v>491</v>
      </c>
      <c r="K42" s="347" t="s">
        <v>491</v>
      </c>
      <c r="L42" s="347" t="s">
        <v>491</v>
      </c>
      <c r="M42" s="348" t="s">
        <v>491</v>
      </c>
    </row>
    <row r="43" spans="2:13" ht="27.75" customHeight="1" x14ac:dyDescent="0.15">
      <c r="B43" s="1186"/>
      <c r="C43" s="1187"/>
      <c r="D43" s="106"/>
      <c r="E43" s="1192" t="s">
        <v>33</v>
      </c>
      <c r="F43" s="1192"/>
      <c r="G43" s="1192"/>
      <c r="H43" s="1193"/>
      <c r="I43" s="346">
        <v>6472</v>
      </c>
      <c r="J43" s="347">
        <v>5977</v>
      </c>
      <c r="K43" s="347">
        <v>6099</v>
      </c>
      <c r="L43" s="347">
        <v>5531</v>
      </c>
      <c r="M43" s="348">
        <v>5884</v>
      </c>
    </row>
    <row r="44" spans="2:13" ht="27.75" customHeight="1" x14ac:dyDescent="0.15">
      <c r="B44" s="1186"/>
      <c r="C44" s="1187"/>
      <c r="D44" s="106"/>
      <c r="E44" s="1192" t="s">
        <v>34</v>
      </c>
      <c r="F44" s="1192"/>
      <c r="G44" s="1192"/>
      <c r="H44" s="1193"/>
      <c r="I44" s="346">
        <v>200</v>
      </c>
      <c r="J44" s="347">
        <v>158</v>
      </c>
      <c r="K44" s="347">
        <v>296</v>
      </c>
      <c r="L44" s="347">
        <v>131</v>
      </c>
      <c r="M44" s="348">
        <v>471</v>
      </c>
    </row>
    <row r="45" spans="2:13" ht="27.75" customHeight="1" x14ac:dyDescent="0.15">
      <c r="B45" s="1186"/>
      <c r="C45" s="1187"/>
      <c r="D45" s="106"/>
      <c r="E45" s="1192" t="s">
        <v>35</v>
      </c>
      <c r="F45" s="1192"/>
      <c r="G45" s="1192"/>
      <c r="H45" s="1193"/>
      <c r="I45" s="346">
        <v>1784</v>
      </c>
      <c r="J45" s="347">
        <v>1612</v>
      </c>
      <c r="K45" s="347">
        <v>1631</v>
      </c>
      <c r="L45" s="347">
        <v>1584</v>
      </c>
      <c r="M45" s="348">
        <v>1549</v>
      </c>
    </row>
    <row r="46" spans="2:13" ht="27.75" customHeight="1" x14ac:dyDescent="0.15">
      <c r="B46" s="1186"/>
      <c r="C46" s="1187"/>
      <c r="D46" s="107"/>
      <c r="E46" s="1192" t="s">
        <v>36</v>
      </c>
      <c r="F46" s="1192"/>
      <c r="G46" s="1192"/>
      <c r="H46" s="1193"/>
      <c r="I46" s="346" t="s">
        <v>491</v>
      </c>
      <c r="J46" s="347" t="s">
        <v>491</v>
      </c>
      <c r="K46" s="347" t="s">
        <v>491</v>
      </c>
      <c r="L46" s="347" t="s">
        <v>491</v>
      </c>
      <c r="M46" s="348" t="s">
        <v>491</v>
      </c>
    </row>
    <row r="47" spans="2:13" ht="27.75" customHeight="1" x14ac:dyDescent="0.15">
      <c r="B47" s="1186"/>
      <c r="C47" s="1187"/>
      <c r="D47" s="108"/>
      <c r="E47" s="1194" t="s">
        <v>37</v>
      </c>
      <c r="F47" s="1195"/>
      <c r="G47" s="1195"/>
      <c r="H47" s="1196"/>
      <c r="I47" s="346" t="s">
        <v>491</v>
      </c>
      <c r="J47" s="347" t="s">
        <v>491</v>
      </c>
      <c r="K47" s="347" t="s">
        <v>491</v>
      </c>
      <c r="L47" s="347" t="s">
        <v>491</v>
      </c>
      <c r="M47" s="348" t="s">
        <v>491</v>
      </c>
    </row>
    <row r="48" spans="2:13" ht="27.75" customHeight="1" x14ac:dyDescent="0.15">
      <c r="B48" s="1186"/>
      <c r="C48" s="1187"/>
      <c r="D48" s="106"/>
      <c r="E48" s="1192" t="s">
        <v>38</v>
      </c>
      <c r="F48" s="1192"/>
      <c r="G48" s="1192"/>
      <c r="H48" s="1193"/>
      <c r="I48" s="346" t="s">
        <v>491</v>
      </c>
      <c r="J48" s="347" t="s">
        <v>491</v>
      </c>
      <c r="K48" s="347" t="s">
        <v>491</v>
      </c>
      <c r="L48" s="347" t="s">
        <v>491</v>
      </c>
      <c r="M48" s="348" t="s">
        <v>491</v>
      </c>
    </row>
    <row r="49" spans="2:13" ht="27.75" customHeight="1" x14ac:dyDescent="0.15">
      <c r="B49" s="1188"/>
      <c r="C49" s="1189"/>
      <c r="D49" s="106"/>
      <c r="E49" s="1192" t="s">
        <v>39</v>
      </c>
      <c r="F49" s="1192"/>
      <c r="G49" s="1192"/>
      <c r="H49" s="1193"/>
      <c r="I49" s="346" t="s">
        <v>491</v>
      </c>
      <c r="J49" s="347" t="s">
        <v>491</v>
      </c>
      <c r="K49" s="347" t="s">
        <v>491</v>
      </c>
      <c r="L49" s="347" t="s">
        <v>491</v>
      </c>
      <c r="M49" s="348" t="s">
        <v>491</v>
      </c>
    </row>
    <row r="50" spans="2:13" ht="27.75" customHeight="1" x14ac:dyDescent="0.15">
      <c r="B50" s="1197" t="s">
        <v>40</v>
      </c>
      <c r="C50" s="1198"/>
      <c r="D50" s="109"/>
      <c r="E50" s="1192" t="s">
        <v>41</v>
      </c>
      <c r="F50" s="1192"/>
      <c r="G50" s="1192"/>
      <c r="H50" s="1193"/>
      <c r="I50" s="346">
        <v>5053</v>
      </c>
      <c r="J50" s="347">
        <v>5908</v>
      </c>
      <c r="K50" s="347">
        <v>6248</v>
      </c>
      <c r="L50" s="347">
        <v>6495</v>
      </c>
      <c r="M50" s="348">
        <v>6854</v>
      </c>
    </row>
    <row r="51" spans="2:13" ht="27.75" customHeight="1" x14ac:dyDescent="0.15">
      <c r="B51" s="1186"/>
      <c r="C51" s="1187"/>
      <c r="D51" s="106"/>
      <c r="E51" s="1192" t="s">
        <v>42</v>
      </c>
      <c r="F51" s="1192"/>
      <c r="G51" s="1192"/>
      <c r="H51" s="1193"/>
      <c r="I51" s="346">
        <v>351</v>
      </c>
      <c r="J51" s="347">
        <v>313</v>
      </c>
      <c r="K51" s="347">
        <v>260</v>
      </c>
      <c r="L51" s="347">
        <v>208</v>
      </c>
      <c r="M51" s="348">
        <v>149</v>
      </c>
    </row>
    <row r="52" spans="2:13" ht="27.75" customHeight="1" x14ac:dyDescent="0.15">
      <c r="B52" s="1188"/>
      <c r="C52" s="1189"/>
      <c r="D52" s="106"/>
      <c r="E52" s="1192" t="s">
        <v>43</v>
      </c>
      <c r="F52" s="1192"/>
      <c r="G52" s="1192"/>
      <c r="H52" s="1193"/>
      <c r="I52" s="346">
        <v>15560</v>
      </c>
      <c r="J52" s="347">
        <v>14718</v>
      </c>
      <c r="K52" s="347">
        <v>13924</v>
      </c>
      <c r="L52" s="347">
        <v>13688</v>
      </c>
      <c r="M52" s="348">
        <v>15186</v>
      </c>
    </row>
    <row r="53" spans="2:13" ht="27.75" customHeight="1" thickBot="1" x14ac:dyDescent="0.2">
      <c r="B53" s="1199" t="s">
        <v>19</v>
      </c>
      <c r="C53" s="1200"/>
      <c r="D53" s="110"/>
      <c r="E53" s="1201" t="s">
        <v>44</v>
      </c>
      <c r="F53" s="1201"/>
      <c r="G53" s="1201"/>
      <c r="H53" s="1202"/>
      <c r="I53" s="349">
        <v>1313</v>
      </c>
      <c r="J53" s="350">
        <v>-65</v>
      </c>
      <c r="K53" s="350">
        <v>-32</v>
      </c>
      <c r="L53" s="350">
        <v>-821</v>
      </c>
      <c r="M53" s="351">
        <v>256</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WezMgJufqXzICARi8Hyzjy5GBejKOpNkujYEjqXCBF/rzXLfrmaxdZliurid5eG3bt6XuhAOiH6BwU4MStwmUg==" saltValue="bgqw7B91s3MGoVPt1AWOw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election activeCell="F58" sqref="F58:G62"/>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532</v>
      </c>
      <c r="G54" s="119" t="s">
        <v>533</v>
      </c>
      <c r="H54" s="120" t="s">
        <v>534</v>
      </c>
    </row>
    <row r="55" spans="2:8" ht="52.5" customHeight="1" x14ac:dyDescent="0.15">
      <c r="B55" s="121"/>
      <c r="C55" s="1211" t="s">
        <v>46</v>
      </c>
      <c r="D55" s="1211"/>
      <c r="E55" s="1212"/>
      <c r="F55" s="352">
        <v>3284</v>
      </c>
      <c r="G55" s="352">
        <v>3286</v>
      </c>
      <c r="H55" s="353">
        <v>3288</v>
      </c>
    </row>
    <row r="56" spans="2:8" ht="52.5" customHeight="1" x14ac:dyDescent="0.15">
      <c r="B56" s="122"/>
      <c r="C56" s="1213" t="s">
        <v>47</v>
      </c>
      <c r="D56" s="1213"/>
      <c r="E56" s="1214"/>
      <c r="F56" s="354">
        <v>104</v>
      </c>
      <c r="G56" s="354">
        <v>110</v>
      </c>
      <c r="H56" s="355">
        <v>122</v>
      </c>
    </row>
    <row r="57" spans="2:8" ht="53.25" customHeight="1" x14ac:dyDescent="0.15">
      <c r="B57" s="122"/>
      <c r="C57" s="1215" t="s">
        <v>48</v>
      </c>
      <c r="D57" s="1215"/>
      <c r="E57" s="1216"/>
      <c r="F57" s="356">
        <v>4177</v>
      </c>
      <c r="G57" s="356">
        <v>4503</v>
      </c>
      <c r="H57" s="357">
        <v>4816</v>
      </c>
    </row>
    <row r="58" spans="2:8" ht="45.75" customHeight="1" x14ac:dyDescent="0.15">
      <c r="B58" s="123"/>
      <c r="C58" s="1203" t="s">
        <v>553</v>
      </c>
      <c r="D58" s="1204"/>
      <c r="E58" s="1205"/>
      <c r="F58" s="358">
        <v>1747</v>
      </c>
      <c r="G58" s="358">
        <v>1747</v>
      </c>
      <c r="H58" s="359">
        <v>1747</v>
      </c>
    </row>
    <row r="59" spans="2:8" ht="45.75" customHeight="1" x14ac:dyDescent="0.15">
      <c r="B59" s="123"/>
      <c r="C59" s="1203" t="s">
        <v>554</v>
      </c>
      <c r="D59" s="1204"/>
      <c r="E59" s="1205"/>
      <c r="F59" s="358">
        <v>781</v>
      </c>
      <c r="G59" s="358">
        <v>1065</v>
      </c>
      <c r="H59" s="359">
        <v>1415</v>
      </c>
    </row>
    <row r="60" spans="2:8" ht="45.75" customHeight="1" x14ac:dyDescent="0.15">
      <c r="B60" s="123"/>
      <c r="C60" s="1203" t="s">
        <v>555</v>
      </c>
      <c r="D60" s="1204"/>
      <c r="E60" s="1205"/>
      <c r="F60" s="358">
        <v>259</v>
      </c>
      <c r="G60" s="358">
        <v>313</v>
      </c>
      <c r="H60" s="359">
        <v>305</v>
      </c>
    </row>
    <row r="61" spans="2:8" ht="45.75" customHeight="1" x14ac:dyDescent="0.15">
      <c r="B61" s="123"/>
      <c r="C61" s="1203" t="s">
        <v>556</v>
      </c>
      <c r="D61" s="1204"/>
      <c r="E61" s="1205"/>
      <c r="F61" s="358">
        <v>207</v>
      </c>
      <c r="G61" s="358">
        <v>220</v>
      </c>
      <c r="H61" s="359">
        <v>220</v>
      </c>
    </row>
    <row r="62" spans="2:8" ht="45.75" customHeight="1" thickBot="1" x14ac:dyDescent="0.2">
      <c r="B62" s="124"/>
      <c r="C62" s="1206" t="s">
        <v>557</v>
      </c>
      <c r="D62" s="1207"/>
      <c r="E62" s="1208"/>
      <c r="F62" s="360">
        <v>227</v>
      </c>
      <c r="G62" s="360">
        <v>216</v>
      </c>
      <c r="H62" s="361">
        <v>216</v>
      </c>
    </row>
    <row r="63" spans="2:8" ht="52.5" customHeight="1" thickBot="1" x14ac:dyDescent="0.2">
      <c r="B63" s="125"/>
      <c r="C63" s="1209" t="s">
        <v>49</v>
      </c>
      <c r="D63" s="1209"/>
      <c r="E63" s="1210"/>
      <c r="F63" s="362">
        <v>7565</v>
      </c>
      <c r="G63" s="362">
        <v>7899</v>
      </c>
      <c r="H63" s="363">
        <v>8227</v>
      </c>
    </row>
    <row r="64" spans="2:8" x14ac:dyDescent="0.15"/>
  </sheetData>
  <sheetProtection algorithmName="SHA-512" hashValue="UG6mrFolCV+siJunWZdfgf9YhXrbEbYjbJE82RZvml55wG70DE3c44NB3Ed4xzheD1g8UrKYxJRzS/RXjszrUA==" saltValue="YaQWuNApXrJLdJzAQSNWh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529</v>
      </c>
      <c r="G2" s="139"/>
      <c r="H2" s="140"/>
    </row>
    <row r="3" spans="1:8" x14ac:dyDescent="0.15">
      <c r="A3" s="136" t="s">
        <v>522</v>
      </c>
      <c r="B3" s="141"/>
      <c r="C3" s="142"/>
      <c r="D3" s="143">
        <v>40464</v>
      </c>
      <c r="E3" s="144"/>
      <c r="F3" s="145">
        <v>84459</v>
      </c>
      <c r="G3" s="146"/>
      <c r="H3" s="147"/>
    </row>
    <row r="4" spans="1:8" x14ac:dyDescent="0.15">
      <c r="A4" s="148"/>
      <c r="B4" s="149"/>
      <c r="C4" s="150"/>
      <c r="D4" s="151">
        <v>24457</v>
      </c>
      <c r="E4" s="152"/>
      <c r="F4" s="153">
        <v>47314</v>
      </c>
      <c r="G4" s="154"/>
      <c r="H4" s="155"/>
    </row>
    <row r="5" spans="1:8" x14ac:dyDescent="0.15">
      <c r="A5" s="136" t="s">
        <v>524</v>
      </c>
      <c r="B5" s="141"/>
      <c r="C5" s="142"/>
      <c r="D5" s="143">
        <v>32753</v>
      </c>
      <c r="E5" s="144"/>
      <c r="F5" s="145">
        <v>74568</v>
      </c>
      <c r="G5" s="146"/>
      <c r="H5" s="147"/>
    </row>
    <row r="6" spans="1:8" x14ac:dyDescent="0.15">
      <c r="A6" s="148"/>
      <c r="B6" s="149"/>
      <c r="C6" s="150"/>
      <c r="D6" s="151">
        <v>22458</v>
      </c>
      <c r="E6" s="152"/>
      <c r="F6" s="153">
        <v>42558</v>
      </c>
      <c r="G6" s="154"/>
      <c r="H6" s="155"/>
    </row>
    <row r="7" spans="1:8" x14ac:dyDescent="0.15">
      <c r="A7" s="136" t="s">
        <v>525</v>
      </c>
      <c r="B7" s="141"/>
      <c r="C7" s="142"/>
      <c r="D7" s="143">
        <v>43724</v>
      </c>
      <c r="E7" s="144"/>
      <c r="F7" s="145">
        <v>73693</v>
      </c>
      <c r="G7" s="146"/>
      <c r="H7" s="147"/>
    </row>
    <row r="8" spans="1:8" x14ac:dyDescent="0.15">
      <c r="A8" s="148"/>
      <c r="B8" s="149"/>
      <c r="C8" s="150"/>
      <c r="D8" s="151">
        <v>33614</v>
      </c>
      <c r="E8" s="152"/>
      <c r="F8" s="153">
        <v>44203</v>
      </c>
      <c r="G8" s="154"/>
      <c r="H8" s="155"/>
    </row>
    <row r="9" spans="1:8" x14ac:dyDescent="0.15">
      <c r="A9" s="136" t="s">
        <v>526</v>
      </c>
      <c r="B9" s="141"/>
      <c r="C9" s="142"/>
      <c r="D9" s="143">
        <v>74591</v>
      </c>
      <c r="E9" s="144"/>
      <c r="F9" s="145">
        <v>79401</v>
      </c>
      <c r="G9" s="146"/>
      <c r="H9" s="147"/>
    </row>
    <row r="10" spans="1:8" x14ac:dyDescent="0.15">
      <c r="A10" s="148"/>
      <c r="B10" s="149"/>
      <c r="C10" s="150"/>
      <c r="D10" s="151">
        <v>59746</v>
      </c>
      <c r="E10" s="152"/>
      <c r="F10" s="153">
        <v>49347</v>
      </c>
      <c r="G10" s="154"/>
      <c r="H10" s="155"/>
    </row>
    <row r="11" spans="1:8" x14ac:dyDescent="0.15">
      <c r="A11" s="136" t="s">
        <v>527</v>
      </c>
      <c r="B11" s="141"/>
      <c r="C11" s="142"/>
      <c r="D11" s="143">
        <v>195287</v>
      </c>
      <c r="E11" s="144"/>
      <c r="F11" s="145">
        <v>87379</v>
      </c>
      <c r="G11" s="146"/>
      <c r="H11" s="147"/>
    </row>
    <row r="12" spans="1:8" x14ac:dyDescent="0.15">
      <c r="A12" s="148"/>
      <c r="B12" s="149"/>
      <c r="C12" s="156"/>
      <c r="D12" s="151">
        <v>148263</v>
      </c>
      <c r="E12" s="152"/>
      <c r="F12" s="153">
        <v>55855</v>
      </c>
      <c r="G12" s="154"/>
      <c r="H12" s="155"/>
    </row>
    <row r="13" spans="1:8" x14ac:dyDescent="0.15">
      <c r="A13" s="136"/>
      <c r="B13" s="141"/>
      <c r="C13" s="157"/>
      <c r="D13" s="158">
        <v>77364</v>
      </c>
      <c r="E13" s="159"/>
      <c r="F13" s="160">
        <v>79900</v>
      </c>
      <c r="G13" s="161"/>
      <c r="H13" s="147"/>
    </row>
    <row r="14" spans="1:8" x14ac:dyDescent="0.15">
      <c r="A14" s="148"/>
      <c r="B14" s="149"/>
      <c r="C14" s="150"/>
      <c r="D14" s="151">
        <v>57708</v>
      </c>
      <c r="E14" s="152"/>
      <c r="F14" s="153">
        <v>47855</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5.0199999999999996</v>
      </c>
      <c r="C19" s="162">
        <f>ROUND(VALUE(SUBSTITUTE(実質収支比率等に係る経年分析!G$48,"▲","-")),2)</f>
        <v>2.12</v>
      </c>
      <c r="D19" s="162">
        <f>ROUND(VALUE(SUBSTITUTE(実質収支比率等に係る経年分析!H$48,"▲","-")),2)</f>
        <v>1.69</v>
      </c>
      <c r="E19" s="162">
        <f>ROUND(VALUE(SUBSTITUTE(実質収支比率等に係る経年分析!I$48,"▲","-")),2)</f>
        <v>4.8</v>
      </c>
      <c r="F19" s="162">
        <f>ROUND(VALUE(SUBSTITUTE(実質収支比率等に係る経年分析!J$48,"▲","-")),2)</f>
        <v>2.93</v>
      </c>
    </row>
    <row r="20" spans="1:11" x14ac:dyDescent="0.15">
      <c r="A20" s="162" t="s">
        <v>53</v>
      </c>
      <c r="B20" s="162">
        <f>ROUND(VALUE(SUBSTITUTE(実質収支比率等に係る経年分析!F$47,"▲","-")),2)</f>
        <v>40.49</v>
      </c>
      <c r="C20" s="162">
        <f>ROUND(VALUE(SUBSTITUTE(実質収支比率等に係る経年分析!G$47,"▲","-")),2)</f>
        <v>42.11</v>
      </c>
      <c r="D20" s="162">
        <f>ROUND(VALUE(SUBSTITUTE(実質収支比率等に係る経年分析!H$47,"▲","-")),2)</f>
        <v>45.48</v>
      </c>
      <c r="E20" s="162">
        <f>ROUND(VALUE(SUBSTITUTE(実質収支比率等に係る経年分析!I$47,"▲","-")),2)</f>
        <v>45.31</v>
      </c>
      <c r="F20" s="162">
        <f>ROUND(VALUE(SUBSTITUTE(実質収支比率等に係る経年分析!J$47,"▲","-")),2)</f>
        <v>45.67</v>
      </c>
    </row>
    <row r="21" spans="1:11" x14ac:dyDescent="0.15">
      <c r="A21" s="162" t="s">
        <v>54</v>
      </c>
      <c r="B21" s="162">
        <f>IF(ISNUMBER(VALUE(SUBSTITUTE(実質収支比率等に係る経年分析!F$49,"▲","-"))),ROUND(VALUE(SUBSTITUTE(実質収支比率等に係る経年分析!F$49,"▲","-")),2),NA())</f>
        <v>5.3</v>
      </c>
      <c r="C21" s="162">
        <f>IF(ISNUMBER(VALUE(SUBSTITUTE(実質収支比率等に係る経年分析!G$49,"▲","-"))),ROUND(VALUE(SUBSTITUTE(実質収支比率等に係る経年分析!G$49,"▲","-")),2),NA())</f>
        <v>-1.38</v>
      </c>
      <c r="D21" s="162">
        <f>IF(ISNUMBER(VALUE(SUBSTITUTE(実質収支比率等に係る経年分析!H$49,"▲","-"))),ROUND(VALUE(SUBSTITUTE(実質収支比率等に係る経年分析!H$49,"▲","-")),2),NA())</f>
        <v>-0.52</v>
      </c>
      <c r="E21" s="162">
        <f>IF(ISNUMBER(VALUE(SUBSTITUTE(実質収支比率等に係る経年分析!I$49,"▲","-"))),ROUND(VALUE(SUBSTITUTE(実質収支比率等に係る経年分析!I$49,"▲","-")),2),NA())</f>
        <v>2.16</v>
      </c>
      <c r="F21" s="162">
        <f>IF(ISNUMBER(VALUE(SUBSTITUTE(実質収支比率等に係る経年分析!J$49,"▲","-"))),ROUND(VALUE(SUBSTITUTE(実質収支比率等に係る経年分析!J$49,"▲","-")),2),NA())</f>
        <v>-4.6500000000000004</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str">
        <f>IF(連結実質赤字比率に係る赤字・黒字の構成分析!C$41="",NA(),連結実質赤字比率に係る赤字・黒字の構成分析!C$41)</f>
        <v>診療所事業特別会計</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0.01</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0.01</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v>
      </c>
    </row>
    <row r="30" spans="1:11" x14ac:dyDescent="0.15">
      <c r="A30" s="163" t="str">
        <f>IF(連結実質赤字比率に係る赤字・黒字の構成分析!C$40="",NA(),連結実質赤字比率に係る赤字・黒字の構成分析!C$40)</f>
        <v>国民健康保険特別会計（直診勘定）</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0.02</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0.18</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0.05</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v>
      </c>
    </row>
    <row r="31" spans="1:11" x14ac:dyDescent="0.15">
      <c r="A31" s="163" t="str">
        <f>IF(連結実質赤字比率に係る赤字・黒字の構成分析!C$39="",NA(),連結実質赤字比率に係る赤字・黒字の構成分析!C$39)</f>
        <v>後期高齢者医療特別会計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0.01</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0.02</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0.01</v>
      </c>
    </row>
    <row r="32" spans="1:11" x14ac:dyDescent="0.15">
      <c r="A32" s="163" t="str">
        <f>IF(連結実質赤字比率に係る赤字・黒字の構成分析!C$38="",NA(),連結実質赤字比率に係る赤字・黒字の構成分析!C$38)</f>
        <v>国民健康保険特別会計（事業勘定）</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0.6</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0.53</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0.25</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0.62</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0.49</v>
      </c>
    </row>
    <row r="33" spans="1:16" x14ac:dyDescent="0.15">
      <c r="A33" s="163" t="str">
        <f>IF(連結実質赤字比率に係る赤字・黒字の構成分析!C$37="",NA(),連結実質赤字比率に係る赤字・黒字の構成分析!C$37)</f>
        <v>介護保険特別会計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0.17</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1.41</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1.46</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1.19</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0.96</v>
      </c>
    </row>
    <row r="34" spans="1:16" x14ac:dyDescent="0.15">
      <c r="A34" s="163" t="str">
        <f>IF(連結実質赤字比率に係る赤字・黒字の構成分析!C$36="",NA(),連結実質赤字比率に係る赤字・黒字の構成分析!C$36)</f>
        <v>一般会計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5</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2.11</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1.68</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4.78</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2.92</v>
      </c>
    </row>
    <row r="35" spans="1:16" x14ac:dyDescent="0.15">
      <c r="A35" s="163" t="str">
        <f>IF(連結実質赤字比率に係る赤字・黒字の構成分析!C$35="",NA(),連結実質赤字比率に係る赤字・黒字の構成分析!C$35)</f>
        <v>下水道事業特別会計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5.29</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5.97</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6.11</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5.52</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7.6</v>
      </c>
    </row>
    <row r="36" spans="1:16" x14ac:dyDescent="0.15">
      <c r="A36" s="163" t="str">
        <f>IF(連結実質赤字比率に係る赤字・黒字の構成分析!C$34="",NA(),連結実質赤字比率に係る赤字・黒字の構成分析!C$34)</f>
        <v>水道事業特別会計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16.809999999999999</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17.170000000000002</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19.079999999999998</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20.21</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20.09</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1537</v>
      </c>
      <c r="E42" s="164"/>
      <c r="F42" s="164"/>
      <c r="G42" s="164">
        <f>'実質公債費比率（分子）の構造'!L$52</f>
        <v>1449</v>
      </c>
      <c r="H42" s="164"/>
      <c r="I42" s="164"/>
      <c r="J42" s="164">
        <f>'実質公債費比率（分子）の構造'!M$52</f>
        <v>1379</v>
      </c>
      <c r="K42" s="164"/>
      <c r="L42" s="164"/>
      <c r="M42" s="164">
        <f>'実質公債費比率（分子）の構造'!N$52</f>
        <v>1364</v>
      </c>
      <c r="N42" s="164"/>
      <c r="O42" s="164"/>
      <c r="P42" s="164">
        <f>'実質公債費比率（分子）の構造'!O$52</f>
        <v>1181</v>
      </c>
    </row>
    <row r="43" spans="1:16" x14ac:dyDescent="0.15">
      <c r="A43" s="164" t="s">
        <v>16</v>
      </c>
      <c r="B43" s="164">
        <f>'実質公債費比率（分子）の構造'!K$51</f>
        <v>0</v>
      </c>
      <c r="C43" s="164"/>
      <c r="D43" s="164"/>
      <c r="E43" s="164">
        <f>'実質公債費比率（分子）の構造'!L$51</f>
        <v>0</v>
      </c>
      <c r="F43" s="164"/>
      <c r="G43" s="164"/>
      <c r="H43" s="164">
        <f>'実質公債費比率（分子）の構造'!M$51</f>
        <v>0</v>
      </c>
      <c r="I43" s="164"/>
      <c r="J43" s="164"/>
      <c r="K43" s="164">
        <f>'実質公債費比率（分子）の構造'!N$51</f>
        <v>0</v>
      </c>
      <c r="L43" s="164"/>
      <c r="M43" s="164"/>
      <c r="N43" s="164">
        <f>'実質公債費比率（分子）の構造'!O$51</f>
        <v>0</v>
      </c>
      <c r="O43" s="164"/>
      <c r="P43" s="164"/>
    </row>
    <row r="44" spans="1:16" x14ac:dyDescent="0.15">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15">
      <c r="A45" s="164" t="s">
        <v>63</v>
      </c>
      <c r="B45" s="164">
        <f>'実質公債費比率（分子）の構造'!K$49</f>
        <v>54</v>
      </c>
      <c r="C45" s="164"/>
      <c r="D45" s="164"/>
      <c r="E45" s="164">
        <f>'実質公債費比率（分子）の構造'!L$49</f>
        <v>53</v>
      </c>
      <c r="F45" s="164"/>
      <c r="G45" s="164"/>
      <c r="H45" s="164">
        <f>'実質公債費比率（分子）の構造'!M$49</f>
        <v>50</v>
      </c>
      <c r="I45" s="164"/>
      <c r="J45" s="164"/>
      <c r="K45" s="164">
        <f>'実質公債費比率（分子）の構造'!N$49</f>
        <v>21</v>
      </c>
      <c r="L45" s="164"/>
      <c r="M45" s="164"/>
      <c r="N45" s="164">
        <f>'実質公債費比率（分子）の構造'!O$49</f>
        <v>10</v>
      </c>
      <c r="O45" s="164"/>
      <c r="P45" s="164"/>
    </row>
    <row r="46" spans="1:16" x14ac:dyDescent="0.15">
      <c r="A46" s="164" t="s">
        <v>64</v>
      </c>
      <c r="B46" s="164">
        <f>'実質公債費比率（分子）の構造'!K$48</f>
        <v>676</v>
      </c>
      <c r="C46" s="164"/>
      <c r="D46" s="164"/>
      <c r="E46" s="164">
        <f>'実質公債費比率（分子）の構造'!L$48</f>
        <v>675</v>
      </c>
      <c r="F46" s="164"/>
      <c r="G46" s="164"/>
      <c r="H46" s="164">
        <f>'実質公債費比率（分子）の構造'!M$48</f>
        <v>660</v>
      </c>
      <c r="I46" s="164"/>
      <c r="J46" s="164"/>
      <c r="K46" s="164">
        <f>'実質公債費比率（分子）の構造'!N$48</f>
        <v>591</v>
      </c>
      <c r="L46" s="164"/>
      <c r="M46" s="164"/>
      <c r="N46" s="164">
        <f>'実質公債費比率（分子）の構造'!O$48</f>
        <v>466</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f>'実質公債費比率（分子）の構造'!N$47</f>
        <v>1</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f>'実質公債費比率（分子）の構造'!N$46</f>
        <v>5</v>
      </c>
      <c r="L48" s="164"/>
      <c r="M48" s="164"/>
      <c r="N48" s="164" t="str">
        <f>'実質公債費比率（分子）の構造'!O$46</f>
        <v>-</v>
      </c>
      <c r="O48" s="164"/>
      <c r="P48" s="164"/>
    </row>
    <row r="49" spans="1:16" x14ac:dyDescent="0.15">
      <c r="A49" s="164" t="s">
        <v>66</v>
      </c>
      <c r="B49" s="164">
        <f>'実質公債費比率（分子）の構造'!K$45</f>
        <v>1491</v>
      </c>
      <c r="C49" s="164"/>
      <c r="D49" s="164"/>
      <c r="E49" s="164">
        <f>'実質公債費比率（分子）の構造'!L$45</f>
        <v>1486</v>
      </c>
      <c r="F49" s="164"/>
      <c r="G49" s="164"/>
      <c r="H49" s="164">
        <f>'実質公債費比率（分子）の構造'!M$45</f>
        <v>1410</v>
      </c>
      <c r="I49" s="164"/>
      <c r="J49" s="164"/>
      <c r="K49" s="164">
        <f>'実質公債費比率（分子）の構造'!N$45</f>
        <v>1389</v>
      </c>
      <c r="L49" s="164"/>
      <c r="M49" s="164"/>
      <c r="N49" s="164">
        <f>'実質公債費比率（分子）の構造'!O$45</f>
        <v>1329</v>
      </c>
      <c r="O49" s="164"/>
      <c r="P49" s="164"/>
    </row>
    <row r="50" spans="1:16" x14ac:dyDescent="0.15">
      <c r="A50" s="164" t="s">
        <v>67</v>
      </c>
      <c r="B50" s="164" t="e">
        <f>NA()</f>
        <v>#N/A</v>
      </c>
      <c r="C50" s="164">
        <f>IF(ISNUMBER('実質公債費比率（分子）の構造'!K$53),'実質公債費比率（分子）の構造'!K$53,NA())</f>
        <v>684</v>
      </c>
      <c r="D50" s="164" t="e">
        <f>NA()</f>
        <v>#N/A</v>
      </c>
      <c r="E50" s="164" t="e">
        <f>NA()</f>
        <v>#N/A</v>
      </c>
      <c r="F50" s="164">
        <f>IF(ISNUMBER('実質公債費比率（分子）の構造'!L$53),'実質公債費比率（分子）の構造'!L$53,NA())</f>
        <v>765</v>
      </c>
      <c r="G50" s="164" t="e">
        <f>NA()</f>
        <v>#N/A</v>
      </c>
      <c r="H50" s="164" t="e">
        <f>NA()</f>
        <v>#N/A</v>
      </c>
      <c r="I50" s="164">
        <f>IF(ISNUMBER('実質公債費比率（分子）の構造'!M$53),'実質公債費比率（分子）の構造'!M$53,NA())</f>
        <v>741</v>
      </c>
      <c r="J50" s="164" t="e">
        <f>NA()</f>
        <v>#N/A</v>
      </c>
      <c r="K50" s="164" t="e">
        <f>NA()</f>
        <v>#N/A</v>
      </c>
      <c r="L50" s="164">
        <f>IF(ISNUMBER('実質公債費比率（分子）の構造'!N$53),'実質公債費比率（分子）の構造'!N$53,NA())</f>
        <v>643</v>
      </c>
      <c r="M50" s="164" t="e">
        <f>NA()</f>
        <v>#N/A</v>
      </c>
      <c r="N50" s="164" t="e">
        <f>NA()</f>
        <v>#N/A</v>
      </c>
      <c r="O50" s="164">
        <f>IF(ISNUMBER('実質公債費比率（分子）の構造'!O$53),'実質公債費比率（分子）の構造'!O$53,NA())</f>
        <v>624</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15560</v>
      </c>
      <c r="E56" s="163"/>
      <c r="F56" s="163"/>
      <c r="G56" s="163">
        <f>'将来負担比率（分子）の構造'!J$52</f>
        <v>14718</v>
      </c>
      <c r="H56" s="163"/>
      <c r="I56" s="163"/>
      <c r="J56" s="163">
        <f>'将来負担比率（分子）の構造'!K$52</f>
        <v>13924</v>
      </c>
      <c r="K56" s="163"/>
      <c r="L56" s="163"/>
      <c r="M56" s="163">
        <f>'将来負担比率（分子）の構造'!L$52</f>
        <v>13688</v>
      </c>
      <c r="N56" s="163"/>
      <c r="O56" s="163"/>
      <c r="P56" s="163">
        <f>'将来負担比率（分子）の構造'!M$52</f>
        <v>15186</v>
      </c>
    </row>
    <row r="57" spans="1:16" x14ac:dyDescent="0.15">
      <c r="A57" s="163" t="s">
        <v>42</v>
      </c>
      <c r="B57" s="163"/>
      <c r="C57" s="163"/>
      <c r="D57" s="163">
        <f>'将来負担比率（分子）の構造'!I$51</f>
        <v>351</v>
      </c>
      <c r="E57" s="163"/>
      <c r="F57" s="163"/>
      <c r="G57" s="163">
        <f>'将来負担比率（分子）の構造'!J$51</f>
        <v>313</v>
      </c>
      <c r="H57" s="163"/>
      <c r="I57" s="163"/>
      <c r="J57" s="163">
        <f>'将来負担比率（分子）の構造'!K$51</f>
        <v>260</v>
      </c>
      <c r="K57" s="163"/>
      <c r="L57" s="163"/>
      <c r="M57" s="163">
        <f>'将来負担比率（分子）の構造'!L$51</f>
        <v>208</v>
      </c>
      <c r="N57" s="163"/>
      <c r="O57" s="163"/>
      <c r="P57" s="163">
        <f>'将来負担比率（分子）の構造'!M$51</f>
        <v>149</v>
      </c>
    </row>
    <row r="58" spans="1:16" x14ac:dyDescent="0.15">
      <c r="A58" s="163" t="s">
        <v>41</v>
      </c>
      <c r="B58" s="163"/>
      <c r="C58" s="163"/>
      <c r="D58" s="163">
        <f>'将来負担比率（分子）の構造'!I$50</f>
        <v>5053</v>
      </c>
      <c r="E58" s="163"/>
      <c r="F58" s="163"/>
      <c r="G58" s="163">
        <f>'将来負担比率（分子）の構造'!J$50</f>
        <v>5908</v>
      </c>
      <c r="H58" s="163"/>
      <c r="I58" s="163"/>
      <c r="J58" s="163">
        <f>'将来負担比率（分子）の構造'!K$50</f>
        <v>6248</v>
      </c>
      <c r="K58" s="163"/>
      <c r="L58" s="163"/>
      <c r="M58" s="163">
        <f>'将来負担比率（分子）の構造'!L$50</f>
        <v>6495</v>
      </c>
      <c r="N58" s="163"/>
      <c r="O58" s="163"/>
      <c r="P58" s="163">
        <f>'将来負担比率（分子）の構造'!M$50</f>
        <v>6854</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1784</v>
      </c>
      <c r="C62" s="163"/>
      <c r="D62" s="163"/>
      <c r="E62" s="163">
        <f>'将来負担比率（分子）の構造'!J$45</f>
        <v>1612</v>
      </c>
      <c r="F62" s="163"/>
      <c r="G62" s="163"/>
      <c r="H62" s="163">
        <f>'将来負担比率（分子）の構造'!K$45</f>
        <v>1631</v>
      </c>
      <c r="I62" s="163"/>
      <c r="J62" s="163"/>
      <c r="K62" s="163">
        <f>'将来負担比率（分子）の構造'!L$45</f>
        <v>1584</v>
      </c>
      <c r="L62" s="163"/>
      <c r="M62" s="163"/>
      <c r="N62" s="163">
        <f>'将来負担比率（分子）の構造'!M$45</f>
        <v>1549</v>
      </c>
      <c r="O62" s="163"/>
      <c r="P62" s="163"/>
    </row>
    <row r="63" spans="1:16" x14ac:dyDescent="0.15">
      <c r="A63" s="163" t="s">
        <v>34</v>
      </c>
      <c r="B63" s="163">
        <f>'将来負担比率（分子）の構造'!I$44</f>
        <v>200</v>
      </c>
      <c r="C63" s="163"/>
      <c r="D63" s="163"/>
      <c r="E63" s="163">
        <f>'将来負担比率（分子）の構造'!J$44</f>
        <v>158</v>
      </c>
      <c r="F63" s="163"/>
      <c r="G63" s="163"/>
      <c r="H63" s="163">
        <f>'将来負担比率（分子）の構造'!K$44</f>
        <v>296</v>
      </c>
      <c r="I63" s="163"/>
      <c r="J63" s="163"/>
      <c r="K63" s="163">
        <f>'将来負担比率（分子）の構造'!L$44</f>
        <v>131</v>
      </c>
      <c r="L63" s="163"/>
      <c r="M63" s="163"/>
      <c r="N63" s="163">
        <f>'将来負担比率（分子）の構造'!M$44</f>
        <v>471</v>
      </c>
      <c r="O63" s="163"/>
      <c r="P63" s="163"/>
    </row>
    <row r="64" spans="1:16" x14ac:dyDescent="0.15">
      <c r="A64" s="163" t="s">
        <v>33</v>
      </c>
      <c r="B64" s="163">
        <f>'将来負担比率（分子）の構造'!I$43</f>
        <v>6472</v>
      </c>
      <c r="C64" s="163"/>
      <c r="D64" s="163"/>
      <c r="E64" s="163">
        <f>'将来負担比率（分子）の構造'!J$43</f>
        <v>5977</v>
      </c>
      <c r="F64" s="163"/>
      <c r="G64" s="163"/>
      <c r="H64" s="163">
        <f>'将来負担比率（分子）の構造'!K$43</f>
        <v>6099</v>
      </c>
      <c r="I64" s="163"/>
      <c r="J64" s="163"/>
      <c r="K64" s="163">
        <f>'将来負担比率（分子）の構造'!L$43</f>
        <v>5531</v>
      </c>
      <c r="L64" s="163"/>
      <c r="M64" s="163"/>
      <c r="N64" s="163">
        <f>'将来負担比率（分子）の構造'!M$43</f>
        <v>5884</v>
      </c>
      <c r="O64" s="163"/>
      <c r="P64" s="163"/>
    </row>
    <row r="65" spans="1:16" x14ac:dyDescent="0.15">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15">
      <c r="A66" s="163" t="s">
        <v>31</v>
      </c>
      <c r="B66" s="163">
        <f>'将来負担比率（分子）の構造'!I$41</f>
        <v>13822</v>
      </c>
      <c r="C66" s="163"/>
      <c r="D66" s="163"/>
      <c r="E66" s="163">
        <f>'将来負担比率（分子）の構造'!J$41</f>
        <v>13127</v>
      </c>
      <c r="F66" s="163"/>
      <c r="G66" s="163"/>
      <c r="H66" s="163">
        <f>'将来負担比率（分子）の構造'!K$41</f>
        <v>12373</v>
      </c>
      <c r="I66" s="163"/>
      <c r="J66" s="163"/>
      <c r="K66" s="163">
        <f>'将来負担比率（分子）の構造'!L$41</f>
        <v>12324</v>
      </c>
      <c r="L66" s="163"/>
      <c r="M66" s="163"/>
      <c r="N66" s="163">
        <f>'将来負担比率（分子）の構造'!M$41</f>
        <v>14541</v>
      </c>
      <c r="O66" s="163"/>
      <c r="P66" s="163"/>
    </row>
    <row r="67" spans="1:16" x14ac:dyDescent="0.15">
      <c r="A67" s="163" t="s">
        <v>71</v>
      </c>
      <c r="B67" s="163" t="e">
        <f>NA()</f>
        <v>#N/A</v>
      </c>
      <c r="C67" s="163">
        <f>IF(ISNUMBER('将来負担比率（分子）の構造'!I$53), IF('将来負担比率（分子）の構造'!I$53 &lt; 0, 0, '将来負担比率（分子）の構造'!I$53), NA())</f>
        <v>1313</v>
      </c>
      <c r="D67" s="163" t="e">
        <f>NA()</f>
        <v>#N/A</v>
      </c>
      <c r="E67" s="163" t="e">
        <f>NA()</f>
        <v>#N/A</v>
      </c>
      <c r="F67" s="163">
        <f>IF(ISNUMBER('将来負担比率（分子）の構造'!J$53), IF('将来負担比率（分子）の構造'!J$53 &lt; 0, 0, '将来負担比率（分子）の構造'!J$53), NA())</f>
        <v>0</v>
      </c>
      <c r="G67" s="163" t="e">
        <f>NA()</f>
        <v>#N/A</v>
      </c>
      <c r="H67" s="163" t="e">
        <f>NA()</f>
        <v>#N/A</v>
      </c>
      <c r="I67" s="163">
        <f>IF(ISNUMBER('将来負担比率（分子）の構造'!K$53), IF('将来負担比率（分子）の構造'!K$53 &lt; 0, 0, '将来負担比率（分子）の構造'!K$53), NA())</f>
        <v>0</v>
      </c>
      <c r="J67" s="163" t="e">
        <f>NA()</f>
        <v>#N/A</v>
      </c>
      <c r="K67" s="163" t="e">
        <f>NA()</f>
        <v>#N/A</v>
      </c>
      <c r="L67" s="163">
        <f>IF(ISNUMBER('将来負担比率（分子）の構造'!L$53), IF('将来負担比率（分子）の構造'!L$53 &lt; 0, 0, '将来負担比率（分子）の構造'!L$53), NA())</f>
        <v>0</v>
      </c>
      <c r="M67" s="163" t="e">
        <f>NA()</f>
        <v>#N/A</v>
      </c>
      <c r="N67" s="163" t="e">
        <f>NA()</f>
        <v>#N/A</v>
      </c>
      <c r="O67" s="163">
        <f>IF(ISNUMBER('将来負担比率（分子）の構造'!M$53), IF('将来負担比率（分子）の構造'!M$53 &lt; 0, 0, '将来負担比率（分子）の構造'!M$53), NA())</f>
        <v>256</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3284</v>
      </c>
      <c r="C72" s="167">
        <f>基金残高に係る経年分析!G55</f>
        <v>3286</v>
      </c>
      <c r="D72" s="167">
        <f>基金残高に係る経年分析!H55</f>
        <v>3288</v>
      </c>
    </row>
    <row r="73" spans="1:16" x14ac:dyDescent="0.15">
      <c r="A73" s="166" t="s">
        <v>74</v>
      </c>
      <c r="B73" s="167">
        <f>基金残高に係る経年分析!F56</f>
        <v>104</v>
      </c>
      <c r="C73" s="167">
        <f>基金残高に係る経年分析!G56</f>
        <v>110</v>
      </c>
      <c r="D73" s="167">
        <f>基金残高に係る経年分析!H56</f>
        <v>122</v>
      </c>
    </row>
    <row r="74" spans="1:16" x14ac:dyDescent="0.15">
      <c r="A74" s="166" t="s">
        <v>75</v>
      </c>
      <c r="B74" s="167">
        <f>基金残高に係る経年分析!F57</f>
        <v>4177</v>
      </c>
      <c r="C74" s="167">
        <f>基金残高に係る経年分析!G57</f>
        <v>4503</v>
      </c>
      <c r="D74" s="167">
        <f>基金残高に係る経年分析!H57</f>
        <v>4816</v>
      </c>
    </row>
  </sheetData>
  <sheetProtection algorithmName="SHA-512" hashValue="RRwCW9D6Xf9psyLAuxcOQy/NK1v1A2LOUS/TanvVeIrm2iN00wwnh/GA1wd86L1LbiOvSCdWm3EJm8/nxQnp6w==" saltValue="qLY638HK+JngYReeUkd2W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215</v>
      </c>
      <c r="C5" s="610"/>
      <c r="D5" s="610"/>
      <c r="E5" s="610"/>
      <c r="F5" s="610"/>
      <c r="G5" s="610"/>
      <c r="H5" s="610"/>
      <c r="I5" s="610"/>
      <c r="J5" s="610"/>
      <c r="K5" s="610"/>
      <c r="L5" s="610"/>
      <c r="M5" s="610"/>
      <c r="N5" s="610"/>
      <c r="O5" s="610"/>
      <c r="P5" s="610"/>
      <c r="Q5" s="611"/>
      <c r="R5" s="612">
        <v>1968069</v>
      </c>
      <c r="S5" s="613"/>
      <c r="T5" s="613"/>
      <c r="U5" s="613"/>
      <c r="V5" s="613"/>
      <c r="W5" s="613"/>
      <c r="X5" s="613"/>
      <c r="Y5" s="614"/>
      <c r="Z5" s="615">
        <v>13</v>
      </c>
      <c r="AA5" s="615"/>
      <c r="AB5" s="615"/>
      <c r="AC5" s="615"/>
      <c r="AD5" s="616">
        <v>1968069</v>
      </c>
      <c r="AE5" s="616"/>
      <c r="AF5" s="616"/>
      <c r="AG5" s="616"/>
      <c r="AH5" s="616"/>
      <c r="AI5" s="616"/>
      <c r="AJ5" s="616"/>
      <c r="AK5" s="616"/>
      <c r="AL5" s="617">
        <v>27.5</v>
      </c>
      <c r="AM5" s="618"/>
      <c r="AN5" s="618"/>
      <c r="AO5" s="619"/>
      <c r="AP5" s="609" t="s">
        <v>216</v>
      </c>
      <c r="AQ5" s="610"/>
      <c r="AR5" s="610"/>
      <c r="AS5" s="610"/>
      <c r="AT5" s="610"/>
      <c r="AU5" s="610"/>
      <c r="AV5" s="610"/>
      <c r="AW5" s="610"/>
      <c r="AX5" s="610"/>
      <c r="AY5" s="610"/>
      <c r="AZ5" s="610"/>
      <c r="BA5" s="610"/>
      <c r="BB5" s="610"/>
      <c r="BC5" s="610"/>
      <c r="BD5" s="610"/>
      <c r="BE5" s="610"/>
      <c r="BF5" s="611"/>
      <c r="BG5" s="623">
        <v>1968069</v>
      </c>
      <c r="BH5" s="624"/>
      <c r="BI5" s="624"/>
      <c r="BJ5" s="624"/>
      <c r="BK5" s="624"/>
      <c r="BL5" s="624"/>
      <c r="BM5" s="624"/>
      <c r="BN5" s="625"/>
      <c r="BO5" s="626">
        <v>100</v>
      </c>
      <c r="BP5" s="626"/>
      <c r="BQ5" s="626"/>
      <c r="BR5" s="626"/>
      <c r="BS5" s="627" t="s">
        <v>122</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15">
      <c r="B6" s="620" t="s">
        <v>220</v>
      </c>
      <c r="C6" s="621"/>
      <c r="D6" s="621"/>
      <c r="E6" s="621"/>
      <c r="F6" s="621"/>
      <c r="G6" s="621"/>
      <c r="H6" s="621"/>
      <c r="I6" s="621"/>
      <c r="J6" s="621"/>
      <c r="K6" s="621"/>
      <c r="L6" s="621"/>
      <c r="M6" s="621"/>
      <c r="N6" s="621"/>
      <c r="O6" s="621"/>
      <c r="P6" s="621"/>
      <c r="Q6" s="622"/>
      <c r="R6" s="623">
        <v>181746</v>
      </c>
      <c r="S6" s="624"/>
      <c r="T6" s="624"/>
      <c r="U6" s="624"/>
      <c r="V6" s="624"/>
      <c r="W6" s="624"/>
      <c r="X6" s="624"/>
      <c r="Y6" s="625"/>
      <c r="Z6" s="626">
        <v>1.2</v>
      </c>
      <c r="AA6" s="626"/>
      <c r="AB6" s="626"/>
      <c r="AC6" s="626"/>
      <c r="AD6" s="627">
        <v>181746</v>
      </c>
      <c r="AE6" s="627"/>
      <c r="AF6" s="627"/>
      <c r="AG6" s="627"/>
      <c r="AH6" s="627"/>
      <c r="AI6" s="627"/>
      <c r="AJ6" s="627"/>
      <c r="AK6" s="627"/>
      <c r="AL6" s="628">
        <v>2.5</v>
      </c>
      <c r="AM6" s="629"/>
      <c r="AN6" s="629"/>
      <c r="AO6" s="630"/>
      <c r="AP6" s="620" t="s">
        <v>221</v>
      </c>
      <c r="AQ6" s="621"/>
      <c r="AR6" s="621"/>
      <c r="AS6" s="621"/>
      <c r="AT6" s="621"/>
      <c r="AU6" s="621"/>
      <c r="AV6" s="621"/>
      <c r="AW6" s="621"/>
      <c r="AX6" s="621"/>
      <c r="AY6" s="621"/>
      <c r="AZ6" s="621"/>
      <c r="BA6" s="621"/>
      <c r="BB6" s="621"/>
      <c r="BC6" s="621"/>
      <c r="BD6" s="621"/>
      <c r="BE6" s="621"/>
      <c r="BF6" s="622"/>
      <c r="BG6" s="623">
        <v>1968069</v>
      </c>
      <c r="BH6" s="624"/>
      <c r="BI6" s="624"/>
      <c r="BJ6" s="624"/>
      <c r="BK6" s="624"/>
      <c r="BL6" s="624"/>
      <c r="BM6" s="624"/>
      <c r="BN6" s="625"/>
      <c r="BO6" s="626">
        <v>100</v>
      </c>
      <c r="BP6" s="626"/>
      <c r="BQ6" s="626"/>
      <c r="BR6" s="626"/>
      <c r="BS6" s="627" t="s">
        <v>122</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98194</v>
      </c>
      <c r="CS6" s="624"/>
      <c r="CT6" s="624"/>
      <c r="CU6" s="624"/>
      <c r="CV6" s="624"/>
      <c r="CW6" s="624"/>
      <c r="CX6" s="624"/>
      <c r="CY6" s="625"/>
      <c r="CZ6" s="617">
        <v>0.7</v>
      </c>
      <c r="DA6" s="618"/>
      <c r="DB6" s="618"/>
      <c r="DC6" s="634"/>
      <c r="DD6" s="632" t="s">
        <v>122</v>
      </c>
      <c r="DE6" s="624"/>
      <c r="DF6" s="624"/>
      <c r="DG6" s="624"/>
      <c r="DH6" s="624"/>
      <c r="DI6" s="624"/>
      <c r="DJ6" s="624"/>
      <c r="DK6" s="624"/>
      <c r="DL6" s="624"/>
      <c r="DM6" s="624"/>
      <c r="DN6" s="624"/>
      <c r="DO6" s="624"/>
      <c r="DP6" s="625"/>
      <c r="DQ6" s="632">
        <v>98194</v>
      </c>
      <c r="DR6" s="624"/>
      <c r="DS6" s="624"/>
      <c r="DT6" s="624"/>
      <c r="DU6" s="624"/>
      <c r="DV6" s="624"/>
      <c r="DW6" s="624"/>
      <c r="DX6" s="624"/>
      <c r="DY6" s="624"/>
      <c r="DZ6" s="624"/>
      <c r="EA6" s="624"/>
      <c r="EB6" s="624"/>
      <c r="EC6" s="633"/>
    </row>
    <row r="7" spans="2:143" ht="11.25" customHeight="1" x14ac:dyDescent="0.15">
      <c r="B7" s="620" t="s">
        <v>223</v>
      </c>
      <c r="C7" s="621"/>
      <c r="D7" s="621"/>
      <c r="E7" s="621"/>
      <c r="F7" s="621"/>
      <c r="G7" s="621"/>
      <c r="H7" s="621"/>
      <c r="I7" s="621"/>
      <c r="J7" s="621"/>
      <c r="K7" s="621"/>
      <c r="L7" s="621"/>
      <c r="M7" s="621"/>
      <c r="N7" s="621"/>
      <c r="O7" s="621"/>
      <c r="P7" s="621"/>
      <c r="Q7" s="622"/>
      <c r="R7" s="623">
        <v>1553</v>
      </c>
      <c r="S7" s="624"/>
      <c r="T7" s="624"/>
      <c r="U7" s="624"/>
      <c r="V7" s="624"/>
      <c r="W7" s="624"/>
      <c r="X7" s="624"/>
      <c r="Y7" s="625"/>
      <c r="Z7" s="626">
        <v>0</v>
      </c>
      <c r="AA7" s="626"/>
      <c r="AB7" s="626"/>
      <c r="AC7" s="626"/>
      <c r="AD7" s="627">
        <v>1553</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824794</v>
      </c>
      <c r="BH7" s="624"/>
      <c r="BI7" s="624"/>
      <c r="BJ7" s="624"/>
      <c r="BK7" s="624"/>
      <c r="BL7" s="624"/>
      <c r="BM7" s="624"/>
      <c r="BN7" s="625"/>
      <c r="BO7" s="626">
        <v>41.9</v>
      </c>
      <c r="BP7" s="626"/>
      <c r="BQ7" s="626"/>
      <c r="BR7" s="626"/>
      <c r="BS7" s="627" t="s">
        <v>122</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5276006</v>
      </c>
      <c r="CS7" s="624"/>
      <c r="CT7" s="624"/>
      <c r="CU7" s="624"/>
      <c r="CV7" s="624"/>
      <c r="CW7" s="624"/>
      <c r="CX7" s="624"/>
      <c r="CY7" s="625"/>
      <c r="CZ7" s="626">
        <v>35.6</v>
      </c>
      <c r="DA7" s="626"/>
      <c r="DB7" s="626"/>
      <c r="DC7" s="626"/>
      <c r="DD7" s="632">
        <v>3017459</v>
      </c>
      <c r="DE7" s="624"/>
      <c r="DF7" s="624"/>
      <c r="DG7" s="624"/>
      <c r="DH7" s="624"/>
      <c r="DI7" s="624"/>
      <c r="DJ7" s="624"/>
      <c r="DK7" s="624"/>
      <c r="DL7" s="624"/>
      <c r="DM7" s="624"/>
      <c r="DN7" s="624"/>
      <c r="DO7" s="624"/>
      <c r="DP7" s="625"/>
      <c r="DQ7" s="632">
        <v>1736502</v>
      </c>
      <c r="DR7" s="624"/>
      <c r="DS7" s="624"/>
      <c r="DT7" s="624"/>
      <c r="DU7" s="624"/>
      <c r="DV7" s="624"/>
      <c r="DW7" s="624"/>
      <c r="DX7" s="624"/>
      <c r="DY7" s="624"/>
      <c r="DZ7" s="624"/>
      <c r="EA7" s="624"/>
      <c r="EB7" s="624"/>
      <c r="EC7" s="633"/>
    </row>
    <row r="8" spans="2:143" ht="11.25" customHeight="1" x14ac:dyDescent="0.15">
      <c r="B8" s="620" t="s">
        <v>226</v>
      </c>
      <c r="C8" s="621"/>
      <c r="D8" s="621"/>
      <c r="E8" s="621"/>
      <c r="F8" s="621"/>
      <c r="G8" s="621"/>
      <c r="H8" s="621"/>
      <c r="I8" s="621"/>
      <c r="J8" s="621"/>
      <c r="K8" s="621"/>
      <c r="L8" s="621"/>
      <c r="M8" s="621"/>
      <c r="N8" s="621"/>
      <c r="O8" s="621"/>
      <c r="P8" s="621"/>
      <c r="Q8" s="622"/>
      <c r="R8" s="623">
        <v>27672</v>
      </c>
      <c r="S8" s="624"/>
      <c r="T8" s="624"/>
      <c r="U8" s="624"/>
      <c r="V8" s="624"/>
      <c r="W8" s="624"/>
      <c r="X8" s="624"/>
      <c r="Y8" s="625"/>
      <c r="Z8" s="626">
        <v>0.2</v>
      </c>
      <c r="AA8" s="626"/>
      <c r="AB8" s="626"/>
      <c r="AC8" s="626"/>
      <c r="AD8" s="627">
        <v>27672</v>
      </c>
      <c r="AE8" s="627"/>
      <c r="AF8" s="627"/>
      <c r="AG8" s="627"/>
      <c r="AH8" s="627"/>
      <c r="AI8" s="627"/>
      <c r="AJ8" s="627"/>
      <c r="AK8" s="627"/>
      <c r="AL8" s="628">
        <v>0.4</v>
      </c>
      <c r="AM8" s="629"/>
      <c r="AN8" s="629"/>
      <c r="AO8" s="630"/>
      <c r="AP8" s="620" t="s">
        <v>227</v>
      </c>
      <c r="AQ8" s="621"/>
      <c r="AR8" s="621"/>
      <c r="AS8" s="621"/>
      <c r="AT8" s="621"/>
      <c r="AU8" s="621"/>
      <c r="AV8" s="621"/>
      <c r="AW8" s="621"/>
      <c r="AX8" s="621"/>
      <c r="AY8" s="621"/>
      <c r="AZ8" s="621"/>
      <c r="BA8" s="621"/>
      <c r="BB8" s="621"/>
      <c r="BC8" s="621"/>
      <c r="BD8" s="621"/>
      <c r="BE8" s="621"/>
      <c r="BF8" s="622"/>
      <c r="BG8" s="623">
        <v>30228</v>
      </c>
      <c r="BH8" s="624"/>
      <c r="BI8" s="624"/>
      <c r="BJ8" s="624"/>
      <c r="BK8" s="624"/>
      <c r="BL8" s="624"/>
      <c r="BM8" s="624"/>
      <c r="BN8" s="625"/>
      <c r="BO8" s="626">
        <v>1.5</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3543807</v>
      </c>
      <c r="CS8" s="624"/>
      <c r="CT8" s="624"/>
      <c r="CU8" s="624"/>
      <c r="CV8" s="624"/>
      <c r="CW8" s="624"/>
      <c r="CX8" s="624"/>
      <c r="CY8" s="625"/>
      <c r="CZ8" s="626">
        <v>23.9</v>
      </c>
      <c r="DA8" s="626"/>
      <c r="DB8" s="626"/>
      <c r="DC8" s="626"/>
      <c r="DD8" s="632">
        <v>23669</v>
      </c>
      <c r="DE8" s="624"/>
      <c r="DF8" s="624"/>
      <c r="DG8" s="624"/>
      <c r="DH8" s="624"/>
      <c r="DI8" s="624"/>
      <c r="DJ8" s="624"/>
      <c r="DK8" s="624"/>
      <c r="DL8" s="624"/>
      <c r="DM8" s="624"/>
      <c r="DN8" s="624"/>
      <c r="DO8" s="624"/>
      <c r="DP8" s="625"/>
      <c r="DQ8" s="632">
        <v>2064462</v>
      </c>
      <c r="DR8" s="624"/>
      <c r="DS8" s="624"/>
      <c r="DT8" s="624"/>
      <c r="DU8" s="624"/>
      <c r="DV8" s="624"/>
      <c r="DW8" s="624"/>
      <c r="DX8" s="624"/>
      <c r="DY8" s="624"/>
      <c r="DZ8" s="624"/>
      <c r="EA8" s="624"/>
      <c r="EB8" s="624"/>
      <c r="EC8" s="633"/>
    </row>
    <row r="9" spans="2:143" ht="11.25" customHeight="1" x14ac:dyDescent="0.15">
      <c r="B9" s="620" t="s">
        <v>229</v>
      </c>
      <c r="C9" s="621"/>
      <c r="D9" s="621"/>
      <c r="E9" s="621"/>
      <c r="F9" s="621"/>
      <c r="G9" s="621"/>
      <c r="H9" s="621"/>
      <c r="I9" s="621"/>
      <c r="J9" s="621"/>
      <c r="K9" s="621"/>
      <c r="L9" s="621"/>
      <c r="M9" s="621"/>
      <c r="N9" s="621"/>
      <c r="O9" s="621"/>
      <c r="P9" s="621"/>
      <c r="Q9" s="622"/>
      <c r="R9" s="623">
        <v>36411</v>
      </c>
      <c r="S9" s="624"/>
      <c r="T9" s="624"/>
      <c r="U9" s="624"/>
      <c r="V9" s="624"/>
      <c r="W9" s="624"/>
      <c r="X9" s="624"/>
      <c r="Y9" s="625"/>
      <c r="Z9" s="626">
        <v>0.2</v>
      </c>
      <c r="AA9" s="626"/>
      <c r="AB9" s="626"/>
      <c r="AC9" s="626"/>
      <c r="AD9" s="627">
        <v>36411</v>
      </c>
      <c r="AE9" s="627"/>
      <c r="AF9" s="627"/>
      <c r="AG9" s="627"/>
      <c r="AH9" s="627"/>
      <c r="AI9" s="627"/>
      <c r="AJ9" s="627"/>
      <c r="AK9" s="627"/>
      <c r="AL9" s="628">
        <v>0.5</v>
      </c>
      <c r="AM9" s="629"/>
      <c r="AN9" s="629"/>
      <c r="AO9" s="630"/>
      <c r="AP9" s="620" t="s">
        <v>230</v>
      </c>
      <c r="AQ9" s="621"/>
      <c r="AR9" s="621"/>
      <c r="AS9" s="621"/>
      <c r="AT9" s="621"/>
      <c r="AU9" s="621"/>
      <c r="AV9" s="621"/>
      <c r="AW9" s="621"/>
      <c r="AX9" s="621"/>
      <c r="AY9" s="621"/>
      <c r="AZ9" s="621"/>
      <c r="BA9" s="621"/>
      <c r="BB9" s="621"/>
      <c r="BC9" s="621"/>
      <c r="BD9" s="621"/>
      <c r="BE9" s="621"/>
      <c r="BF9" s="622"/>
      <c r="BG9" s="623">
        <v>689499</v>
      </c>
      <c r="BH9" s="624"/>
      <c r="BI9" s="624"/>
      <c r="BJ9" s="624"/>
      <c r="BK9" s="624"/>
      <c r="BL9" s="624"/>
      <c r="BM9" s="624"/>
      <c r="BN9" s="625"/>
      <c r="BO9" s="626">
        <v>35</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1062343</v>
      </c>
      <c r="CS9" s="624"/>
      <c r="CT9" s="624"/>
      <c r="CU9" s="624"/>
      <c r="CV9" s="624"/>
      <c r="CW9" s="624"/>
      <c r="CX9" s="624"/>
      <c r="CY9" s="625"/>
      <c r="CZ9" s="626">
        <v>7.2</v>
      </c>
      <c r="DA9" s="626"/>
      <c r="DB9" s="626"/>
      <c r="DC9" s="626"/>
      <c r="DD9" s="632">
        <v>30710</v>
      </c>
      <c r="DE9" s="624"/>
      <c r="DF9" s="624"/>
      <c r="DG9" s="624"/>
      <c r="DH9" s="624"/>
      <c r="DI9" s="624"/>
      <c r="DJ9" s="624"/>
      <c r="DK9" s="624"/>
      <c r="DL9" s="624"/>
      <c r="DM9" s="624"/>
      <c r="DN9" s="624"/>
      <c r="DO9" s="624"/>
      <c r="DP9" s="625"/>
      <c r="DQ9" s="632">
        <v>772912</v>
      </c>
      <c r="DR9" s="624"/>
      <c r="DS9" s="624"/>
      <c r="DT9" s="624"/>
      <c r="DU9" s="624"/>
      <c r="DV9" s="624"/>
      <c r="DW9" s="624"/>
      <c r="DX9" s="624"/>
      <c r="DY9" s="624"/>
      <c r="DZ9" s="624"/>
      <c r="EA9" s="624"/>
      <c r="EB9" s="624"/>
      <c r="EC9" s="633"/>
    </row>
    <row r="10" spans="2:143" ht="11.25" customHeight="1" x14ac:dyDescent="0.15">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39158</v>
      </c>
      <c r="BH10" s="624"/>
      <c r="BI10" s="624"/>
      <c r="BJ10" s="624"/>
      <c r="BK10" s="624"/>
      <c r="BL10" s="624"/>
      <c r="BM10" s="624"/>
      <c r="BN10" s="625"/>
      <c r="BO10" s="626">
        <v>2</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53186</v>
      </c>
      <c r="CS10" s="624"/>
      <c r="CT10" s="624"/>
      <c r="CU10" s="624"/>
      <c r="CV10" s="624"/>
      <c r="CW10" s="624"/>
      <c r="CX10" s="624"/>
      <c r="CY10" s="625"/>
      <c r="CZ10" s="626">
        <v>0.4</v>
      </c>
      <c r="DA10" s="626"/>
      <c r="DB10" s="626"/>
      <c r="DC10" s="626"/>
      <c r="DD10" s="632" t="s">
        <v>122</v>
      </c>
      <c r="DE10" s="624"/>
      <c r="DF10" s="624"/>
      <c r="DG10" s="624"/>
      <c r="DH10" s="624"/>
      <c r="DI10" s="624"/>
      <c r="DJ10" s="624"/>
      <c r="DK10" s="624"/>
      <c r="DL10" s="624"/>
      <c r="DM10" s="624"/>
      <c r="DN10" s="624"/>
      <c r="DO10" s="624"/>
      <c r="DP10" s="625"/>
      <c r="DQ10" s="632">
        <v>186</v>
      </c>
      <c r="DR10" s="624"/>
      <c r="DS10" s="624"/>
      <c r="DT10" s="624"/>
      <c r="DU10" s="624"/>
      <c r="DV10" s="624"/>
      <c r="DW10" s="624"/>
      <c r="DX10" s="624"/>
      <c r="DY10" s="624"/>
      <c r="DZ10" s="624"/>
      <c r="EA10" s="624"/>
      <c r="EB10" s="624"/>
      <c r="EC10" s="633"/>
    </row>
    <row r="11" spans="2:143" ht="11.25" customHeight="1" x14ac:dyDescent="0.15">
      <c r="B11" s="620" t="s">
        <v>235</v>
      </c>
      <c r="C11" s="621"/>
      <c r="D11" s="621"/>
      <c r="E11" s="621"/>
      <c r="F11" s="621"/>
      <c r="G11" s="621"/>
      <c r="H11" s="621"/>
      <c r="I11" s="621"/>
      <c r="J11" s="621"/>
      <c r="K11" s="621"/>
      <c r="L11" s="621"/>
      <c r="M11" s="621"/>
      <c r="N11" s="621"/>
      <c r="O11" s="621"/>
      <c r="P11" s="621"/>
      <c r="Q11" s="622"/>
      <c r="R11" s="623">
        <v>470230</v>
      </c>
      <c r="S11" s="624"/>
      <c r="T11" s="624"/>
      <c r="U11" s="624"/>
      <c r="V11" s="624"/>
      <c r="W11" s="624"/>
      <c r="X11" s="624"/>
      <c r="Y11" s="625"/>
      <c r="Z11" s="628">
        <v>3.1</v>
      </c>
      <c r="AA11" s="629"/>
      <c r="AB11" s="629"/>
      <c r="AC11" s="635"/>
      <c r="AD11" s="632">
        <v>470230</v>
      </c>
      <c r="AE11" s="624"/>
      <c r="AF11" s="624"/>
      <c r="AG11" s="624"/>
      <c r="AH11" s="624"/>
      <c r="AI11" s="624"/>
      <c r="AJ11" s="624"/>
      <c r="AK11" s="625"/>
      <c r="AL11" s="628">
        <v>6.6</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65909</v>
      </c>
      <c r="BH11" s="624"/>
      <c r="BI11" s="624"/>
      <c r="BJ11" s="624"/>
      <c r="BK11" s="624"/>
      <c r="BL11" s="624"/>
      <c r="BM11" s="624"/>
      <c r="BN11" s="625"/>
      <c r="BO11" s="626">
        <v>3.3</v>
      </c>
      <c r="BP11" s="626"/>
      <c r="BQ11" s="626"/>
      <c r="BR11" s="626"/>
      <c r="BS11" s="627" t="s">
        <v>122</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616379</v>
      </c>
      <c r="CS11" s="624"/>
      <c r="CT11" s="624"/>
      <c r="CU11" s="624"/>
      <c r="CV11" s="624"/>
      <c r="CW11" s="624"/>
      <c r="CX11" s="624"/>
      <c r="CY11" s="625"/>
      <c r="CZ11" s="626">
        <v>4.2</v>
      </c>
      <c r="DA11" s="626"/>
      <c r="DB11" s="626"/>
      <c r="DC11" s="626"/>
      <c r="DD11" s="632">
        <v>116785</v>
      </c>
      <c r="DE11" s="624"/>
      <c r="DF11" s="624"/>
      <c r="DG11" s="624"/>
      <c r="DH11" s="624"/>
      <c r="DI11" s="624"/>
      <c r="DJ11" s="624"/>
      <c r="DK11" s="624"/>
      <c r="DL11" s="624"/>
      <c r="DM11" s="624"/>
      <c r="DN11" s="624"/>
      <c r="DO11" s="624"/>
      <c r="DP11" s="625"/>
      <c r="DQ11" s="632">
        <v>300345</v>
      </c>
      <c r="DR11" s="624"/>
      <c r="DS11" s="624"/>
      <c r="DT11" s="624"/>
      <c r="DU11" s="624"/>
      <c r="DV11" s="624"/>
      <c r="DW11" s="624"/>
      <c r="DX11" s="624"/>
      <c r="DY11" s="624"/>
      <c r="DZ11" s="624"/>
      <c r="EA11" s="624"/>
      <c r="EB11" s="624"/>
      <c r="EC11" s="633"/>
    </row>
    <row r="12" spans="2:143" ht="11.25" customHeight="1" x14ac:dyDescent="0.15">
      <c r="B12" s="620" t="s">
        <v>238</v>
      </c>
      <c r="C12" s="621"/>
      <c r="D12" s="621"/>
      <c r="E12" s="621"/>
      <c r="F12" s="621"/>
      <c r="G12" s="621"/>
      <c r="H12" s="621"/>
      <c r="I12" s="621"/>
      <c r="J12" s="621"/>
      <c r="K12" s="621"/>
      <c r="L12" s="621"/>
      <c r="M12" s="621"/>
      <c r="N12" s="621"/>
      <c r="O12" s="621"/>
      <c r="P12" s="621"/>
      <c r="Q12" s="622"/>
      <c r="R12" s="623">
        <v>20689</v>
      </c>
      <c r="S12" s="624"/>
      <c r="T12" s="624"/>
      <c r="U12" s="624"/>
      <c r="V12" s="624"/>
      <c r="W12" s="624"/>
      <c r="X12" s="624"/>
      <c r="Y12" s="625"/>
      <c r="Z12" s="626">
        <v>0.1</v>
      </c>
      <c r="AA12" s="626"/>
      <c r="AB12" s="626"/>
      <c r="AC12" s="626"/>
      <c r="AD12" s="627">
        <v>20689</v>
      </c>
      <c r="AE12" s="627"/>
      <c r="AF12" s="627"/>
      <c r="AG12" s="627"/>
      <c r="AH12" s="627"/>
      <c r="AI12" s="627"/>
      <c r="AJ12" s="627"/>
      <c r="AK12" s="627"/>
      <c r="AL12" s="628">
        <v>0.3</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952851</v>
      </c>
      <c r="BH12" s="624"/>
      <c r="BI12" s="624"/>
      <c r="BJ12" s="624"/>
      <c r="BK12" s="624"/>
      <c r="BL12" s="624"/>
      <c r="BM12" s="624"/>
      <c r="BN12" s="625"/>
      <c r="BO12" s="626">
        <v>48.4</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278486</v>
      </c>
      <c r="CS12" s="624"/>
      <c r="CT12" s="624"/>
      <c r="CU12" s="624"/>
      <c r="CV12" s="624"/>
      <c r="CW12" s="624"/>
      <c r="CX12" s="624"/>
      <c r="CY12" s="625"/>
      <c r="CZ12" s="626">
        <v>1.9</v>
      </c>
      <c r="DA12" s="626"/>
      <c r="DB12" s="626"/>
      <c r="DC12" s="626"/>
      <c r="DD12" s="632">
        <v>9451</v>
      </c>
      <c r="DE12" s="624"/>
      <c r="DF12" s="624"/>
      <c r="DG12" s="624"/>
      <c r="DH12" s="624"/>
      <c r="DI12" s="624"/>
      <c r="DJ12" s="624"/>
      <c r="DK12" s="624"/>
      <c r="DL12" s="624"/>
      <c r="DM12" s="624"/>
      <c r="DN12" s="624"/>
      <c r="DO12" s="624"/>
      <c r="DP12" s="625"/>
      <c r="DQ12" s="632">
        <v>89899</v>
      </c>
      <c r="DR12" s="624"/>
      <c r="DS12" s="624"/>
      <c r="DT12" s="624"/>
      <c r="DU12" s="624"/>
      <c r="DV12" s="624"/>
      <c r="DW12" s="624"/>
      <c r="DX12" s="624"/>
      <c r="DY12" s="624"/>
      <c r="DZ12" s="624"/>
      <c r="EA12" s="624"/>
      <c r="EB12" s="624"/>
      <c r="EC12" s="633"/>
    </row>
    <row r="13" spans="2:143" ht="11.25" customHeight="1" x14ac:dyDescent="0.15">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951639</v>
      </c>
      <c r="BH13" s="624"/>
      <c r="BI13" s="624"/>
      <c r="BJ13" s="624"/>
      <c r="BK13" s="624"/>
      <c r="BL13" s="624"/>
      <c r="BM13" s="624"/>
      <c r="BN13" s="625"/>
      <c r="BO13" s="626">
        <v>48.4</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1002853</v>
      </c>
      <c r="CS13" s="624"/>
      <c r="CT13" s="624"/>
      <c r="CU13" s="624"/>
      <c r="CV13" s="624"/>
      <c r="CW13" s="624"/>
      <c r="CX13" s="624"/>
      <c r="CY13" s="625"/>
      <c r="CZ13" s="626">
        <v>6.8</v>
      </c>
      <c r="DA13" s="626"/>
      <c r="DB13" s="626"/>
      <c r="DC13" s="626"/>
      <c r="DD13" s="632">
        <v>358373</v>
      </c>
      <c r="DE13" s="624"/>
      <c r="DF13" s="624"/>
      <c r="DG13" s="624"/>
      <c r="DH13" s="624"/>
      <c r="DI13" s="624"/>
      <c r="DJ13" s="624"/>
      <c r="DK13" s="624"/>
      <c r="DL13" s="624"/>
      <c r="DM13" s="624"/>
      <c r="DN13" s="624"/>
      <c r="DO13" s="624"/>
      <c r="DP13" s="625"/>
      <c r="DQ13" s="632">
        <v>681335</v>
      </c>
      <c r="DR13" s="624"/>
      <c r="DS13" s="624"/>
      <c r="DT13" s="624"/>
      <c r="DU13" s="624"/>
      <c r="DV13" s="624"/>
      <c r="DW13" s="624"/>
      <c r="DX13" s="624"/>
      <c r="DY13" s="624"/>
      <c r="DZ13" s="624"/>
      <c r="EA13" s="624"/>
      <c r="EB13" s="624"/>
      <c r="EC13" s="633"/>
    </row>
    <row r="14" spans="2:143" ht="11.25" customHeight="1" x14ac:dyDescent="0.15">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93450</v>
      </c>
      <c r="BH14" s="624"/>
      <c r="BI14" s="624"/>
      <c r="BJ14" s="624"/>
      <c r="BK14" s="624"/>
      <c r="BL14" s="624"/>
      <c r="BM14" s="624"/>
      <c r="BN14" s="625"/>
      <c r="BO14" s="626">
        <v>4.7</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524146</v>
      </c>
      <c r="CS14" s="624"/>
      <c r="CT14" s="624"/>
      <c r="CU14" s="624"/>
      <c r="CV14" s="624"/>
      <c r="CW14" s="624"/>
      <c r="CX14" s="624"/>
      <c r="CY14" s="625"/>
      <c r="CZ14" s="626">
        <v>3.5</v>
      </c>
      <c r="DA14" s="626"/>
      <c r="DB14" s="626"/>
      <c r="DC14" s="626"/>
      <c r="DD14" s="632">
        <v>9018</v>
      </c>
      <c r="DE14" s="624"/>
      <c r="DF14" s="624"/>
      <c r="DG14" s="624"/>
      <c r="DH14" s="624"/>
      <c r="DI14" s="624"/>
      <c r="DJ14" s="624"/>
      <c r="DK14" s="624"/>
      <c r="DL14" s="624"/>
      <c r="DM14" s="624"/>
      <c r="DN14" s="624"/>
      <c r="DO14" s="624"/>
      <c r="DP14" s="625"/>
      <c r="DQ14" s="632">
        <v>466563</v>
      </c>
      <c r="DR14" s="624"/>
      <c r="DS14" s="624"/>
      <c r="DT14" s="624"/>
      <c r="DU14" s="624"/>
      <c r="DV14" s="624"/>
      <c r="DW14" s="624"/>
      <c r="DX14" s="624"/>
      <c r="DY14" s="624"/>
      <c r="DZ14" s="624"/>
      <c r="EA14" s="624"/>
      <c r="EB14" s="624"/>
      <c r="EC14" s="633"/>
    </row>
    <row r="15" spans="2:143" ht="11.25" customHeight="1" x14ac:dyDescent="0.15">
      <c r="B15" s="620" t="s">
        <v>247</v>
      </c>
      <c r="C15" s="621"/>
      <c r="D15" s="621"/>
      <c r="E15" s="621"/>
      <c r="F15" s="621"/>
      <c r="G15" s="621"/>
      <c r="H15" s="621"/>
      <c r="I15" s="621"/>
      <c r="J15" s="621"/>
      <c r="K15" s="621"/>
      <c r="L15" s="621"/>
      <c r="M15" s="621"/>
      <c r="N15" s="621"/>
      <c r="O15" s="621"/>
      <c r="P15" s="621"/>
      <c r="Q15" s="622"/>
      <c r="R15" s="623">
        <v>28772</v>
      </c>
      <c r="S15" s="624"/>
      <c r="T15" s="624"/>
      <c r="U15" s="624"/>
      <c r="V15" s="624"/>
      <c r="W15" s="624"/>
      <c r="X15" s="624"/>
      <c r="Y15" s="625"/>
      <c r="Z15" s="626">
        <v>0.2</v>
      </c>
      <c r="AA15" s="626"/>
      <c r="AB15" s="626"/>
      <c r="AC15" s="626"/>
      <c r="AD15" s="627">
        <v>28772</v>
      </c>
      <c r="AE15" s="627"/>
      <c r="AF15" s="627"/>
      <c r="AG15" s="627"/>
      <c r="AH15" s="627"/>
      <c r="AI15" s="627"/>
      <c r="AJ15" s="627"/>
      <c r="AK15" s="627"/>
      <c r="AL15" s="628">
        <v>0.4</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96974</v>
      </c>
      <c r="BH15" s="624"/>
      <c r="BI15" s="624"/>
      <c r="BJ15" s="624"/>
      <c r="BK15" s="624"/>
      <c r="BL15" s="624"/>
      <c r="BM15" s="624"/>
      <c r="BN15" s="625"/>
      <c r="BO15" s="626">
        <v>4.9000000000000004</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1044535</v>
      </c>
      <c r="CS15" s="624"/>
      <c r="CT15" s="624"/>
      <c r="CU15" s="624"/>
      <c r="CV15" s="624"/>
      <c r="CW15" s="624"/>
      <c r="CX15" s="624"/>
      <c r="CY15" s="625"/>
      <c r="CZ15" s="626">
        <v>7</v>
      </c>
      <c r="DA15" s="626"/>
      <c r="DB15" s="626"/>
      <c r="DC15" s="626"/>
      <c r="DD15" s="632">
        <v>67856</v>
      </c>
      <c r="DE15" s="624"/>
      <c r="DF15" s="624"/>
      <c r="DG15" s="624"/>
      <c r="DH15" s="624"/>
      <c r="DI15" s="624"/>
      <c r="DJ15" s="624"/>
      <c r="DK15" s="624"/>
      <c r="DL15" s="624"/>
      <c r="DM15" s="624"/>
      <c r="DN15" s="624"/>
      <c r="DO15" s="624"/>
      <c r="DP15" s="625"/>
      <c r="DQ15" s="632">
        <v>760966</v>
      </c>
      <c r="DR15" s="624"/>
      <c r="DS15" s="624"/>
      <c r="DT15" s="624"/>
      <c r="DU15" s="624"/>
      <c r="DV15" s="624"/>
      <c r="DW15" s="624"/>
      <c r="DX15" s="624"/>
      <c r="DY15" s="624"/>
      <c r="DZ15" s="624"/>
      <c r="EA15" s="624"/>
      <c r="EB15" s="624"/>
      <c r="EC15" s="633"/>
    </row>
    <row r="16" spans="2:143" ht="11.25" customHeight="1" x14ac:dyDescent="0.15">
      <c r="B16" s="620" t="s">
        <v>250</v>
      </c>
      <c r="C16" s="621"/>
      <c r="D16" s="621"/>
      <c r="E16" s="621"/>
      <c r="F16" s="621"/>
      <c r="G16" s="621"/>
      <c r="H16" s="621"/>
      <c r="I16" s="621"/>
      <c r="J16" s="621"/>
      <c r="K16" s="621"/>
      <c r="L16" s="621"/>
      <c r="M16" s="621"/>
      <c r="N16" s="621"/>
      <c r="O16" s="621"/>
      <c r="P16" s="621"/>
      <c r="Q16" s="622"/>
      <c r="R16" s="623">
        <v>42848</v>
      </c>
      <c r="S16" s="624"/>
      <c r="T16" s="624"/>
      <c r="U16" s="624"/>
      <c r="V16" s="624"/>
      <c r="W16" s="624"/>
      <c r="X16" s="624"/>
      <c r="Y16" s="625"/>
      <c r="Z16" s="626">
        <v>0.3</v>
      </c>
      <c r="AA16" s="626"/>
      <c r="AB16" s="626"/>
      <c r="AC16" s="626"/>
      <c r="AD16" s="627">
        <v>42848</v>
      </c>
      <c r="AE16" s="627"/>
      <c r="AF16" s="627"/>
      <c r="AG16" s="627"/>
      <c r="AH16" s="627"/>
      <c r="AI16" s="627"/>
      <c r="AJ16" s="627"/>
      <c r="AK16" s="627"/>
      <c r="AL16" s="628">
        <v>0.6</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4938</v>
      </c>
      <c r="CS16" s="624"/>
      <c r="CT16" s="624"/>
      <c r="CU16" s="624"/>
      <c r="CV16" s="624"/>
      <c r="CW16" s="624"/>
      <c r="CX16" s="624"/>
      <c r="CY16" s="625"/>
      <c r="CZ16" s="626">
        <v>0</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15">
      <c r="B17" s="620" t="s">
        <v>253</v>
      </c>
      <c r="C17" s="621"/>
      <c r="D17" s="621"/>
      <c r="E17" s="621"/>
      <c r="F17" s="621"/>
      <c r="G17" s="621"/>
      <c r="H17" s="621"/>
      <c r="I17" s="621"/>
      <c r="J17" s="621"/>
      <c r="K17" s="621"/>
      <c r="L17" s="621"/>
      <c r="M17" s="621"/>
      <c r="N17" s="621"/>
      <c r="O17" s="621"/>
      <c r="P17" s="621"/>
      <c r="Q17" s="622"/>
      <c r="R17" s="623">
        <v>96498</v>
      </c>
      <c r="S17" s="624"/>
      <c r="T17" s="624"/>
      <c r="U17" s="624"/>
      <c r="V17" s="624"/>
      <c r="W17" s="624"/>
      <c r="X17" s="624"/>
      <c r="Y17" s="625"/>
      <c r="Z17" s="626">
        <v>0.6</v>
      </c>
      <c r="AA17" s="626"/>
      <c r="AB17" s="626"/>
      <c r="AC17" s="626"/>
      <c r="AD17" s="627">
        <v>96498</v>
      </c>
      <c r="AE17" s="627"/>
      <c r="AF17" s="627"/>
      <c r="AG17" s="627"/>
      <c r="AH17" s="627"/>
      <c r="AI17" s="627"/>
      <c r="AJ17" s="627"/>
      <c r="AK17" s="627"/>
      <c r="AL17" s="628">
        <v>1.3</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1329565</v>
      </c>
      <c r="CS17" s="624"/>
      <c r="CT17" s="624"/>
      <c r="CU17" s="624"/>
      <c r="CV17" s="624"/>
      <c r="CW17" s="624"/>
      <c r="CX17" s="624"/>
      <c r="CY17" s="625"/>
      <c r="CZ17" s="626">
        <v>9</v>
      </c>
      <c r="DA17" s="626"/>
      <c r="DB17" s="626"/>
      <c r="DC17" s="626"/>
      <c r="DD17" s="632" t="s">
        <v>122</v>
      </c>
      <c r="DE17" s="624"/>
      <c r="DF17" s="624"/>
      <c r="DG17" s="624"/>
      <c r="DH17" s="624"/>
      <c r="DI17" s="624"/>
      <c r="DJ17" s="624"/>
      <c r="DK17" s="624"/>
      <c r="DL17" s="624"/>
      <c r="DM17" s="624"/>
      <c r="DN17" s="624"/>
      <c r="DO17" s="624"/>
      <c r="DP17" s="625"/>
      <c r="DQ17" s="632">
        <v>1301884</v>
      </c>
      <c r="DR17" s="624"/>
      <c r="DS17" s="624"/>
      <c r="DT17" s="624"/>
      <c r="DU17" s="624"/>
      <c r="DV17" s="624"/>
      <c r="DW17" s="624"/>
      <c r="DX17" s="624"/>
      <c r="DY17" s="624"/>
      <c r="DZ17" s="624"/>
      <c r="EA17" s="624"/>
      <c r="EB17" s="624"/>
      <c r="EC17" s="633"/>
    </row>
    <row r="18" spans="2:133" ht="11.25" customHeight="1" x14ac:dyDescent="0.15">
      <c r="B18" s="620" t="s">
        <v>256</v>
      </c>
      <c r="C18" s="621"/>
      <c r="D18" s="621"/>
      <c r="E18" s="621"/>
      <c r="F18" s="621"/>
      <c r="G18" s="621"/>
      <c r="H18" s="621"/>
      <c r="I18" s="621"/>
      <c r="J18" s="621"/>
      <c r="K18" s="621"/>
      <c r="L18" s="621"/>
      <c r="M18" s="621"/>
      <c r="N18" s="621"/>
      <c r="O18" s="621"/>
      <c r="P18" s="621"/>
      <c r="Q18" s="622"/>
      <c r="R18" s="623">
        <v>90963</v>
      </c>
      <c r="S18" s="624"/>
      <c r="T18" s="624"/>
      <c r="U18" s="624"/>
      <c r="V18" s="624"/>
      <c r="W18" s="624"/>
      <c r="X18" s="624"/>
      <c r="Y18" s="625"/>
      <c r="Z18" s="626">
        <v>0.6</v>
      </c>
      <c r="AA18" s="626"/>
      <c r="AB18" s="626"/>
      <c r="AC18" s="626"/>
      <c r="AD18" s="627">
        <v>90963</v>
      </c>
      <c r="AE18" s="627"/>
      <c r="AF18" s="627"/>
      <c r="AG18" s="627"/>
      <c r="AH18" s="627"/>
      <c r="AI18" s="627"/>
      <c r="AJ18" s="627"/>
      <c r="AK18" s="627"/>
      <c r="AL18" s="628">
        <v>1.3</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15">
      <c r="B19" s="620" t="s">
        <v>259</v>
      </c>
      <c r="C19" s="621"/>
      <c r="D19" s="621"/>
      <c r="E19" s="621"/>
      <c r="F19" s="621"/>
      <c r="G19" s="621"/>
      <c r="H19" s="621"/>
      <c r="I19" s="621"/>
      <c r="J19" s="621"/>
      <c r="K19" s="621"/>
      <c r="L19" s="621"/>
      <c r="M19" s="621"/>
      <c r="N19" s="621"/>
      <c r="O19" s="621"/>
      <c r="P19" s="621"/>
      <c r="Q19" s="622"/>
      <c r="R19" s="623" t="s">
        <v>122</v>
      </c>
      <c r="S19" s="624"/>
      <c r="T19" s="624"/>
      <c r="U19" s="624"/>
      <c r="V19" s="624"/>
      <c r="W19" s="624"/>
      <c r="X19" s="624"/>
      <c r="Y19" s="625"/>
      <c r="Z19" s="626" t="s">
        <v>122</v>
      </c>
      <c r="AA19" s="626"/>
      <c r="AB19" s="626"/>
      <c r="AC19" s="626"/>
      <c r="AD19" s="627" t="s">
        <v>122</v>
      </c>
      <c r="AE19" s="627"/>
      <c r="AF19" s="627"/>
      <c r="AG19" s="627"/>
      <c r="AH19" s="627"/>
      <c r="AI19" s="627"/>
      <c r="AJ19" s="627"/>
      <c r="AK19" s="627"/>
      <c r="AL19" s="628" t="s">
        <v>122</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t="s">
        <v>122</v>
      </c>
      <c r="BH19" s="624"/>
      <c r="BI19" s="624"/>
      <c r="BJ19" s="624"/>
      <c r="BK19" s="624"/>
      <c r="BL19" s="624"/>
      <c r="BM19" s="624"/>
      <c r="BN19" s="625"/>
      <c r="BO19" s="626" t="s">
        <v>122</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15">
      <c r="B20" s="636" t="s">
        <v>262</v>
      </c>
      <c r="C20" s="637"/>
      <c r="D20" s="637"/>
      <c r="E20" s="637"/>
      <c r="F20" s="637"/>
      <c r="G20" s="637"/>
      <c r="H20" s="637"/>
      <c r="I20" s="637"/>
      <c r="J20" s="637"/>
      <c r="K20" s="637"/>
      <c r="L20" s="637"/>
      <c r="M20" s="637"/>
      <c r="N20" s="637"/>
      <c r="O20" s="637"/>
      <c r="P20" s="637"/>
      <c r="Q20" s="638"/>
      <c r="R20" s="623">
        <v>5535</v>
      </c>
      <c r="S20" s="624"/>
      <c r="T20" s="624"/>
      <c r="U20" s="624"/>
      <c r="V20" s="624"/>
      <c r="W20" s="624"/>
      <c r="X20" s="624"/>
      <c r="Y20" s="625"/>
      <c r="Z20" s="626">
        <v>0</v>
      </c>
      <c r="AA20" s="626"/>
      <c r="AB20" s="626"/>
      <c r="AC20" s="626"/>
      <c r="AD20" s="627">
        <v>5535</v>
      </c>
      <c r="AE20" s="627"/>
      <c r="AF20" s="627"/>
      <c r="AG20" s="627"/>
      <c r="AH20" s="627"/>
      <c r="AI20" s="627"/>
      <c r="AJ20" s="627"/>
      <c r="AK20" s="627"/>
      <c r="AL20" s="628">
        <v>0.1</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t="s">
        <v>122</v>
      </c>
      <c r="BH20" s="624"/>
      <c r="BI20" s="624"/>
      <c r="BJ20" s="624"/>
      <c r="BK20" s="624"/>
      <c r="BL20" s="624"/>
      <c r="BM20" s="624"/>
      <c r="BN20" s="625"/>
      <c r="BO20" s="626" t="s">
        <v>122</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14834438</v>
      </c>
      <c r="CS20" s="624"/>
      <c r="CT20" s="624"/>
      <c r="CU20" s="624"/>
      <c r="CV20" s="624"/>
      <c r="CW20" s="624"/>
      <c r="CX20" s="624"/>
      <c r="CY20" s="625"/>
      <c r="CZ20" s="626">
        <v>100</v>
      </c>
      <c r="DA20" s="626"/>
      <c r="DB20" s="626"/>
      <c r="DC20" s="626"/>
      <c r="DD20" s="632">
        <v>3633321</v>
      </c>
      <c r="DE20" s="624"/>
      <c r="DF20" s="624"/>
      <c r="DG20" s="624"/>
      <c r="DH20" s="624"/>
      <c r="DI20" s="624"/>
      <c r="DJ20" s="624"/>
      <c r="DK20" s="624"/>
      <c r="DL20" s="624"/>
      <c r="DM20" s="624"/>
      <c r="DN20" s="624"/>
      <c r="DO20" s="624"/>
      <c r="DP20" s="625"/>
      <c r="DQ20" s="632">
        <v>8273248</v>
      </c>
      <c r="DR20" s="624"/>
      <c r="DS20" s="624"/>
      <c r="DT20" s="624"/>
      <c r="DU20" s="624"/>
      <c r="DV20" s="624"/>
      <c r="DW20" s="624"/>
      <c r="DX20" s="624"/>
      <c r="DY20" s="624"/>
      <c r="DZ20" s="624"/>
      <c r="EA20" s="624"/>
      <c r="EB20" s="624"/>
      <c r="EC20" s="633"/>
    </row>
    <row r="21" spans="2:133" ht="11.25" customHeight="1" x14ac:dyDescent="0.15">
      <c r="B21" s="620" t="s">
        <v>265</v>
      </c>
      <c r="C21" s="621"/>
      <c r="D21" s="621"/>
      <c r="E21" s="621"/>
      <c r="F21" s="621"/>
      <c r="G21" s="621"/>
      <c r="H21" s="621"/>
      <c r="I21" s="621"/>
      <c r="J21" s="621"/>
      <c r="K21" s="621"/>
      <c r="L21" s="621"/>
      <c r="M21" s="621"/>
      <c r="N21" s="621"/>
      <c r="O21" s="621"/>
      <c r="P21" s="621"/>
      <c r="Q21" s="622"/>
      <c r="R21" s="623">
        <v>4873372</v>
      </c>
      <c r="S21" s="624"/>
      <c r="T21" s="624"/>
      <c r="U21" s="624"/>
      <c r="V21" s="624"/>
      <c r="W21" s="624"/>
      <c r="X21" s="624"/>
      <c r="Y21" s="625"/>
      <c r="Z21" s="626">
        <v>32.299999999999997</v>
      </c>
      <c r="AA21" s="626"/>
      <c r="AB21" s="626"/>
      <c r="AC21" s="626"/>
      <c r="AD21" s="627">
        <v>4249535</v>
      </c>
      <c r="AE21" s="627"/>
      <c r="AF21" s="627"/>
      <c r="AG21" s="627"/>
      <c r="AH21" s="627"/>
      <c r="AI21" s="627"/>
      <c r="AJ21" s="627"/>
      <c r="AK21" s="627"/>
      <c r="AL21" s="628">
        <v>59.4</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t="s">
        <v>122</v>
      </c>
      <c r="BH21" s="624"/>
      <c r="BI21" s="624"/>
      <c r="BJ21" s="624"/>
      <c r="BK21" s="624"/>
      <c r="BL21" s="624"/>
      <c r="BM21" s="624"/>
      <c r="BN21" s="625"/>
      <c r="BO21" s="626" t="s">
        <v>122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267</v>
      </c>
      <c r="C22" s="621"/>
      <c r="D22" s="621"/>
      <c r="E22" s="621"/>
      <c r="F22" s="621"/>
      <c r="G22" s="621"/>
      <c r="H22" s="621"/>
      <c r="I22" s="621"/>
      <c r="J22" s="621"/>
      <c r="K22" s="621"/>
      <c r="L22" s="621"/>
      <c r="M22" s="621"/>
      <c r="N22" s="621"/>
      <c r="O22" s="621"/>
      <c r="P22" s="621"/>
      <c r="Q22" s="622"/>
      <c r="R22" s="623">
        <v>4249535</v>
      </c>
      <c r="S22" s="624"/>
      <c r="T22" s="624"/>
      <c r="U22" s="624"/>
      <c r="V22" s="624"/>
      <c r="W22" s="624"/>
      <c r="X22" s="624"/>
      <c r="Y22" s="625"/>
      <c r="Z22" s="626">
        <v>28.1</v>
      </c>
      <c r="AA22" s="626"/>
      <c r="AB22" s="626"/>
      <c r="AC22" s="626"/>
      <c r="AD22" s="627">
        <v>4249535</v>
      </c>
      <c r="AE22" s="627"/>
      <c r="AF22" s="627"/>
      <c r="AG22" s="627"/>
      <c r="AH22" s="627"/>
      <c r="AI22" s="627"/>
      <c r="AJ22" s="627"/>
      <c r="AK22" s="627"/>
      <c r="AL22" s="628">
        <v>59.4</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270</v>
      </c>
      <c r="C23" s="621"/>
      <c r="D23" s="621"/>
      <c r="E23" s="621"/>
      <c r="F23" s="621"/>
      <c r="G23" s="621"/>
      <c r="H23" s="621"/>
      <c r="I23" s="621"/>
      <c r="J23" s="621"/>
      <c r="K23" s="621"/>
      <c r="L23" s="621"/>
      <c r="M23" s="621"/>
      <c r="N23" s="621"/>
      <c r="O23" s="621"/>
      <c r="P23" s="621"/>
      <c r="Q23" s="622"/>
      <c r="R23" s="623">
        <v>623837</v>
      </c>
      <c r="S23" s="624"/>
      <c r="T23" s="624"/>
      <c r="U23" s="624"/>
      <c r="V23" s="624"/>
      <c r="W23" s="624"/>
      <c r="X23" s="624"/>
      <c r="Y23" s="625"/>
      <c r="Z23" s="626">
        <v>4.0999999999999996</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15">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5035010</v>
      </c>
      <c r="CS24" s="613"/>
      <c r="CT24" s="613"/>
      <c r="CU24" s="613"/>
      <c r="CV24" s="613"/>
      <c r="CW24" s="613"/>
      <c r="CX24" s="613"/>
      <c r="CY24" s="614"/>
      <c r="CZ24" s="617">
        <v>33.9</v>
      </c>
      <c r="DA24" s="618"/>
      <c r="DB24" s="618"/>
      <c r="DC24" s="634"/>
      <c r="DD24" s="657">
        <v>3581081</v>
      </c>
      <c r="DE24" s="613"/>
      <c r="DF24" s="613"/>
      <c r="DG24" s="613"/>
      <c r="DH24" s="613"/>
      <c r="DI24" s="613"/>
      <c r="DJ24" s="613"/>
      <c r="DK24" s="614"/>
      <c r="DL24" s="657">
        <v>3340954</v>
      </c>
      <c r="DM24" s="613"/>
      <c r="DN24" s="613"/>
      <c r="DO24" s="613"/>
      <c r="DP24" s="613"/>
      <c r="DQ24" s="613"/>
      <c r="DR24" s="613"/>
      <c r="DS24" s="613"/>
      <c r="DT24" s="613"/>
      <c r="DU24" s="613"/>
      <c r="DV24" s="614"/>
      <c r="DW24" s="617">
        <v>46.6</v>
      </c>
      <c r="DX24" s="618"/>
      <c r="DY24" s="618"/>
      <c r="DZ24" s="618"/>
      <c r="EA24" s="618"/>
      <c r="EB24" s="618"/>
      <c r="EC24" s="619"/>
    </row>
    <row r="25" spans="2:133" ht="11.25" customHeight="1" x14ac:dyDescent="0.15">
      <c r="B25" s="620" t="s">
        <v>280</v>
      </c>
      <c r="C25" s="621"/>
      <c r="D25" s="621"/>
      <c r="E25" s="621"/>
      <c r="F25" s="621"/>
      <c r="G25" s="621"/>
      <c r="H25" s="621"/>
      <c r="I25" s="621"/>
      <c r="J25" s="621"/>
      <c r="K25" s="621"/>
      <c r="L25" s="621"/>
      <c r="M25" s="621"/>
      <c r="N25" s="621"/>
      <c r="O25" s="621"/>
      <c r="P25" s="621"/>
      <c r="Q25" s="622"/>
      <c r="R25" s="623">
        <v>7747860</v>
      </c>
      <c r="S25" s="624"/>
      <c r="T25" s="624"/>
      <c r="U25" s="624"/>
      <c r="V25" s="624"/>
      <c r="W25" s="624"/>
      <c r="X25" s="624"/>
      <c r="Y25" s="625"/>
      <c r="Z25" s="626">
        <v>51.3</v>
      </c>
      <c r="AA25" s="626"/>
      <c r="AB25" s="626"/>
      <c r="AC25" s="626"/>
      <c r="AD25" s="627">
        <v>7124023</v>
      </c>
      <c r="AE25" s="627"/>
      <c r="AF25" s="627"/>
      <c r="AG25" s="627"/>
      <c r="AH25" s="627"/>
      <c r="AI25" s="627"/>
      <c r="AJ25" s="627"/>
      <c r="AK25" s="627"/>
      <c r="AL25" s="628">
        <v>99.6</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1822135</v>
      </c>
      <c r="CS25" s="653"/>
      <c r="CT25" s="653"/>
      <c r="CU25" s="653"/>
      <c r="CV25" s="653"/>
      <c r="CW25" s="653"/>
      <c r="CX25" s="653"/>
      <c r="CY25" s="654"/>
      <c r="CZ25" s="628">
        <v>12.3</v>
      </c>
      <c r="DA25" s="655"/>
      <c r="DB25" s="655"/>
      <c r="DC25" s="658"/>
      <c r="DD25" s="632">
        <v>1537800</v>
      </c>
      <c r="DE25" s="653"/>
      <c r="DF25" s="653"/>
      <c r="DG25" s="653"/>
      <c r="DH25" s="653"/>
      <c r="DI25" s="653"/>
      <c r="DJ25" s="653"/>
      <c r="DK25" s="654"/>
      <c r="DL25" s="632">
        <v>1535633</v>
      </c>
      <c r="DM25" s="653"/>
      <c r="DN25" s="653"/>
      <c r="DO25" s="653"/>
      <c r="DP25" s="653"/>
      <c r="DQ25" s="653"/>
      <c r="DR25" s="653"/>
      <c r="DS25" s="653"/>
      <c r="DT25" s="653"/>
      <c r="DU25" s="653"/>
      <c r="DV25" s="654"/>
      <c r="DW25" s="628">
        <v>21.4</v>
      </c>
      <c r="DX25" s="655"/>
      <c r="DY25" s="655"/>
      <c r="DZ25" s="655"/>
      <c r="EA25" s="655"/>
      <c r="EB25" s="655"/>
      <c r="EC25" s="656"/>
    </row>
    <row r="26" spans="2:133" ht="11.25" customHeight="1" x14ac:dyDescent="0.15">
      <c r="B26" s="620" t="s">
        <v>283</v>
      </c>
      <c r="C26" s="621"/>
      <c r="D26" s="621"/>
      <c r="E26" s="621"/>
      <c r="F26" s="621"/>
      <c r="G26" s="621"/>
      <c r="H26" s="621"/>
      <c r="I26" s="621"/>
      <c r="J26" s="621"/>
      <c r="K26" s="621"/>
      <c r="L26" s="621"/>
      <c r="M26" s="621"/>
      <c r="N26" s="621"/>
      <c r="O26" s="621"/>
      <c r="P26" s="621"/>
      <c r="Q26" s="622"/>
      <c r="R26" s="623">
        <v>2335</v>
      </c>
      <c r="S26" s="624"/>
      <c r="T26" s="624"/>
      <c r="U26" s="624"/>
      <c r="V26" s="624"/>
      <c r="W26" s="624"/>
      <c r="X26" s="624"/>
      <c r="Y26" s="625"/>
      <c r="Z26" s="626">
        <v>0</v>
      </c>
      <c r="AA26" s="626"/>
      <c r="AB26" s="626"/>
      <c r="AC26" s="626"/>
      <c r="AD26" s="627">
        <v>2335</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1012366</v>
      </c>
      <c r="CS26" s="624"/>
      <c r="CT26" s="624"/>
      <c r="CU26" s="624"/>
      <c r="CV26" s="624"/>
      <c r="CW26" s="624"/>
      <c r="CX26" s="624"/>
      <c r="CY26" s="625"/>
      <c r="CZ26" s="628">
        <v>6.8</v>
      </c>
      <c r="DA26" s="655"/>
      <c r="DB26" s="655"/>
      <c r="DC26" s="658"/>
      <c r="DD26" s="632">
        <v>906546</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5"/>
      <c r="DY26" s="655"/>
      <c r="DZ26" s="655"/>
      <c r="EA26" s="655"/>
      <c r="EB26" s="655"/>
      <c r="EC26" s="656"/>
    </row>
    <row r="27" spans="2:133" ht="11.25" customHeight="1" x14ac:dyDescent="0.15">
      <c r="B27" s="620" t="s">
        <v>286</v>
      </c>
      <c r="C27" s="621"/>
      <c r="D27" s="621"/>
      <c r="E27" s="621"/>
      <c r="F27" s="621"/>
      <c r="G27" s="621"/>
      <c r="H27" s="621"/>
      <c r="I27" s="621"/>
      <c r="J27" s="621"/>
      <c r="K27" s="621"/>
      <c r="L27" s="621"/>
      <c r="M27" s="621"/>
      <c r="N27" s="621"/>
      <c r="O27" s="621"/>
      <c r="P27" s="621"/>
      <c r="Q27" s="622"/>
      <c r="R27" s="623">
        <v>77682</v>
      </c>
      <c r="S27" s="624"/>
      <c r="T27" s="624"/>
      <c r="U27" s="624"/>
      <c r="V27" s="624"/>
      <c r="W27" s="624"/>
      <c r="X27" s="624"/>
      <c r="Y27" s="625"/>
      <c r="Z27" s="626">
        <v>0.5</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1968069</v>
      </c>
      <c r="BH27" s="624"/>
      <c r="BI27" s="624"/>
      <c r="BJ27" s="624"/>
      <c r="BK27" s="624"/>
      <c r="BL27" s="624"/>
      <c r="BM27" s="624"/>
      <c r="BN27" s="625"/>
      <c r="BO27" s="626">
        <v>100</v>
      </c>
      <c r="BP27" s="626"/>
      <c r="BQ27" s="626"/>
      <c r="BR27" s="626"/>
      <c r="BS27" s="627" t="s">
        <v>122</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1883310</v>
      </c>
      <c r="CS27" s="653"/>
      <c r="CT27" s="653"/>
      <c r="CU27" s="653"/>
      <c r="CV27" s="653"/>
      <c r="CW27" s="653"/>
      <c r="CX27" s="653"/>
      <c r="CY27" s="654"/>
      <c r="CZ27" s="628">
        <v>12.7</v>
      </c>
      <c r="DA27" s="655"/>
      <c r="DB27" s="655"/>
      <c r="DC27" s="658"/>
      <c r="DD27" s="632">
        <v>741397</v>
      </c>
      <c r="DE27" s="653"/>
      <c r="DF27" s="653"/>
      <c r="DG27" s="653"/>
      <c r="DH27" s="653"/>
      <c r="DI27" s="653"/>
      <c r="DJ27" s="653"/>
      <c r="DK27" s="654"/>
      <c r="DL27" s="632">
        <v>503437</v>
      </c>
      <c r="DM27" s="653"/>
      <c r="DN27" s="653"/>
      <c r="DO27" s="653"/>
      <c r="DP27" s="653"/>
      <c r="DQ27" s="653"/>
      <c r="DR27" s="653"/>
      <c r="DS27" s="653"/>
      <c r="DT27" s="653"/>
      <c r="DU27" s="653"/>
      <c r="DV27" s="654"/>
      <c r="DW27" s="628">
        <v>7</v>
      </c>
      <c r="DX27" s="655"/>
      <c r="DY27" s="655"/>
      <c r="DZ27" s="655"/>
      <c r="EA27" s="655"/>
      <c r="EB27" s="655"/>
      <c r="EC27" s="656"/>
    </row>
    <row r="28" spans="2:133" ht="11.25" customHeight="1" x14ac:dyDescent="0.15">
      <c r="B28" s="620" t="s">
        <v>289</v>
      </c>
      <c r="C28" s="621"/>
      <c r="D28" s="621"/>
      <c r="E28" s="621"/>
      <c r="F28" s="621"/>
      <c r="G28" s="621"/>
      <c r="H28" s="621"/>
      <c r="I28" s="621"/>
      <c r="J28" s="621"/>
      <c r="K28" s="621"/>
      <c r="L28" s="621"/>
      <c r="M28" s="621"/>
      <c r="N28" s="621"/>
      <c r="O28" s="621"/>
      <c r="P28" s="621"/>
      <c r="Q28" s="622"/>
      <c r="R28" s="623">
        <v>134492</v>
      </c>
      <c r="S28" s="624"/>
      <c r="T28" s="624"/>
      <c r="U28" s="624"/>
      <c r="V28" s="624"/>
      <c r="W28" s="624"/>
      <c r="X28" s="624"/>
      <c r="Y28" s="625"/>
      <c r="Z28" s="626">
        <v>0.9</v>
      </c>
      <c r="AA28" s="626"/>
      <c r="AB28" s="626"/>
      <c r="AC28" s="626"/>
      <c r="AD28" s="627">
        <v>10743</v>
      </c>
      <c r="AE28" s="627"/>
      <c r="AF28" s="627"/>
      <c r="AG28" s="627"/>
      <c r="AH28" s="627"/>
      <c r="AI28" s="627"/>
      <c r="AJ28" s="627"/>
      <c r="AK28" s="627"/>
      <c r="AL28" s="628">
        <v>0.2</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1329565</v>
      </c>
      <c r="CS28" s="624"/>
      <c r="CT28" s="624"/>
      <c r="CU28" s="624"/>
      <c r="CV28" s="624"/>
      <c r="CW28" s="624"/>
      <c r="CX28" s="624"/>
      <c r="CY28" s="625"/>
      <c r="CZ28" s="628">
        <v>9</v>
      </c>
      <c r="DA28" s="655"/>
      <c r="DB28" s="655"/>
      <c r="DC28" s="658"/>
      <c r="DD28" s="632">
        <v>1301884</v>
      </c>
      <c r="DE28" s="624"/>
      <c r="DF28" s="624"/>
      <c r="DG28" s="624"/>
      <c r="DH28" s="624"/>
      <c r="DI28" s="624"/>
      <c r="DJ28" s="624"/>
      <c r="DK28" s="625"/>
      <c r="DL28" s="632">
        <v>1301884</v>
      </c>
      <c r="DM28" s="624"/>
      <c r="DN28" s="624"/>
      <c r="DO28" s="624"/>
      <c r="DP28" s="624"/>
      <c r="DQ28" s="624"/>
      <c r="DR28" s="624"/>
      <c r="DS28" s="624"/>
      <c r="DT28" s="624"/>
      <c r="DU28" s="624"/>
      <c r="DV28" s="625"/>
      <c r="DW28" s="628">
        <v>18.2</v>
      </c>
      <c r="DX28" s="655"/>
      <c r="DY28" s="655"/>
      <c r="DZ28" s="655"/>
      <c r="EA28" s="655"/>
      <c r="EB28" s="655"/>
      <c r="EC28" s="656"/>
    </row>
    <row r="29" spans="2:133" ht="11.25" customHeight="1" x14ac:dyDescent="0.15">
      <c r="B29" s="620" t="s">
        <v>291</v>
      </c>
      <c r="C29" s="621"/>
      <c r="D29" s="621"/>
      <c r="E29" s="621"/>
      <c r="F29" s="621"/>
      <c r="G29" s="621"/>
      <c r="H29" s="621"/>
      <c r="I29" s="621"/>
      <c r="J29" s="621"/>
      <c r="K29" s="621"/>
      <c r="L29" s="621"/>
      <c r="M29" s="621"/>
      <c r="N29" s="621"/>
      <c r="O29" s="621"/>
      <c r="P29" s="621"/>
      <c r="Q29" s="622"/>
      <c r="R29" s="623">
        <v>7672</v>
      </c>
      <c r="S29" s="624"/>
      <c r="T29" s="624"/>
      <c r="U29" s="624"/>
      <c r="V29" s="624"/>
      <c r="W29" s="624"/>
      <c r="X29" s="624"/>
      <c r="Y29" s="625"/>
      <c r="Z29" s="626">
        <v>0.1</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292</v>
      </c>
      <c r="CE29" s="662"/>
      <c r="CF29" s="620" t="s">
        <v>66</v>
      </c>
      <c r="CG29" s="621"/>
      <c r="CH29" s="621"/>
      <c r="CI29" s="621"/>
      <c r="CJ29" s="621"/>
      <c r="CK29" s="621"/>
      <c r="CL29" s="621"/>
      <c r="CM29" s="621"/>
      <c r="CN29" s="621"/>
      <c r="CO29" s="621"/>
      <c r="CP29" s="621"/>
      <c r="CQ29" s="622"/>
      <c r="CR29" s="623">
        <v>1329368</v>
      </c>
      <c r="CS29" s="653"/>
      <c r="CT29" s="653"/>
      <c r="CU29" s="653"/>
      <c r="CV29" s="653"/>
      <c r="CW29" s="653"/>
      <c r="CX29" s="653"/>
      <c r="CY29" s="654"/>
      <c r="CZ29" s="628">
        <v>9</v>
      </c>
      <c r="DA29" s="655"/>
      <c r="DB29" s="655"/>
      <c r="DC29" s="658"/>
      <c r="DD29" s="632">
        <v>1301687</v>
      </c>
      <c r="DE29" s="653"/>
      <c r="DF29" s="653"/>
      <c r="DG29" s="653"/>
      <c r="DH29" s="653"/>
      <c r="DI29" s="653"/>
      <c r="DJ29" s="653"/>
      <c r="DK29" s="654"/>
      <c r="DL29" s="632">
        <v>1301687</v>
      </c>
      <c r="DM29" s="653"/>
      <c r="DN29" s="653"/>
      <c r="DO29" s="653"/>
      <c r="DP29" s="653"/>
      <c r="DQ29" s="653"/>
      <c r="DR29" s="653"/>
      <c r="DS29" s="653"/>
      <c r="DT29" s="653"/>
      <c r="DU29" s="653"/>
      <c r="DV29" s="654"/>
      <c r="DW29" s="628">
        <v>18.2</v>
      </c>
      <c r="DX29" s="655"/>
      <c r="DY29" s="655"/>
      <c r="DZ29" s="655"/>
      <c r="EA29" s="655"/>
      <c r="EB29" s="655"/>
      <c r="EC29" s="656"/>
    </row>
    <row r="30" spans="2:133" ht="11.25" customHeight="1" x14ac:dyDescent="0.15">
      <c r="B30" s="620" t="s">
        <v>293</v>
      </c>
      <c r="C30" s="621"/>
      <c r="D30" s="621"/>
      <c r="E30" s="621"/>
      <c r="F30" s="621"/>
      <c r="G30" s="621"/>
      <c r="H30" s="621"/>
      <c r="I30" s="621"/>
      <c r="J30" s="621"/>
      <c r="K30" s="621"/>
      <c r="L30" s="621"/>
      <c r="M30" s="621"/>
      <c r="N30" s="621"/>
      <c r="O30" s="621"/>
      <c r="P30" s="621"/>
      <c r="Q30" s="622"/>
      <c r="R30" s="623">
        <v>1402673</v>
      </c>
      <c r="S30" s="624"/>
      <c r="T30" s="624"/>
      <c r="U30" s="624"/>
      <c r="V30" s="624"/>
      <c r="W30" s="624"/>
      <c r="X30" s="624"/>
      <c r="Y30" s="625"/>
      <c r="Z30" s="626">
        <v>9.3000000000000007</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59"/>
      <c r="BI30" s="659"/>
      <c r="BJ30" s="659"/>
      <c r="BK30" s="659"/>
      <c r="BL30" s="659"/>
      <c r="BM30" s="659"/>
      <c r="BN30" s="659"/>
      <c r="BO30" s="659"/>
      <c r="BP30" s="659"/>
      <c r="BQ30" s="660"/>
      <c r="BR30" s="605" t="s">
        <v>295</v>
      </c>
      <c r="BS30" s="659"/>
      <c r="BT30" s="659"/>
      <c r="BU30" s="659"/>
      <c r="BV30" s="659"/>
      <c r="BW30" s="659"/>
      <c r="BX30" s="659"/>
      <c r="BY30" s="659"/>
      <c r="BZ30" s="659"/>
      <c r="CA30" s="659"/>
      <c r="CB30" s="660"/>
      <c r="CD30" s="663"/>
      <c r="CE30" s="664"/>
      <c r="CF30" s="620" t="s">
        <v>296</v>
      </c>
      <c r="CG30" s="621"/>
      <c r="CH30" s="621"/>
      <c r="CI30" s="621"/>
      <c r="CJ30" s="621"/>
      <c r="CK30" s="621"/>
      <c r="CL30" s="621"/>
      <c r="CM30" s="621"/>
      <c r="CN30" s="621"/>
      <c r="CO30" s="621"/>
      <c r="CP30" s="621"/>
      <c r="CQ30" s="622"/>
      <c r="CR30" s="623">
        <v>1281052</v>
      </c>
      <c r="CS30" s="624"/>
      <c r="CT30" s="624"/>
      <c r="CU30" s="624"/>
      <c r="CV30" s="624"/>
      <c r="CW30" s="624"/>
      <c r="CX30" s="624"/>
      <c r="CY30" s="625"/>
      <c r="CZ30" s="628">
        <v>8.6</v>
      </c>
      <c r="DA30" s="655"/>
      <c r="DB30" s="655"/>
      <c r="DC30" s="658"/>
      <c r="DD30" s="632">
        <v>1253569</v>
      </c>
      <c r="DE30" s="624"/>
      <c r="DF30" s="624"/>
      <c r="DG30" s="624"/>
      <c r="DH30" s="624"/>
      <c r="DI30" s="624"/>
      <c r="DJ30" s="624"/>
      <c r="DK30" s="625"/>
      <c r="DL30" s="632">
        <v>1253569</v>
      </c>
      <c r="DM30" s="624"/>
      <c r="DN30" s="624"/>
      <c r="DO30" s="624"/>
      <c r="DP30" s="624"/>
      <c r="DQ30" s="624"/>
      <c r="DR30" s="624"/>
      <c r="DS30" s="624"/>
      <c r="DT30" s="624"/>
      <c r="DU30" s="624"/>
      <c r="DV30" s="625"/>
      <c r="DW30" s="628">
        <v>17.5</v>
      </c>
      <c r="DX30" s="655"/>
      <c r="DY30" s="655"/>
      <c r="DZ30" s="655"/>
      <c r="EA30" s="655"/>
      <c r="EB30" s="655"/>
      <c r="EC30" s="656"/>
    </row>
    <row r="31" spans="2:133" ht="11.25" customHeight="1" x14ac:dyDescent="0.15">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298</v>
      </c>
      <c r="AQ31" s="672"/>
      <c r="AR31" s="672"/>
      <c r="AS31" s="672"/>
      <c r="AT31" s="677" t="s">
        <v>299</v>
      </c>
      <c r="AU31" s="206"/>
      <c r="AV31" s="206"/>
      <c r="AW31" s="206"/>
      <c r="AX31" s="609" t="s">
        <v>177</v>
      </c>
      <c r="AY31" s="610"/>
      <c r="AZ31" s="610"/>
      <c r="BA31" s="610"/>
      <c r="BB31" s="610"/>
      <c r="BC31" s="610"/>
      <c r="BD31" s="610"/>
      <c r="BE31" s="610"/>
      <c r="BF31" s="611"/>
      <c r="BG31" s="670">
        <v>99.4</v>
      </c>
      <c r="BH31" s="667"/>
      <c r="BI31" s="667"/>
      <c r="BJ31" s="667"/>
      <c r="BK31" s="667"/>
      <c r="BL31" s="667"/>
      <c r="BM31" s="618">
        <v>97.8</v>
      </c>
      <c r="BN31" s="667"/>
      <c r="BO31" s="667"/>
      <c r="BP31" s="667"/>
      <c r="BQ31" s="668"/>
      <c r="BR31" s="670">
        <v>99.3</v>
      </c>
      <c r="BS31" s="667"/>
      <c r="BT31" s="667"/>
      <c r="BU31" s="667"/>
      <c r="BV31" s="667"/>
      <c r="BW31" s="667"/>
      <c r="BX31" s="618">
        <v>97.8</v>
      </c>
      <c r="BY31" s="667"/>
      <c r="BZ31" s="667"/>
      <c r="CA31" s="667"/>
      <c r="CB31" s="668"/>
      <c r="CD31" s="663"/>
      <c r="CE31" s="664"/>
      <c r="CF31" s="620" t="s">
        <v>300</v>
      </c>
      <c r="CG31" s="621"/>
      <c r="CH31" s="621"/>
      <c r="CI31" s="621"/>
      <c r="CJ31" s="621"/>
      <c r="CK31" s="621"/>
      <c r="CL31" s="621"/>
      <c r="CM31" s="621"/>
      <c r="CN31" s="621"/>
      <c r="CO31" s="621"/>
      <c r="CP31" s="621"/>
      <c r="CQ31" s="622"/>
      <c r="CR31" s="623">
        <v>48316</v>
      </c>
      <c r="CS31" s="653"/>
      <c r="CT31" s="653"/>
      <c r="CU31" s="653"/>
      <c r="CV31" s="653"/>
      <c r="CW31" s="653"/>
      <c r="CX31" s="653"/>
      <c r="CY31" s="654"/>
      <c r="CZ31" s="628">
        <v>0.3</v>
      </c>
      <c r="DA31" s="655"/>
      <c r="DB31" s="655"/>
      <c r="DC31" s="658"/>
      <c r="DD31" s="632">
        <v>48118</v>
      </c>
      <c r="DE31" s="653"/>
      <c r="DF31" s="653"/>
      <c r="DG31" s="653"/>
      <c r="DH31" s="653"/>
      <c r="DI31" s="653"/>
      <c r="DJ31" s="653"/>
      <c r="DK31" s="654"/>
      <c r="DL31" s="632">
        <v>48118</v>
      </c>
      <c r="DM31" s="653"/>
      <c r="DN31" s="653"/>
      <c r="DO31" s="653"/>
      <c r="DP31" s="653"/>
      <c r="DQ31" s="653"/>
      <c r="DR31" s="653"/>
      <c r="DS31" s="653"/>
      <c r="DT31" s="653"/>
      <c r="DU31" s="653"/>
      <c r="DV31" s="654"/>
      <c r="DW31" s="628">
        <v>0.7</v>
      </c>
      <c r="DX31" s="655"/>
      <c r="DY31" s="655"/>
      <c r="DZ31" s="655"/>
      <c r="EA31" s="655"/>
      <c r="EB31" s="655"/>
      <c r="EC31" s="656"/>
    </row>
    <row r="32" spans="2:133" ht="11.25" customHeight="1" x14ac:dyDescent="0.15">
      <c r="B32" s="620" t="s">
        <v>301</v>
      </c>
      <c r="C32" s="621"/>
      <c r="D32" s="621"/>
      <c r="E32" s="621"/>
      <c r="F32" s="621"/>
      <c r="G32" s="621"/>
      <c r="H32" s="621"/>
      <c r="I32" s="621"/>
      <c r="J32" s="621"/>
      <c r="K32" s="621"/>
      <c r="L32" s="621"/>
      <c r="M32" s="621"/>
      <c r="N32" s="621"/>
      <c r="O32" s="621"/>
      <c r="P32" s="621"/>
      <c r="Q32" s="622"/>
      <c r="R32" s="623">
        <v>882674</v>
      </c>
      <c r="S32" s="624"/>
      <c r="T32" s="624"/>
      <c r="U32" s="624"/>
      <c r="V32" s="624"/>
      <c r="W32" s="624"/>
      <c r="X32" s="624"/>
      <c r="Y32" s="625"/>
      <c r="Z32" s="626">
        <v>5.8</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02" t="s">
        <v>302</v>
      </c>
      <c r="AX32" s="620" t="s">
        <v>303</v>
      </c>
      <c r="AY32" s="621"/>
      <c r="AZ32" s="621"/>
      <c r="BA32" s="621"/>
      <c r="BB32" s="621"/>
      <c r="BC32" s="621"/>
      <c r="BD32" s="621"/>
      <c r="BE32" s="621"/>
      <c r="BF32" s="622"/>
      <c r="BG32" s="680">
        <v>99.5</v>
      </c>
      <c r="BH32" s="653"/>
      <c r="BI32" s="653"/>
      <c r="BJ32" s="653"/>
      <c r="BK32" s="653"/>
      <c r="BL32" s="653"/>
      <c r="BM32" s="629">
        <v>98.1</v>
      </c>
      <c r="BN32" s="653"/>
      <c r="BO32" s="653"/>
      <c r="BP32" s="653"/>
      <c r="BQ32" s="669"/>
      <c r="BR32" s="680">
        <v>99.4</v>
      </c>
      <c r="BS32" s="653"/>
      <c r="BT32" s="653"/>
      <c r="BU32" s="653"/>
      <c r="BV32" s="653"/>
      <c r="BW32" s="653"/>
      <c r="BX32" s="629">
        <v>98.1</v>
      </c>
      <c r="BY32" s="653"/>
      <c r="BZ32" s="653"/>
      <c r="CA32" s="653"/>
      <c r="CB32" s="669"/>
      <c r="CD32" s="665"/>
      <c r="CE32" s="666"/>
      <c r="CF32" s="620" t="s">
        <v>304</v>
      </c>
      <c r="CG32" s="621"/>
      <c r="CH32" s="621"/>
      <c r="CI32" s="621"/>
      <c r="CJ32" s="621"/>
      <c r="CK32" s="621"/>
      <c r="CL32" s="621"/>
      <c r="CM32" s="621"/>
      <c r="CN32" s="621"/>
      <c r="CO32" s="621"/>
      <c r="CP32" s="621"/>
      <c r="CQ32" s="622"/>
      <c r="CR32" s="623">
        <v>197</v>
      </c>
      <c r="CS32" s="624"/>
      <c r="CT32" s="624"/>
      <c r="CU32" s="624"/>
      <c r="CV32" s="624"/>
      <c r="CW32" s="624"/>
      <c r="CX32" s="624"/>
      <c r="CY32" s="625"/>
      <c r="CZ32" s="628">
        <v>0</v>
      </c>
      <c r="DA32" s="655"/>
      <c r="DB32" s="655"/>
      <c r="DC32" s="658"/>
      <c r="DD32" s="632">
        <v>197</v>
      </c>
      <c r="DE32" s="624"/>
      <c r="DF32" s="624"/>
      <c r="DG32" s="624"/>
      <c r="DH32" s="624"/>
      <c r="DI32" s="624"/>
      <c r="DJ32" s="624"/>
      <c r="DK32" s="625"/>
      <c r="DL32" s="632">
        <v>197</v>
      </c>
      <c r="DM32" s="624"/>
      <c r="DN32" s="624"/>
      <c r="DO32" s="624"/>
      <c r="DP32" s="624"/>
      <c r="DQ32" s="624"/>
      <c r="DR32" s="624"/>
      <c r="DS32" s="624"/>
      <c r="DT32" s="624"/>
      <c r="DU32" s="624"/>
      <c r="DV32" s="625"/>
      <c r="DW32" s="628">
        <v>0</v>
      </c>
      <c r="DX32" s="655"/>
      <c r="DY32" s="655"/>
      <c r="DZ32" s="655"/>
      <c r="EA32" s="655"/>
      <c r="EB32" s="655"/>
      <c r="EC32" s="656"/>
    </row>
    <row r="33" spans="2:133" ht="11.25" customHeight="1" x14ac:dyDescent="0.15">
      <c r="B33" s="620" t="s">
        <v>305</v>
      </c>
      <c r="C33" s="621"/>
      <c r="D33" s="621"/>
      <c r="E33" s="621"/>
      <c r="F33" s="621"/>
      <c r="G33" s="621"/>
      <c r="H33" s="621"/>
      <c r="I33" s="621"/>
      <c r="J33" s="621"/>
      <c r="K33" s="621"/>
      <c r="L33" s="621"/>
      <c r="M33" s="621"/>
      <c r="N33" s="621"/>
      <c r="O33" s="621"/>
      <c r="P33" s="621"/>
      <c r="Q33" s="622"/>
      <c r="R33" s="623">
        <v>49901</v>
      </c>
      <c r="S33" s="624"/>
      <c r="T33" s="624"/>
      <c r="U33" s="624"/>
      <c r="V33" s="624"/>
      <c r="W33" s="624"/>
      <c r="X33" s="624"/>
      <c r="Y33" s="625"/>
      <c r="Z33" s="626">
        <v>0.3</v>
      </c>
      <c r="AA33" s="626"/>
      <c r="AB33" s="626"/>
      <c r="AC33" s="626"/>
      <c r="AD33" s="627">
        <v>15981</v>
      </c>
      <c r="AE33" s="627"/>
      <c r="AF33" s="627"/>
      <c r="AG33" s="627"/>
      <c r="AH33" s="627"/>
      <c r="AI33" s="627"/>
      <c r="AJ33" s="627"/>
      <c r="AK33" s="627"/>
      <c r="AL33" s="628">
        <v>0.2</v>
      </c>
      <c r="AM33" s="629"/>
      <c r="AN33" s="629"/>
      <c r="AO33" s="630"/>
      <c r="AP33" s="675"/>
      <c r="AQ33" s="676"/>
      <c r="AR33" s="676"/>
      <c r="AS33" s="676"/>
      <c r="AT33" s="679"/>
      <c r="AU33" s="207"/>
      <c r="AV33" s="207"/>
      <c r="AW33" s="207"/>
      <c r="AX33" s="644" t="s">
        <v>306</v>
      </c>
      <c r="AY33" s="645"/>
      <c r="AZ33" s="645"/>
      <c r="BA33" s="645"/>
      <c r="BB33" s="645"/>
      <c r="BC33" s="645"/>
      <c r="BD33" s="645"/>
      <c r="BE33" s="645"/>
      <c r="BF33" s="646"/>
      <c r="BG33" s="681">
        <v>99.3</v>
      </c>
      <c r="BH33" s="682"/>
      <c r="BI33" s="682"/>
      <c r="BJ33" s="682"/>
      <c r="BK33" s="682"/>
      <c r="BL33" s="682"/>
      <c r="BM33" s="683">
        <v>97.3</v>
      </c>
      <c r="BN33" s="682"/>
      <c r="BO33" s="682"/>
      <c r="BP33" s="682"/>
      <c r="BQ33" s="684"/>
      <c r="BR33" s="681">
        <v>99.1</v>
      </c>
      <c r="BS33" s="682"/>
      <c r="BT33" s="682"/>
      <c r="BU33" s="682"/>
      <c r="BV33" s="682"/>
      <c r="BW33" s="682"/>
      <c r="BX33" s="683">
        <v>97.2</v>
      </c>
      <c r="BY33" s="682"/>
      <c r="BZ33" s="682"/>
      <c r="CA33" s="682"/>
      <c r="CB33" s="684"/>
      <c r="CD33" s="620" t="s">
        <v>307</v>
      </c>
      <c r="CE33" s="621"/>
      <c r="CF33" s="621"/>
      <c r="CG33" s="621"/>
      <c r="CH33" s="621"/>
      <c r="CI33" s="621"/>
      <c r="CJ33" s="621"/>
      <c r="CK33" s="621"/>
      <c r="CL33" s="621"/>
      <c r="CM33" s="621"/>
      <c r="CN33" s="621"/>
      <c r="CO33" s="621"/>
      <c r="CP33" s="621"/>
      <c r="CQ33" s="622"/>
      <c r="CR33" s="623">
        <v>6161169</v>
      </c>
      <c r="CS33" s="653"/>
      <c r="CT33" s="653"/>
      <c r="CU33" s="653"/>
      <c r="CV33" s="653"/>
      <c r="CW33" s="653"/>
      <c r="CX33" s="653"/>
      <c r="CY33" s="654"/>
      <c r="CZ33" s="628">
        <v>41.5</v>
      </c>
      <c r="DA33" s="655"/>
      <c r="DB33" s="655"/>
      <c r="DC33" s="658"/>
      <c r="DD33" s="632">
        <v>4334809</v>
      </c>
      <c r="DE33" s="653"/>
      <c r="DF33" s="653"/>
      <c r="DG33" s="653"/>
      <c r="DH33" s="653"/>
      <c r="DI33" s="653"/>
      <c r="DJ33" s="653"/>
      <c r="DK33" s="654"/>
      <c r="DL33" s="632">
        <v>3114554</v>
      </c>
      <c r="DM33" s="653"/>
      <c r="DN33" s="653"/>
      <c r="DO33" s="653"/>
      <c r="DP33" s="653"/>
      <c r="DQ33" s="653"/>
      <c r="DR33" s="653"/>
      <c r="DS33" s="653"/>
      <c r="DT33" s="653"/>
      <c r="DU33" s="653"/>
      <c r="DV33" s="654"/>
      <c r="DW33" s="628">
        <v>43.4</v>
      </c>
      <c r="DX33" s="655"/>
      <c r="DY33" s="655"/>
      <c r="DZ33" s="655"/>
      <c r="EA33" s="655"/>
      <c r="EB33" s="655"/>
      <c r="EC33" s="656"/>
    </row>
    <row r="34" spans="2:133" ht="11.25" customHeight="1" x14ac:dyDescent="0.15">
      <c r="B34" s="620" t="s">
        <v>308</v>
      </c>
      <c r="C34" s="621"/>
      <c r="D34" s="621"/>
      <c r="E34" s="621"/>
      <c r="F34" s="621"/>
      <c r="G34" s="621"/>
      <c r="H34" s="621"/>
      <c r="I34" s="621"/>
      <c r="J34" s="621"/>
      <c r="K34" s="621"/>
      <c r="L34" s="621"/>
      <c r="M34" s="621"/>
      <c r="N34" s="621"/>
      <c r="O34" s="621"/>
      <c r="P34" s="621"/>
      <c r="Q34" s="622"/>
      <c r="R34" s="623">
        <v>283756</v>
      </c>
      <c r="S34" s="624"/>
      <c r="T34" s="624"/>
      <c r="U34" s="624"/>
      <c r="V34" s="624"/>
      <c r="W34" s="624"/>
      <c r="X34" s="624"/>
      <c r="Y34" s="625"/>
      <c r="Z34" s="626">
        <v>1.9</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1804790</v>
      </c>
      <c r="CS34" s="624"/>
      <c r="CT34" s="624"/>
      <c r="CU34" s="624"/>
      <c r="CV34" s="624"/>
      <c r="CW34" s="624"/>
      <c r="CX34" s="624"/>
      <c r="CY34" s="625"/>
      <c r="CZ34" s="628">
        <v>12.2</v>
      </c>
      <c r="DA34" s="655"/>
      <c r="DB34" s="655"/>
      <c r="DC34" s="658"/>
      <c r="DD34" s="632">
        <v>1127852</v>
      </c>
      <c r="DE34" s="624"/>
      <c r="DF34" s="624"/>
      <c r="DG34" s="624"/>
      <c r="DH34" s="624"/>
      <c r="DI34" s="624"/>
      <c r="DJ34" s="624"/>
      <c r="DK34" s="625"/>
      <c r="DL34" s="632">
        <v>911734</v>
      </c>
      <c r="DM34" s="624"/>
      <c r="DN34" s="624"/>
      <c r="DO34" s="624"/>
      <c r="DP34" s="624"/>
      <c r="DQ34" s="624"/>
      <c r="DR34" s="624"/>
      <c r="DS34" s="624"/>
      <c r="DT34" s="624"/>
      <c r="DU34" s="624"/>
      <c r="DV34" s="625"/>
      <c r="DW34" s="628">
        <v>12.7</v>
      </c>
      <c r="DX34" s="655"/>
      <c r="DY34" s="655"/>
      <c r="DZ34" s="655"/>
      <c r="EA34" s="655"/>
      <c r="EB34" s="655"/>
      <c r="EC34" s="656"/>
    </row>
    <row r="35" spans="2:133" ht="11.25" customHeight="1" x14ac:dyDescent="0.15">
      <c r="B35" s="620" t="s">
        <v>310</v>
      </c>
      <c r="C35" s="621"/>
      <c r="D35" s="621"/>
      <c r="E35" s="621"/>
      <c r="F35" s="621"/>
      <c r="G35" s="621"/>
      <c r="H35" s="621"/>
      <c r="I35" s="621"/>
      <c r="J35" s="621"/>
      <c r="K35" s="621"/>
      <c r="L35" s="621"/>
      <c r="M35" s="621"/>
      <c r="N35" s="621"/>
      <c r="O35" s="621"/>
      <c r="P35" s="621"/>
      <c r="Q35" s="622"/>
      <c r="R35" s="623">
        <v>530797</v>
      </c>
      <c r="S35" s="624"/>
      <c r="T35" s="624"/>
      <c r="U35" s="624"/>
      <c r="V35" s="624"/>
      <c r="W35" s="624"/>
      <c r="X35" s="624"/>
      <c r="Y35" s="625"/>
      <c r="Z35" s="626">
        <v>3.5</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22558</v>
      </c>
      <c r="CS35" s="653"/>
      <c r="CT35" s="653"/>
      <c r="CU35" s="653"/>
      <c r="CV35" s="653"/>
      <c r="CW35" s="653"/>
      <c r="CX35" s="653"/>
      <c r="CY35" s="654"/>
      <c r="CZ35" s="628">
        <v>0.2</v>
      </c>
      <c r="DA35" s="655"/>
      <c r="DB35" s="655"/>
      <c r="DC35" s="658"/>
      <c r="DD35" s="632">
        <v>19130</v>
      </c>
      <c r="DE35" s="653"/>
      <c r="DF35" s="653"/>
      <c r="DG35" s="653"/>
      <c r="DH35" s="653"/>
      <c r="DI35" s="653"/>
      <c r="DJ35" s="653"/>
      <c r="DK35" s="654"/>
      <c r="DL35" s="632">
        <v>13863</v>
      </c>
      <c r="DM35" s="653"/>
      <c r="DN35" s="653"/>
      <c r="DO35" s="653"/>
      <c r="DP35" s="653"/>
      <c r="DQ35" s="653"/>
      <c r="DR35" s="653"/>
      <c r="DS35" s="653"/>
      <c r="DT35" s="653"/>
      <c r="DU35" s="653"/>
      <c r="DV35" s="654"/>
      <c r="DW35" s="628">
        <v>0.2</v>
      </c>
      <c r="DX35" s="655"/>
      <c r="DY35" s="655"/>
      <c r="DZ35" s="655"/>
      <c r="EA35" s="655"/>
      <c r="EB35" s="655"/>
      <c r="EC35" s="656"/>
    </row>
    <row r="36" spans="2:133" ht="11.25" customHeight="1" x14ac:dyDescent="0.15">
      <c r="B36" s="620" t="s">
        <v>314</v>
      </c>
      <c r="C36" s="621"/>
      <c r="D36" s="621"/>
      <c r="E36" s="621"/>
      <c r="F36" s="621"/>
      <c r="G36" s="621"/>
      <c r="H36" s="621"/>
      <c r="I36" s="621"/>
      <c r="J36" s="621"/>
      <c r="K36" s="621"/>
      <c r="L36" s="621"/>
      <c r="M36" s="621"/>
      <c r="N36" s="621"/>
      <c r="O36" s="621"/>
      <c r="P36" s="621"/>
      <c r="Q36" s="622"/>
      <c r="R36" s="623">
        <v>218683</v>
      </c>
      <c r="S36" s="624"/>
      <c r="T36" s="624"/>
      <c r="U36" s="624"/>
      <c r="V36" s="624"/>
      <c r="W36" s="624"/>
      <c r="X36" s="624"/>
      <c r="Y36" s="625"/>
      <c r="Z36" s="626">
        <v>1.4</v>
      </c>
      <c r="AA36" s="626"/>
      <c r="AB36" s="626"/>
      <c r="AC36" s="626"/>
      <c r="AD36" s="627" t="s">
        <v>122</v>
      </c>
      <c r="AE36" s="627"/>
      <c r="AF36" s="627"/>
      <c r="AG36" s="627"/>
      <c r="AH36" s="627"/>
      <c r="AI36" s="627"/>
      <c r="AJ36" s="627"/>
      <c r="AK36" s="627"/>
      <c r="AL36" s="628" t="s">
        <v>122</v>
      </c>
      <c r="AM36" s="629"/>
      <c r="AN36" s="629"/>
      <c r="AO36" s="630"/>
      <c r="AP36" s="210"/>
      <c r="AQ36" s="685" t="s">
        <v>315</v>
      </c>
      <c r="AR36" s="686"/>
      <c r="AS36" s="686"/>
      <c r="AT36" s="686"/>
      <c r="AU36" s="686"/>
      <c r="AV36" s="686"/>
      <c r="AW36" s="686"/>
      <c r="AX36" s="686"/>
      <c r="AY36" s="687"/>
      <c r="AZ36" s="612">
        <v>1624475</v>
      </c>
      <c r="BA36" s="613"/>
      <c r="BB36" s="613"/>
      <c r="BC36" s="613"/>
      <c r="BD36" s="613"/>
      <c r="BE36" s="613"/>
      <c r="BF36" s="688"/>
      <c r="BG36" s="609" t="s">
        <v>316</v>
      </c>
      <c r="BH36" s="610"/>
      <c r="BI36" s="610"/>
      <c r="BJ36" s="610"/>
      <c r="BK36" s="610"/>
      <c r="BL36" s="610"/>
      <c r="BM36" s="610"/>
      <c r="BN36" s="610"/>
      <c r="BO36" s="610"/>
      <c r="BP36" s="610"/>
      <c r="BQ36" s="610"/>
      <c r="BR36" s="610"/>
      <c r="BS36" s="610"/>
      <c r="BT36" s="610"/>
      <c r="BU36" s="611"/>
      <c r="BV36" s="612">
        <v>35839</v>
      </c>
      <c r="BW36" s="613"/>
      <c r="BX36" s="613"/>
      <c r="BY36" s="613"/>
      <c r="BZ36" s="613"/>
      <c r="CA36" s="613"/>
      <c r="CB36" s="688"/>
      <c r="CD36" s="620" t="s">
        <v>317</v>
      </c>
      <c r="CE36" s="621"/>
      <c r="CF36" s="621"/>
      <c r="CG36" s="621"/>
      <c r="CH36" s="621"/>
      <c r="CI36" s="621"/>
      <c r="CJ36" s="621"/>
      <c r="CK36" s="621"/>
      <c r="CL36" s="621"/>
      <c r="CM36" s="621"/>
      <c r="CN36" s="621"/>
      <c r="CO36" s="621"/>
      <c r="CP36" s="621"/>
      <c r="CQ36" s="622"/>
      <c r="CR36" s="623">
        <v>2546004</v>
      </c>
      <c r="CS36" s="624"/>
      <c r="CT36" s="624"/>
      <c r="CU36" s="624"/>
      <c r="CV36" s="624"/>
      <c r="CW36" s="624"/>
      <c r="CX36" s="624"/>
      <c r="CY36" s="625"/>
      <c r="CZ36" s="628">
        <v>17.2</v>
      </c>
      <c r="DA36" s="655"/>
      <c r="DB36" s="655"/>
      <c r="DC36" s="658"/>
      <c r="DD36" s="632">
        <v>1933328</v>
      </c>
      <c r="DE36" s="624"/>
      <c r="DF36" s="624"/>
      <c r="DG36" s="624"/>
      <c r="DH36" s="624"/>
      <c r="DI36" s="624"/>
      <c r="DJ36" s="624"/>
      <c r="DK36" s="625"/>
      <c r="DL36" s="632">
        <v>1497188</v>
      </c>
      <c r="DM36" s="624"/>
      <c r="DN36" s="624"/>
      <c r="DO36" s="624"/>
      <c r="DP36" s="624"/>
      <c r="DQ36" s="624"/>
      <c r="DR36" s="624"/>
      <c r="DS36" s="624"/>
      <c r="DT36" s="624"/>
      <c r="DU36" s="624"/>
      <c r="DV36" s="625"/>
      <c r="DW36" s="628">
        <v>20.9</v>
      </c>
      <c r="DX36" s="655"/>
      <c r="DY36" s="655"/>
      <c r="DZ36" s="655"/>
      <c r="EA36" s="655"/>
      <c r="EB36" s="655"/>
      <c r="EC36" s="656"/>
    </row>
    <row r="37" spans="2:133" ht="11.25" customHeight="1" x14ac:dyDescent="0.15">
      <c r="B37" s="620" t="s">
        <v>318</v>
      </c>
      <c r="C37" s="621"/>
      <c r="D37" s="621"/>
      <c r="E37" s="621"/>
      <c r="F37" s="621"/>
      <c r="G37" s="621"/>
      <c r="H37" s="621"/>
      <c r="I37" s="621"/>
      <c r="J37" s="621"/>
      <c r="K37" s="621"/>
      <c r="L37" s="621"/>
      <c r="M37" s="621"/>
      <c r="N37" s="621"/>
      <c r="O37" s="621"/>
      <c r="P37" s="621"/>
      <c r="Q37" s="622"/>
      <c r="R37" s="623">
        <v>259849</v>
      </c>
      <c r="S37" s="624"/>
      <c r="T37" s="624"/>
      <c r="U37" s="624"/>
      <c r="V37" s="624"/>
      <c r="W37" s="624"/>
      <c r="X37" s="624"/>
      <c r="Y37" s="625"/>
      <c r="Z37" s="626">
        <v>1.7</v>
      </c>
      <c r="AA37" s="626"/>
      <c r="AB37" s="626"/>
      <c r="AC37" s="626"/>
      <c r="AD37" s="627">
        <v>212</v>
      </c>
      <c r="AE37" s="627"/>
      <c r="AF37" s="627"/>
      <c r="AG37" s="627"/>
      <c r="AH37" s="627"/>
      <c r="AI37" s="627"/>
      <c r="AJ37" s="627"/>
      <c r="AK37" s="627"/>
      <c r="AL37" s="628">
        <v>0</v>
      </c>
      <c r="AM37" s="629"/>
      <c r="AN37" s="629"/>
      <c r="AO37" s="630"/>
      <c r="AQ37" s="689" t="s">
        <v>319</v>
      </c>
      <c r="AR37" s="690"/>
      <c r="AS37" s="690"/>
      <c r="AT37" s="690"/>
      <c r="AU37" s="690"/>
      <c r="AV37" s="690"/>
      <c r="AW37" s="690"/>
      <c r="AX37" s="690"/>
      <c r="AY37" s="691"/>
      <c r="AZ37" s="623">
        <v>491822</v>
      </c>
      <c r="BA37" s="624"/>
      <c r="BB37" s="624"/>
      <c r="BC37" s="624"/>
      <c r="BD37" s="653"/>
      <c r="BE37" s="653"/>
      <c r="BF37" s="669"/>
      <c r="BG37" s="620" t="s">
        <v>320</v>
      </c>
      <c r="BH37" s="621"/>
      <c r="BI37" s="621"/>
      <c r="BJ37" s="621"/>
      <c r="BK37" s="621"/>
      <c r="BL37" s="621"/>
      <c r="BM37" s="621"/>
      <c r="BN37" s="621"/>
      <c r="BO37" s="621"/>
      <c r="BP37" s="621"/>
      <c r="BQ37" s="621"/>
      <c r="BR37" s="621"/>
      <c r="BS37" s="621"/>
      <c r="BT37" s="621"/>
      <c r="BU37" s="622"/>
      <c r="BV37" s="623">
        <v>40703</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958385</v>
      </c>
      <c r="CS37" s="653"/>
      <c r="CT37" s="653"/>
      <c r="CU37" s="653"/>
      <c r="CV37" s="653"/>
      <c r="CW37" s="653"/>
      <c r="CX37" s="653"/>
      <c r="CY37" s="654"/>
      <c r="CZ37" s="628">
        <v>6.5</v>
      </c>
      <c r="DA37" s="655"/>
      <c r="DB37" s="655"/>
      <c r="DC37" s="658"/>
      <c r="DD37" s="632">
        <v>785954</v>
      </c>
      <c r="DE37" s="653"/>
      <c r="DF37" s="653"/>
      <c r="DG37" s="653"/>
      <c r="DH37" s="653"/>
      <c r="DI37" s="653"/>
      <c r="DJ37" s="653"/>
      <c r="DK37" s="654"/>
      <c r="DL37" s="632">
        <v>685182</v>
      </c>
      <c r="DM37" s="653"/>
      <c r="DN37" s="653"/>
      <c r="DO37" s="653"/>
      <c r="DP37" s="653"/>
      <c r="DQ37" s="653"/>
      <c r="DR37" s="653"/>
      <c r="DS37" s="653"/>
      <c r="DT37" s="653"/>
      <c r="DU37" s="653"/>
      <c r="DV37" s="654"/>
      <c r="DW37" s="628">
        <v>9.6</v>
      </c>
      <c r="DX37" s="655"/>
      <c r="DY37" s="655"/>
      <c r="DZ37" s="655"/>
      <c r="EA37" s="655"/>
      <c r="EB37" s="655"/>
      <c r="EC37" s="656"/>
    </row>
    <row r="38" spans="2:133" ht="11.25" customHeight="1" x14ac:dyDescent="0.15">
      <c r="B38" s="620" t="s">
        <v>322</v>
      </c>
      <c r="C38" s="621"/>
      <c r="D38" s="621"/>
      <c r="E38" s="621"/>
      <c r="F38" s="621"/>
      <c r="G38" s="621"/>
      <c r="H38" s="621"/>
      <c r="I38" s="621"/>
      <c r="J38" s="621"/>
      <c r="K38" s="621"/>
      <c r="L38" s="621"/>
      <c r="M38" s="621"/>
      <c r="N38" s="621"/>
      <c r="O38" s="621"/>
      <c r="P38" s="621"/>
      <c r="Q38" s="622"/>
      <c r="R38" s="623">
        <v>3498271</v>
      </c>
      <c r="S38" s="624"/>
      <c r="T38" s="624"/>
      <c r="U38" s="624"/>
      <c r="V38" s="624"/>
      <c r="W38" s="624"/>
      <c r="X38" s="624"/>
      <c r="Y38" s="625"/>
      <c r="Z38" s="626">
        <v>23.2</v>
      </c>
      <c r="AA38" s="626"/>
      <c r="AB38" s="626"/>
      <c r="AC38" s="626"/>
      <c r="AD38" s="627" t="s">
        <v>122</v>
      </c>
      <c r="AE38" s="627"/>
      <c r="AF38" s="627"/>
      <c r="AG38" s="627"/>
      <c r="AH38" s="627"/>
      <c r="AI38" s="627"/>
      <c r="AJ38" s="627"/>
      <c r="AK38" s="627"/>
      <c r="AL38" s="628" t="s">
        <v>122</v>
      </c>
      <c r="AM38" s="629"/>
      <c r="AN38" s="629"/>
      <c r="AO38" s="630"/>
      <c r="AQ38" s="689" t="s">
        <v>323</v>
      </c>
      <c r="AR38" s="690"/>
      <c r="AS38" s="690"/>
      <c r="AT38" s="690"/>
      <c r="AU38" s="690"/>
      <c r="AV38" s="690"/>
      <c r="AW38" s="690"/>
      <c r="AX38" s="690"/>
      <c r="AY38" s="691"/>
      <c r="AZ38" s="623">
        <v>84074</v>
      </c>
      <c r="BA38" s="624"/>
      <c r="BB38" s="624"/>
      <c r="BC38" s="624"/>
      <c r="BD38" s="653"/>
      <c r="BE38" s="653"/>
      <c r="BF38" s="669"/>
      <c r="BG38" s="620" t="s">
        <v>324</v>
      </c>
      <c r="BH38" s="621"/>
      <c r="BI38" s="621"/>
      <c r="BJ38" s="621"/>
      <c r="BK38" s="621"/>
      <c r="BL38" s="621"/>
      <c r="BM38" s="621"/>
      <c r="BN38" s="621"/>
      <c r="BO38" s="621"/>
      <c r="BP38" s="621"/>
      <c r="BQ38" s="621"/>
      <c r="BR38" s="621"/>
      <c r="BS38" s="621"/>
      <c r="BT38" s="621"/>
      <c r="BU38" s="622"/>
      <c r="BV38" s="623">
        <v>2234</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1048579</v>
      </c>
      <c r="CS38" s="624"/>
      <c r="CT38" s="624"/>
      <c r="CU38" s="624"/>
      <c r="CV38" s="624"/>
      <c r="CW38" s="624"/>
      <c r="CX38" s="624"/>
      <c r="CY38" s="625"/>
      <c r="CZ38" s="628">
        <v>7.1</v>
      </c>
      <c r="DA38" s="655"/>
      <c r="DB38" s="655"/>
      <c r="DC38" s="658"/>
      <c r="DD38" s="632">
        <v>890179</v>
      </c>
      <c r="DE38" s="624"/>
      <c r="DF38" s="624"/>
      <c r="DG38" s="624"/>
      <c r="DH38" s="624"/>
      <c r="DI38" s="624"/>
      <c r="DJ38" s="624"/>
      <c r="DK38" s="625"/>
      <c r="DL38" s="632">
        <v>691769</v>
      </c>
      <c r="DM38" s="624"/>
      <c r="DN38" s="624"/>
      <c r="DO38" s="624"/>
      <c r="DP38" s="624"/>
      <c r="DQ38" s="624"/>
      <c r="DR38" s="624"/>
      <c r="DS38" s="624"/>
      <c r="DT38" s="624"/>
      <c r="DU38" s="624"/>
      <c r="DV38" s="625"/>
      <c r="DW38" s="628">
        <v>9.6</v>
      </c>
      <c r="DX38" s="655"/>
      <c r="DY38" s="655"/>
      <c r="DZ38" s="655"/>
      <c r="EA38" s="655"/>
      <c r="EB38" s="655"/>
      <c r="EC38" s="656"/>
    </row>
    <row r="39" spans="2:133" ht="11.25" customHeight="1" x14ac:dyDescent="0.15">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9" t="s">
        <v>327</v>
      </c>
      <c r="AR39" s="690"/>
      <c r="AS39" s="690"/>
      <c r="AT39" s="690"/>
      <c r="AU39" s="690"/>
      <c r="AV39" s="690"/>
      <c r="AW39" s="690"/>
      <c r="AX39" s="690"/>
      <c r="AY39" s="691"/>
      <c r="AZ39" s="623" t="s">
        <v>122</v>
      </c>
      <c r="BA39" s="624"/>
      <c r="BB39" s="624"/>
      <c r="BC39" s="624"/>
      <c r="BD39" s="653"/>
      <c r="BE39" s="653"/>
      <c r="BF39" s="669"/>
      <c r="BG39" s="620" t="s">
        <v>328</v>
      </c>
      <c r="BH39" s="621"/>
      <c r="BI39" s="621"/>
      <c r="BJ39" s="621"/>
      <c r="BK39" s="621"/>
      <c r="BL39" s="621"/>
      <c r="BM39" s="621"/>
      <c r="BN39" s="621"/>
      <c r="BO39" s="621"/>
      <c r="BP39" s="621"/>
      <c r="BQ39" s="621"/>
      <c r="BR39" s="621"/>
      <c r="BS39" s="621"/>
      <c r="BT39" s="621"/>
      <c r="BU39" s="622"/>
      <c r="BV39" s="623">
        <v>3243</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641238</v>
      </c>
      <c r="CS39" s="653"/>
      <c r="CT39" s="653"/>
      <c r="CU39" s="653"/>
      <c r="CV39" s="653"/>
      <c r="CW39" s="653"/>
      <c r="CX39" s="653"/>
      <c r="CY39" s="654"/>
      <c r="CZ39" s="628">
        <v>4.3</v>
      </c>
      <c r="DA39" s="655"/>
      <c r="DB39" s="655"/>
      <c r="DC39" s="658"/>
      <c r="DD39" s="632">
        <v>364320</v>
      </c>
      <c r="DE39" s="653"/>
      <c r="DF39" s="653"/>
      <c r="DG39" s="653"/>
      <c r="DH39" s="653"/>
      <c r="DI39" s="653"/>
      <c r="DJ39" s="653"/>
      <c r="DK39" s="654"/>
      <c r="DL39" s="632" t="s">
        <v>122</v>
      </c>
      <c r="DM39" s="653"/>
      <c r="DN39" s="653"/>
      <c r="DO39" s="653"/>
      <c r="DP39" s="653"/>
      <c r="DQ39" s="653"/>
      <c r="DR39" s="653"/>
      <c r="DS39" s="653"/>
      <c r="DT39" s="653"/>
      <c r="DU39" s="653"/>
      <c r="DV39" s="654"/>
      <c r="DW39" s="628" t="s">
        <v>122</v>
      </c>
      <c r="DX39" s="655"/>
      <c r="DY39" s="655"/>
      <c r="DZ39" s="655"/>
      <c r="EA39" s="655"/>
      <c r="EB39" s="655"/>
      <c r="EC39" s="656"/>
    </row>
    <row r="40" spans="2:133" ht="11.25" customHeight="1" x14ac:dyDescent="0.15">
      <c r="B40" s="620" t="s">
        <v>330</v>
      </c>
      <c r="C40" s="621"/>
      <c r="D40" s="621"/>
      <c r="E40" s="621"/>
      <c r="F40" s="621"/>
      <c r="G40" s="621"/>
      <c r="H40" s="621"/>
      <c r="I40" s="621"/>
      <c r="J40" s="621"/>
      <c r="K40" s="621"/>
      <c r="L40" s="621"/>
      <c r="M40" s="621"/>
      <c r="N40" s="621"/>
      <c r="O40" s="621"/>
      <c r="P40" s="621"/>
      <c r="Q40" s="622"/>
      <c r="R40" s="623">
        <v>16271</v>
      </c>
      <c r="S40" s="624"/>
      <c r="T40" s="624"/>
      <c r="U40" s="624"/>
      <c r="V40" s="624"/>
      <c r="W40" s="624"/>
      <c r="X40" s="624"/>
      <c r="Y40" s="625"/>
      <c r="Z40" s="626">
        <v>0.1</v>
      </c>
      <c r="AA40" s="626"/>
      <c r="AB40" s="626"/>
      <c r="AC40" s="626"/>
      <c r="AD40" s="627" t="s">
        <v>122</v>
      </c>
      <c r="AE40" s="627"/>
      <c r="AF40" s="627"/>
      <c r="AG40" s="627"/>
      <c r="AH40" s="627"/>
      <c r="AI40" s="627"/>
      <c r="AJ40" s="627"/>
      <c r="AK40" s="627"/>
      <c r="AL40" s="628" t="s">
        <v>122</v>
      </c>
      <c r="AM40" s="629"/>
      <c r="AN40" s="629"/>
      <c r="AO40" s="630"/>
      <c r="AQ40" s="689" t="s">
        <v>331</v>
      </c>
      <c r="AR40" s="690"/>
      <c r="AS40" s="690"/>
      <c r="AT40" s="690"/>
      <c r="AU40" s="690"/>
      <c r="AV40" s="690"/>
      <c r="AW40" s="690"/>
      <c r="AX40" s="690"/>
      <c r="AY40" s="691"/>
      <c r="AZ40" s="623" t="s">
        <v>122</v>
      </c>
      <c r="BA40" s="624"/>
      <c r="BB40" s="624"/>
      <c r="BC40" s="624"/>
      <c r="BD40" s="653"/>
      <c r="BE40" s="653"/>
      <c r="BF40" s="669"/>
      <c r="BG40" s="673" t="s">
        <v>332</v>
      </c>
      <c r="BH40" s="674"/>
      <c r="BI40" s="674"/>
      <c r="BJ40" s="674"/>
      <c r="BK40" s="674"/>
      <c r="BL40" s="211"/>
      <c r="BM40" s="621" t="s">
        <v>333</v>
      </c>
      <c r="BN40" s="621"/>
      <c r="BO40" s="621"/>
      <c r="BP40" s="621"/>
      <c r="BQ40" s="621"/>
      <c r="BR40" s="621"/>
      <c r="BS40" s="621"/>
      <c r="BT40" s="621"/>
      <c r="BU40" s="622"/>
      <c r="BV40" s="623">
        <v>102</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98000</v>
      </c>
      <c r="CS40" s="624"/>
      <c r="CT40" s="624"/>
      <c r="CU40" s="624"/>
      <c r="CV40" s="624"/>
      <c r="CW40" s="624"/>
      <c r="CX40" s="624"/>
      <c r="CY40" s="625"/>
      <c r="CZ40" s="628">
        <v>0.7</v>
      </c>
      <c r="DA40" s="655"/>
      <c r="DB40" s="655"/>
      <c r="DC40" s="658"/>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5"/>
      <c r="DY40" s="655"/>
      <c r="DZ40" s="655"/>
      <c r="EA40" s="655"/>
      <c r="EB40" s="655"/>
      <c r="EC40" s="656"/>
    </row>
    <row r="41" spans="2:133" ht="11.25" customHeight="1" x14ac:dyDescent="0.15">
      <c r="B41" s="644" t="s">
        <v>335</v>
      </c>
      <c r="C41" s="645"/>
      <c r="D41" s="645"/>
      <c r="E41" s="645"/>
      <c r="F41" s="645"/>
      <c r="G41" s="645"/>
      <c r="H41" s="645"/>
      <c r="I41" s="645"/>
      <c r="J41" s="645"/>
      <c r="K41" s="645"/>
      <c r="L41" s="645"/>
      <c r="M41" s="645"/>
      <c r="N41" s="645"/>
      <c r="O41" s="645"/>
      <c r="P41" s="645"/>
      <c r="Q41" s="646"/>
      <c r="R41" s="698">
        <v>15096645</v>
      </c>
      <c r="S41" s="699"/>
      <c r="T41" s="699"/>
      <c r="U41" s="699"/>
      <c r="V41" s="699"/>
      <c r="W41" s="699"/>
      <c r="X41" s="699"/>
      <c r="Y41" s="700"/>
      <c r="Z41" s="701">
        <v>100</v>
      </c>
      <c r="AA41" s="701"/>
      <c r="AB41" s="701"/>
      <c r="AC41" s="701"/>
      <c r="AD41" s="702">
        <v>7153294</v>
      </c>
      <c r="AE41" s="702"/>
      <c r="AF41" s="702"/>
      <c r="AG41" s="702"/>
      <c r="AH41" s="702"/>
      <c r="AI41" s="702"/>
      <c r="AJ41" s="702"/>
      <c r="AK41" s="702"/>
      <c r="AL41" s="703">
        <v>100</v>
      </c>
      <c r="AM41" s="683"/>
      <c r="AN41" s="683"/>
      <c r="AO41" s="704"/>
      <c r="AQ41" s="689" t="s">
        <v>336</v>
      </c>
      <c r="AR41" s="690"/>
      <c r="AS41" s="690"/>
      <c r="AT41" s="690"/>
      <c r="AU41" s="690"/>
      <c r="AV41" s="690"/>
      <c r="AW41" s="690"/>
      <c r="AX41" s="690"/>
      <c r="AY41" s="691"/>
      <c r="AZ41" s="623">
        <v>145497</v>
      </c>
      <c r="BA41" s="624"/>
      <c r="BB41" s="624"/>
      <c r="BC41" s="624"/>
      <c r="BD41" s="653"/>
      <c r="BE41" s="653"/>
      <c r="BF41" s="669"/>
      <c r="BG41" s="673"/>
      <c r="BH41" s="674"/>
      <c r="BI41" s="674"/>
      <c r="BJ41" s="674"/>
      <c r="BK41" s="674"/>
      <c r="BL41" s="211"/>
      <c r="BM41" s="621" t="s">
        <v>337</v>
      </c>
      <c r="BN41" s="621"/>
      <c r="BO41" s="621"/>
      <c r="BP41" s="621"/>
      <c r="BQ41" s="621"/>
      <c r="BR41" s="621"/>
      <c r="BS41" s="621"/>
      <c r="BT41" s="621"/>
      <c r="BU41" s="622"/>
      <c r="BV41" s="623" t="s">
        <v>122</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3"/>
      <c r="CT41" s="653"/>
      <c r="CU41" s="653"/>
      <c r="CV41" s="653"/>
      <c r="CW41" s="653"/>
      <c r="CX41" s="653"/>
      <c r="CY41" s="654"/>
      <c r="CZ41" s="628" t="s">
        <v>122</v>
      </c>
      <c r="DA41" s="655"/>
      <c r="DB41" s="655"/>
      <c r="DC41" s="658"/>
      <c r="DD41" s="632" t="s">
        <v>122</v>
      </c>
      <c r="DE41" s="653"/>
      <c r="DF41" s="653"/>
      <c r="DG41" s="653"/>
      <c r="DH41" s="653"/>
      <c r="DI41" s="653"/>
      <c r="DJ41" s="653"/>
      <c r="DK41" s="654"/>
      <c r="DL41" s="692"/>
      <c r="DM41" s="693"/>
      <c r="DN41" s="693"/>
      <c r="DO41" s="693"/>
      <c r="DP41" s="693"/>
      <c r="DQ41" s="693"/>
      <c r="DR41" s="693"/>
      <c r="DS41" s="693"/>
      <c r="DT41" s="693"/>
      <c r="DU41" s="693"/>
      <c r="DV41" s="694"/>
      <c r="DW41" s="695"/>
      <c r="DX41" s="696"/>
      <c r="DY41" s="696"/>
      <c r="DZ41" s="696"/>
      <c r="EA41" s="696"/>
      <c r="EB41" s="696"/>
      <c r="EC41" s="697"/>
    </row>
    <row r="42" spans="2:133" ht="11.25" customHeight="1" x14ac:dyDescent="0.15">
      <c r="AQ42" s="705" t="s">
        <v>339</v>
      </c>
      <c r="AR42" s="706"/>
      <c r="AS42" s="706"/>
      <c r="AT42" s="706"/>
      <c r="AU42" s="706"/>
      <c r="AV42" s="706"/>
      <c r="AW42" s="706"/>
      <c r="AX42" s="706"/>
      <c r="AY42" s="707"/>
      <c r="AZ42" s="698">
        <v>903082</v>
      </c>
      <c r="BA42" s="699"/>
      <c r="BB42" s="699"/>
      <c r="BC42" s="699"/>
      <c r="BD42" s="682"/>
      <c r="BE42" s="682"/>
      <c r="BF42" s="684"/>
      <c r="BG42" s="675"/>
      <c r="BH42" s="676"/>
      <c r="BI42" s="676"/>
      <c r="BJ42" s="676"/>
      <c r="BK42" s="676"/>
      <c r="BL42" s="212"/>
      <c r="BM42" s="645" t="s">
        <v>340</v>
      </c>
      <c r="BN42" s="645"/>
      <c r="BO42" s="645"/>
      <c r="BP42" s="645"/>
      <c r="BQ42" s="645"/>
      <c r="BR42" s="645"/>
      <c r="BS42" s="645"/>
      <c r="BT42" s="645"/>
      <c r="BU42" s="646"/>
      <c r="BV42" s="698">
        <v>438</v>
      </c>
      <c r="BW42" s="699"/>
      <c r="BX42" s="699"/>
      <c r="BY42" s="699"/>
      <c r="BZ42" s="699"/>
      <c r="CA42" s="699"/>
      <c r="CB42" s="708"/>
      <c r="CD42" s="620" t="s">
        <v>341</v>
      </c>
      <c r="CE42" s="621"/>
      <c r="CF42" s="621"/>
      <c r="CG42" s="621"/>
      <c r="CH42" s="621"/>
      <c r="CI42" s="621"/>
      <c r="CJ42" s="621"/>
      <c r="CK42" s="621"/>
      <c r="CL42" s="621"/>
      <c r="CM42" s="621"/>
      <c r="CN42" s="621"/>
      <c r="CO42" s="621"/>
      <c r="CP42" s="621"/>
      <c r="CQ42" s="622"/>
      <c r="CR42" s="623">
        <v>3638259</v>
      </c>
      <c r="CS42" s="653"/>
      <c r="CT42" s="653"/>
      <c r="CU42" s="653"/>
      <c r="CV42" s="653"/>
      <c r="CW42" s="653"/>
      <c r="CX42" s="653"/>
      <c r="CY42" s="654"/>
      <c r="CZ42" s="628">
        <v>24.5</v>
      </c>
      <c r="DA42" s="655"/>
      <c r="DB42" s="655"/>
      <c r="DC42" s="658"/>
      <c r="DD42" s="632">
        <v>357358</v>
      </c>
      <c r="DE42" s="653"/>
      <c r="DF42" s="653"/>
      <c r="DG42" s="653"/>
      <c r="DH42" s="653"/>
      <c r="DI42" s="653"/>
      <c r="DJ42" s="653"/>
      <c r="DK42" s="654"/>
      <c r="DL42" s="692"/>
      <c r="DM42" s="693"/>
      <c r="DN42" s="693"/>
      <c r="DO42" s="693"/>
      <c r="DP42" s="693"/>
      <c r="DQ42" s="693"/>
      <c r="DR42" s="693"/>
      <c r="DS42" s="693"/>
      <c r="DT42" s="693"/>
      <c r="DU42" s="693"/>
      <c r="DV42" s="694"/>
      <c r="DW42" s="695"/>
      <c r="DX42" s="696"/>
      <c r="DY42" s="696"/>
      <c r="DZ42" s="696"/>
      <c r="EA42" s="696"/>
      <c r="EB42" s="696"/>
      <c r="EC42" s="697"/>
    </row>
    <row r="43" spans="2:133" ht="11.25" customHeight="1" x14ac:dyDescent="0.15">
      <c r="B43" s="202" t="s">
        <v>342</v>
      </c>
      <c r="CD43" s="620" t="s">
        <v>343</v>
      </c>
      <c r="CE43" s="621"/>
      <c r="CF43" s="621"/>
      <c r="CG43" s="621"/>
      <c r="CH43" s="621"/>
      <c r="CI43" s="621"/>
      <c r="CJ43" s="621"/>
      <c r="CK43" s="621"/>
      <c r="CL43" s="621"/>
      <c r="CM43" s="621"/>
      <c r="CN43" s="621"/>
      <c r="CO43" s="621"/>
      <c r="CP43" s="621"/>
      <c r="CQ43" s="622"/>
      <c r="CR43" s="623">
        <v>236697</v>
      </c>
      <c r="CS43" s="653"/>
      <c r="CT43" s="653"/>
      <c r="CU43" s="653"/>
      <c r="CV43" s="653"/>
      <c r="CW43" s="653"/>
      <c r="CX43" s="653"/>
      <c r="CY43" s="654"/>
      <c r="CZ43" s="628">
        <v>1.6</v>
      </c>
      <c r="DA43" s="655"/>
      <c r="DB43" s="655"/>
      <c r="DC43" s="658"/>
      <c r="DD43" s="632">
        <v>236697</v>
      </c>
      <c r="DE43" s="653"/>
      <c r="DF43" s="653"/>
      <c r="DG43" s="653"/>
      <c r="DH43" s="653"/>
      <c r="DI43" s="653"/>
      <c r="DJ43" s="653"/>
      <c r="DK43" s="654"/>
      <c r="DL43" s="692"/>
      <c r="DM43" s="693"/>
      <c r="DN43" s="693"/>
      <c r="DO43" s="693"/>
      <c r="DP43" s="693"/>
      <c r="DQ43" s="693"/>
      <c r="DR43" s="693"/>
      <c r="DS43" s="693"/>
      <c r="DT43" s="693"/>
      <c r="DU43" s="693"/>
      <c r="DV43" s="694"/>
      <c r="DW43" s="695"/>
      <c r="DX43" s="696"/>
      <c r="DY43" s="696"/>
      <c r="DZ43" s="696"/>
      <c r="EA43" s="696"/>
      <c r="EB43" s="696"/>
      <c r="EC43" s="697"/>
    </row>
    <row r="44" spans="2:133" ht="11.25" customHeight="1" x14ac:dyDescent="0.15">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292</v>
      </c>
      <c r="CE44" s="662"/>
      <c r="CF44" s="620" t="s">
        <v>345</v>
      </c>
      <c r="CG44" s="621"/>
      <c r="CH44" s="621"/>
      <c r="CI44" s="621"/>
      <c r="CJ44" s="621"/>
      <c r="CK44" s="621"/>
      <c r="CL44" s="621"/>
      <c r="CM44" s="621"/>
      <c r="CN44" s="621"/>
      <c r="CO44" s="621"/>
      <c r="CP44" s="621"/>
      <c r="CQ44" s="622"/>
      <c r="CR44" s="623">
        <v>3633321</v>
      </c>
      <c r="CS44" s="624"/>
      <c r="CT44" s="624"/>
      <c r="CU44" s="624"/>
      <c r="CV44" s="624"/>
      <c r="CW44" s="624"/>
      <c r="CX44" s="624"/>
      <c r="CY44" s="625"/>
      <c r="CZ44" s="628">
        <v>24.5</v>
      </c>
      <c r="DA44" s="629"/>
      <c r="DB44" s="629"/>
      <c r="DC44" s="635"/>
      <c r="DD44" s="632">
        <v>357358</v>
      </c>
      <c r="DE44" s="624"/>
      <c r="DF44" s="624"/>
      <c r="DG44" s="624"/>
      <c r="DH44" s="624"/>
      <c r="DI44" s="624"/>
      <c r="DJ44" s="624"/>
      <c r="DK44" s="625"/>
      <c r="DL44" s="692"/>
      <c r="DM44" s="693"/>
      <c r="DN44" s="693"/>
      <c r="DO44" s="693"/>
      <c r="DP44" s="693"/>
      <c r="DQ44" s="693"/>
      <c r="DR44" s="693"/>
      <c r="DS44" s="693"/>
      <c r="DT44" s="693"/>
      <c r="DU44" s="693"/>
      <c r="DV44" s="694"/>
      <c r="DW44" s="695"/>
      <c r="DX44" s="696"/>
      <c r="DY44" s="696"/>
      <c r="DZ44" s="696"/>
      <c r="EA44" s="696"/>
      <c r="EB44" s="696"/>
      <c r="EC44" s="697"/>
    </row>
    <row r="45" spans="2:133" ht="11.25" customHeight="1" x14ac:dyDescent="0.15">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347</v>
      </c>
      <c r="CG45" s="621"/>
      <c r="CH45" s="621"/>
      <c r="CI45" s="621"/>
      <c r="CJ45" s="621"/>
      <c r="CK45" s="621"/>
      <c r="CL45" s="621"/>
      <c r="CM45" s="621"/>
      <c r="CN45" s="621"/>
      <c r="CO45" s="621"/>
      <c r="CP45" s="621"/>
      <c r="CQ45" s="622"/>
      <c r="CR45" s="623">
        <v>874880</v>
      </c>
      <c r="CS45" s="653"/>
      <c r="CT45" s="653"/>
      <c r="CU45" s="653"/>
      <c r="CV45" s="653"/>
      <c r="CW45" s="653"/>
      <c r="CX45" s="653"/>
      <c r="CY45" s="654"/>
      <c r="CZ45" s="628">
        <v>5.9</v>
      </c>
      <c r="DA45" s="655"/>
      <c r="DB45" s="655"/>
      <c r="DC45" s="658"/>
      <c r="DD45" s="632">
        <v>50237</v>
      </c>
      <c r="DE45" s="653"/>
      <c r="DF45" s="653"/>
      <c r="DG45" s="653"/>
      <c r="DH45" s="653"/>
      <c r="DI45" s="653"/>
      <c r="DJ45" s="653"/>
      <c r="DK45" s="654"/>
      <c r="DL45" s="692"/>
      <c r="DM45" s="693"/>
      <c r="DN45" s="693"/>
      <c r="DO45" s="693"/>
      <c r="DP45" s="693"/>
      <c r="DQ45" s="693"/>
      <c r="DR45" s="693"/>
      <c r="DS45" s="693"/>
      <c r="DT45" s="693"/>
      <c r="DU45" s="693"/>
      <c r="DV45" s="694"/>
      <c r="DW45" s="695"/>
      <c r="DX45" s="696"/>
      <c r="DY45" s="696"/>
      <c r="DZ45" s="696"/>
      <c r="EA45" s="696"/>
      <c r="EB45" s="696"/>
      <c r="EC45" s="697"/>
    </row>
    <row r="46" spans="2:133" ht="11.25" customHeight="1" x14ac:dyDescent="0.15">
      <c r="B46" s="213"/>
      <c r="CD46" s="663"/>
      <c r="CE46" s="664"/>
      <c r="CF46" s="620" t="s">
        <v>348</v>
      </c>
      <c r="CG46" s="621"/>
      <c r="CH46" s="621"/>
      <c r="CI46" s="621"/>
      <c r="CJ46" s="621"/>
      <c r="CK46" s="621"/>
      <c r="CL46" s="621"/>
      <c r="CM46" s="621"/>
      <c r="CN46" s="621"/>
      <c r="CO46" s="621"/>
      <c r="CP46" s="621"/>
      <c r="CQ46" s="622"/>
      <c r="CR46" s="623">
        <v>2758441</v>
      </c>
      <c r="CS46" s="624"/>
      <c r="CT46" s="624"/>
      <c r="CU46" s="624"/>
      <c r="CV46" s="624"/>
      <c r="CW46" s="624"/>
      <c r="CX46" s="624"/>
      <c r="CY46" s="625"/>
      <c r="CZ46" s="628">
        <v>18.600000000000001</v>
      </c>
      <c r="DA46" s="629"/>
      <c r="DB46" s="629"/>
      <c r="DC46" s="635"/>
      <c r="DD46" s="632">
        <v>307121</v>
      </c>
      <c r="DE46" s="624"/>
      <c r="DF46" s="624"/>
      <c r="DG46" s="624"/>
      <c r="DH46" s="624"/>
      <c r="DI46" s="624"/>
      <c r="DJ46" s="624"/>
      <c r="DK46" s="625"/>
      <c r="DL46" s="692"/>
      <c r="DM46" s="693"/>
      <c r="DN46" s="693"/>
      <c r="DO46" s="693"/>
      <c r="DP46" s="693"/>
      <c r="DQ46" s="693"/>
      <c r="DR46" s="693"/>
      <c r="DS46" s="693"/>
      <c r="DT46" s="693"/>
      <c r="DU46" s="693"/>
      <c r="DV46" s="694"/>
      <c r="DW46" s="695"/>
      <c r="DX46" s="696"/>
      <c r="DY46" s="696"/>
      <c r="DZ46" s="696"/>
      <c r="EA46" s="696"/>
      <c r="EB46" s="696"/>
      <c r="EC46" s="697"/>
    </row>
    <row r="47" spans="2:133" ht="11.25" customHeight="1" x14ac:dyDescent="0.15">
      <c r="B47" s="213"/>
      <c r="CD47" s="663"/>
      <c r="CE47" s="664"/>
      <c r="CF47" s="620" t="s">
        <v>349</v>
      </c>
      <c r="CG47" s="621"/>
      <c r="CH47" s="621"/>
      <c r="CI47" s="621"/>
      <c r="CJ47" s="621"/>
      <c r="CK47" s="621"/>
      <c r="CL47" s="621"/>
      <c r="CM47" s="621"/>
      <c r="CN47" s="621"/>
      <c r="CO47" s="621"/>
      <c r="CP47" s="621"/>
      <c r="CQ47" s="622"/>
      <c r="CR47" s="623">
        <v>4938</v>
      </c>
      <c r="CS47" s="653"/>
      <c r="CT47" s="653"/>
      <c r="CU47" s="653"/>
      <c r="CV47" s="653"/>
      <c r="CW47" s="653"/>
      <c r="CX47" s="653"/>
      <c r="CY47" s="654"/>
      <c r="CZ47" s="628">
        <v>0</v>
      </c>
      <c r="DA47" s="655"/>
      <c r="DB47" s="655"/>
      <c r="DC47" s="658"/>
      <c r="DD47" s="632" t="s">
        <v>122</v>
      </c>
      <c r="DE47" s="653"/>
      <c r="DF47" s="653"/>
      <c r="DG47" s="653"/>
      <c r="DH47" s="653"/>
      <c r="DI47" s="653"/>
      <c r="DJ47" s="653"/>
      <c r="DK47" s="654"/>
      <c r="DL47" s="692"/>
      <c r="DM47" s="693"/>
      <c r="DN47" s="693"/>
      <c r="DO47" s="693"/>
      <c r="DP47" s="693"/>
      <c r="DQ47" s="693"/>
      <c r="DR47" s="693"/>
      <c r="DS47" s="693"/>
      <c r="DT47" s="693"/>
      <c r="DU47" s="693"/>
      <c r="DV47" s="694"/>
      <c r="DW47" s="695"/>
      <c r="DX47" s="696"/>
      <c r="DY47" s="696"/>
      <c r="DZ47" s="696"/>
      <c r="EA47" s="696"/>
      <c r="EB47" s="696"/>
      <c r="EC47" s="697"/>
    </row>
    <row r="48" spans="2:133" x14ac:dyDescent="0.15">
      <c r="B48" s="213"/>
      <c r="CD48" s="665"/>
      <c r="CE48" s="666"/>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692"/>
      <c r="DM48" s="693"/>
      <c r="DN48" s="693"/>
      <c r="DO48" s="693"/>
      <c r="DP48" s="693"/>
      <c r="DQ48" s="693"/>
      <c r="DR48" s="693"/>
      <c r="DS48" s="693"/>
      <c r="DT48" s="693"/>
      <c r="DU48" s="693"/>
      <c r="DV48" s="694"/>
      <c r="DW48" s="695"/>
      <c r="DX48" s="696"/>
      <c r="DY48" s="696"/>
      <c r="DZ48" s="696"/>
      <c r="EA48" s="696"/>
      <c r="EB48" s="696"/>
      <c r="EC48" s="697"/>
    </row>
    <row r="49" spans="2:133" ht="11.25" customHeight="1" x14ac:dyDescent="0.15">
      <c r="B49" s="213"/>
      <c r="CD49" s="644" t="s">
        <v>351</v>
      </c>
      <c r="CE49" s="645"/>
      <c r="CF49" s="645"/>
      <c r="CG49" s="645"/>
      <c r="CH49" s="645"/>
      <c r="CI49" s="645"/>
      <c r="CJ49" s="645"/>
      <c r="CK49" s="645"/>
      <c r="CL49" s="645"/>
      <c r="CM49" s="645"/>
      <c r="CN49" s="645"/>
      <c r="CO49" s="645"/>
      <c r="CP49" s="645"/>
      <c r="CQ49" s="646"/>
      <c r="CR49" s="698">
        <v>14834438</v>
      </c>
      <c r="CS49" s="682"/>
      <c r="CT49" s="682"/>
      <c r="CU49" s="682"/>
      <c r="CV49" s="682"/>
      <c r="CW49" s="682"/>
      <c r="CX49" s="682"/>
      <c r="CY49" s="711"/>
      <c r="CZ49" s="703">
        <v>100</v>
      </c>
      <c r="DA49" s="712"/>
      <c r="DB49" s="712"/>
      <c r="DC49" s="713"/>
      <c r="DD49" s="714">
        <v>8273248</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t+1BEdyuRe8U57W9nNJZuiTUja7+OkvRpbIoDLzgkKEOdSmFwfoIrITryi2OidfTkfTiY+Pp4JLKkKRQT6XUSg==" saltValue="jx7JljfShMGTuIqGHobad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election activeCell="AK76" sqref="AK76:AO76"/>
    </sheetView>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15">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15">
      <c r="A7" s="224">
        <v>1</v>
      </c>
      <c r="B7" s="749" t="s">
        <v>374</v>
      </c>
      <c r="C7" s="750"/>
      <c r="D7" s="750"/>
      <c r="E7" s="750"/>
      <c r="F7" s="750"/>
      <c r="G7" s="750"/>
      <c r="H7" s="750"/>
      <c r="I7" s="750"/>
      <c r="J7" s="750"/>
      <c r="K7" s="750"/>
      <c r="L7" s="750"/>
      <c r="M7" s="750"/>
      <c r="N7" s="750"/>
      <c r="O7" s="750"/>
      <c r="P7" s="751"/>
      <c r="Q7" s="752">
        <v>14944</v>
      </c>
      <c r="R7" s="753"/>
      <c r="S7" s="753"/>
      <c r="T7" s="753"/>
      <c r="U7" s="753"/>
      <c r="V7" s="753">
        <v>14682</v>
      </c>
      <c r="W7" s="753"/>
      <c r="X7" s="753"/>
      <c r="Y7" s="753"/>
      <c r="Z7" s="753"/>
      <c r="AA7" s="753">
        <v>262</v>
      </c>
      <c r="AB7" s="753"/>
      <c r="AC7" s="753"/>
      <c r="AD7" s="753"/>
      <c r="AE7" s="754"/>
      <c r="AF7" s="755">
        <v>210</v>
      </c>
      <c r="AG7" s="756"/>
      <c r="AH7" s="756"/>
      <c r="AI7" s="756"/>
      <c r="AJ7" s="757"/>
      <c r="AK7" s="758">
        <v>16</v>
      </c>
      <c r="AL7" s="759"/>
      <c r="AM7" s="759"/>
      <c r="AN7" s="759"/>
      <c r="AO7" s="759"/>
      <c r="AP7" s="759">
        <v>14518</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c r="BT7" s="747"/>
      <c r="BU7" s="747"/>
      <c r="BV7" s="747"/>
      <c r="BW7" s="747"/>
      <c r="BX7" s="747"/>
      <c r="BY7" s="747"/>
      <c r="BZ7" s="747"/>
      <c r="CA7" s="747"/>
      <c r="CB7" s="747"/>
      <c r="CC7" s="747"/>
      <c r="CD7" s="747"/>
      <c r="CE7" s="747"/>
      <c r="CF7" s="747"/>
      <c r="CG7" s="762"/>
      <c r="CH7" s="743"/>
      <c r="CI7" s="744"/>
      <c r="CJ7" s="744"/>
      <c r="CK7" s="744"/>
      <c r="CL7" s="745"/>
      <c r="CM7" s="743"/>
      <c r="CN7" s="744"/>
      <c r="CO7" s="744"/>
      <c r="CP7" s="744"/>
      <c r="CQ7" s="745"/>
      <c r="CR7" s="743"/>
      <c r="CS7" s="744"/>
      <c r="CT7" s="744"/>
      <c r="CU7" s="744"/>
      <c r="CV7" s="745"/>
      <c r="CW7" s="743"/>
      <c r="CX7" s="744"/>
      <c r="CY7" s="744"/>
      <c r="CZ7" s="744"/>
      <c r="DA7" s="745"/>
      <c r="DB7" s="743"/>
      <c r="DC7" s="744"/>
      <c r="DD7" s="744"/>
      <c r="DE7" s="744"/>
      <c r="DF7" s="745"/>
      <c r="DG7" s="743"/>
      <c r="DH7" s="744"/>
      <c r="DI7" s="744"/>
      <c r="DJ7" s="744"/>
      <c r="DK7" s="745"/>
      <c r="DL7" s="743"/>
      <c r="DM7" s="744"/>
      <c r="DN7" s="744"/>
      <c r="DO7" s="744"/>
      <c r="DP7" s="745"/>
      <c r="DQ7" s="743"/>
      <c r="DR7" s="744"/>
      <c r="DS7" s="744"/>
      <c r="DT7" s="744"/>
      <c r="DU7" s="745"/>
      <c r="DV7" s="746"/>
      <c r="DW7" s="747"/>
      <c r="DX7" s="747"/>
      <c r="DY7" s="747"/>
      <c r="DZ7" s="748"/>
      <c r="EA7" s="222"/>
    </row>
    <row r="8" spans="1:131" s="223" customFormat="1" ht="26.25" customHeight="1" x14ac:dyDescent="0.15">
      <c r="A8" s="226">
        <v>2</v>
      </c>
      <c r="B8" s="780" t="s">
        <v>375</v>
      </c>
      <c r="C8" s="781"/>
      <c r="D8" s="781"/>
      <c r="E8" s="781"/>
      <c r="F8" s="781"/>
      <c r="G8" s="781"/>
      <c r="H8" s="781"/>
      <c r="I8" s="781"/>
      <c r="J8" s="781"/>
      <c r="K8" s="781"/>
      <c r="L8" s="781"/>
      <c r="M8" s="781"/>
      <c r="N8" s="781"/>
      <c r="O8" s="781"/>
      <c r="P8" s="782"/>
      <c r="Q8" s="783">
        <v>216</v>
      </c>
      <c r="R8" s="784"/>
      <c r="S8" s="784"/>
      <c r="T8" s="784"/>
      <c r="U8" s="784"/>
      <c r="V8" s="784">
        <v>216</v>
      </c>
      <c r="W8" s="784"/>
      <c r="X8" s="784"/>
      <c r="Y8" s="784"/>
      <c r="Z8" s="784"/>
      <c r="AA8" s="784">
        <v>0</v>
      </c>
      <c r="AB8" s="784"/>
      <c r="AC8" s="784"/>
      <c r="AD8" s="784"/>
      <c r="AE8" s="785"/>
      <c r="AF8" s="786">
        <v>0</v>
      </c>
      <c r="AG8" s="787"/>
      <c r="AH8" s="787"/>
      <c r="AI8" s="787"/>
      <c r="AJ8" s="788"/>
      <c r="AK8" s="769"/>
      <c r="AL8" s="770"/>
      <c r="AM8" s="770"/>
      <c r="AN8" s="770"/>
      <c r="AO8" s="770"/>
      <c r="AP8" s="770">
        <v>15</v>
      </c>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22"/>
    </row>
    <row r="9" spans="1:131" s="223" customFormat="1" ht="26.25" customHeight="1" x14ac:dyDescent="0.15">
      <c r="A9" s="226">
        <v>3</v>
      </c>
      <c r="B9" s="780" t="s">
        <v>376</v>
      </c>
      <c r="C9" s="781"/>
      <c r="D9" s="781"/>
      <c r="E9" s="781"/>
      <c r="F9" s="781"/>
      <c r="G9" s="781"/>
      <c r="H9" s="781"/>
      <c r="I9" s="781"/>
      <c r="J9" s="781"/>
      <c r="K9" s="781"/>
      <c r="L9" s="781"/>
      <c r="M9" s="781"/>
      <c r="N9" s="781"/>
      <c r="O9" s="781"/>
      <c r="P9" s="782"/>
      <c r="Q9" s="783">
        <v>66</v>
      </c>
      <c r="R9" s="784"/>
      <c r="S9" s="784"/>
      <c r="T9" s="784"/>
      <c r="U9" s="784"/>
      <c r="V9" s="784">
        <v>66</v>
      </c>
      <c r="W9" s="784"/>
      <c r="X9" s="784"/>
      <c r="Y9" s="784"/>
      <c r="Z9" s="784"/>
      <c r="AA9" s="784">
        <v>0</v>
      </c>
      <c r="AB9" s="784"/>
      <c r="AC9" s="784"/>
      <c r="AD9" s="784"/>
      <c r="AE9" s="785"/>
      <c r="AF9" s="786">
        <v>0</v>
      </c>
      <c r="AG9" s="787"/>
      <c r="AH9" s="787"/>
      <c r="AI9" s="787"/>
      <c r="AJ9" s="788"/>
      <c r="AK9" s="769"/>
      <c r="AL9" s="770"/>
      <c r="AM9" s="770"/>
      <c r="AN9" s="770"/>
      <c r="AO9" s="770"/>
      <c r="AP9" s="770">
        <v>7</v>
      </c>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15">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15">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15">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15">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15">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15">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15">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15">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15">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15">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15">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15">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377</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
      <c r="A23" s="228" t="s">
        <v>378</v>
      </c>
      <c r="B23" s="789" t="s">
        <v>379</v>
      </c>
      <c r="C23" s="790"/>
      <c r="D23" s="790"/>
      <c r="E23" s="790"/>
      <c r="F23" s="790"/>
      <c r="G23" s="790"/>
      <c r="H23" s="790"/>
      <c r="I23" s="790"/>
      <c r="J23" s="790"/>
      <c r="K23" s="790"/>
      <c r="L23" s="790"/>
      <c r="M23" s="790"/>
      <c r="N23" s="790"/>
      <c r="O23" s="790"/>
      <c r="P23" s="791"/>
      <c r="Q23" s="792">
        <v>15097</v>
      </c>
      <c r="R23" s="793"/>
      <c r="S23" s="793"/>
      <c r="T23" s="793"/>
      <c r="U23" s="793"/>
      <c r="V23" s="793">
        <v>14834</v>
      </c>
      <c r="W23" s="793"/>
      <c r="X23" s="793"/>
      <c r="Y23" s="793"/>
      <c r="Z23" s="793"/>
      <c r="AA23" s="793">
        <v>263</v>
      </c>
      <c r="AB23" s="793"/>
      <c r="AC23" s="793"/>
      <c r="AD23" s="793"/>
      <c r="AE23" s="794"/>
      <c r="AF23" s="795">
        <v>211</v>
      </c>
      <c r="AG23" s="793"/>
      <c r="AH23" s="793"/>
      <c r="AI23" s="793"/>
      <c r="AJ23" s="796"/>
      <c r="AK23" s="797"/>
      <c r="AL23" s="798"/>
      <c r="AM23" s="798"/>
      <c r="AN23" s="798"/>
      <c r="AO23" s="798"/>
      <c r="AP23" s="793">
        <v>14541</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15">
      <c r="A24" s="808" t="s">
        <v>380</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
      <c r="A25" s="725" t="s">
        <v>381</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15">
      <c r="A26" s="727" t="s">
        <v>357</v>
      </c>
      <c r="B26" s="728"/>
      <c r="C26" s="728"/>
      <c r="D26" s="728"/>
      <c r="E26" s="728"/>
      <c r="F26" s="728"/>
      <c r="G26" s="728"/>
      <c r="H26" s="728"/>
      <c r="I26" s="728"/>
      <c r="J26" s="728"/>
      <c r="K26" s="728"/>
      <c r="L26" s="728"/>
      <c r="M26" s="728"/>
      <c r="N26" s="728"/>
      <c r="O26" s="728"/>
      <c r="P26" s="729"/>
      <c r="Q26" s="733" t="s">
        <v>382</v>
      </c>
      <c r="R26" s="734"/>
      <c r="S26" s="734"/>
      <c r="T26" s="734"/>
      <c r="U26" s="735"/>
      <c r="V26" s="733" t="s">
        <v>383</v>
      </c>
      <c r="W26" s="734"/>
      <c r="X26" s="734"/>
      <c r="Y26" s="734"/>
      <c r="Z26" s="735"/>
      <c r="AA26" s="733" t="s">
        <v>384</v>
      </c>
      <c r="AB26" s="734"/>
      <c r="AC26" s="734"/>
      <c r="AD26" s="734"/>
      <c r="AE26" s="734"/>
      <c r="AF26" s="814" t="s">
        <v>385</v>
      </c>
      <c r="AG26" s="815"/>
      <c r="AH26" s="815"/>
      <c r="AI26" s="815"/>
      <c r="AJ26" s="816"/>
      <c r="AK26" s="734" t="s">
        <v>386</v>
      </c>
      <c r="AL26" s="734"/>
      <c r="AM26" s="734"/>
      <c r="AN26" s="734"/>
      <c r="AO26" s="735"/>
      <c r="AP26" s="733" t="s">
        <v>387</v>
      </c>
      <c r="AQ26" s="734"/>
      <c r="AR26" s="734"/>
      <c r="AS26" s="734"/>
      <c r="AT26" s="735"/>
      <c r="AU26" s="733" t="s">
        <v>388</v>
      </c>
      <c r="AV26" s="734"/>
      <c r="AW26" s="734"/>
      <c r="AX26" s="734"/>
      <c r="AY26" s="735"/>
      <c r="AZ26" s="733" t="s">
        <v>389</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15">
      <c r="A28" s="230">
        <v>1</v>
      </c>
      <c r="B28" s="749" t="s">
        <v>390</v>
      </c>
      <c r="C28" s="750"/>
      <c r="D28" s="750"/>
      <c r="E28" s="750"/>
      <c r="F28" s="750"/>
      <c r="G28" s="750"/>
      <c r="H28" s="750"/>
      <c r="I28" s="750"/>
      <c r="J28" s="750"/>
      <c r="K28" s="750"/>
      <c r="L28" s="750"/>
      <c r="M28" s="750"/>
      <c r="N28" s="750"/>
      <c r="O28" s="750"/>
      <c r="P28" s="751"/>
      <c r="Q28" s="822">
        <v>2080</v>
      </c>
      <c r="R28" s="823"/>
      <c r="S28" s="823"/>
      <c r="T28" s="823"/>
      <c r="U28" s="823"/>
      <c r="V28" s="823">
        <v>2044</v>
      </c>
      <c r="W28" s="823"/>
      <c r="X28" s="823"/>
      <c r="Y28" s="823"/>
      <c r="Z28" s="823"/>
      <c r="AA28" s="823">
        <v>36</v>
      </c>
      <c r="AB28" s="823"/>
      <c r="AC28" s="823"/>
      <c r="AD28" s="823"/>
      <c r="AE28" s="824"/>
      <c r="AF28" s="825">
        <v>36</v>
      </c>
      <c r="AG28" s="823"/>
      <c r="AH28" s="823"/>
      <c r="AI28" s="823"/>
      <c r="AJ28" s="826"/>
      <c r="AK28" s="827">
        <v>145</v>
      </c>
      <c r="AL28" s="828"/>
      <c r="AM28" s="828"/>
      <c r="AN28" s="828"/>
      <c r="AO28" s="828"/>
      <c r="AP28" s="828"/>
      <c r="AQ28" s="828"/>
      <c r="AR28" s="828"/>
      <c r="AS28" s="828"/>
      <c r="AT28" s="828"/>
      <c r="AU28" s="828"/>
      <c r="AV28" s="828"/>
      <c r="AW28" s="828"/>
      <c r="AX28" s="828"/>
      <c r="AY28" s="828"/>
      <c r="AZ28" s="829"/>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15">
      <c r="A29" s="230">
        <v>2</v>
      </c>
      <c r="B29" s="780" t="s">
        <v>391</v>
      </c>
      <c r="C29" s="781"/>
      <c r="D29" s="781"/>
      <c r="E29" s="781"/>
      <c r="F29" s="781"/>
      <c r="G29" s="781"/>
      <c r="H29" s="781"/>
      <c r="I29" s="781"/>
      <c r="J29" s="781"/>
      <c r="K29" s="781"/>
      <c r="L29" s="781"/>
      <c r="M29" s="781"/>
      <c r="N29" s="781"/>
      <c r="O29" s="781"/>
      <c r="P29" s="782"/>
      <c r="Q29" s="783">
        <v>73</v>
      </c>
      <c r="R29" s="784"/>
      <c r="S29" s="784"/>
      <c r="T29" s="784"/>
      <c r="U29" s="784"/>
      <c r="V29" s="784">
        <v>73</v>
      </c>
      <c r="W29" s="784"/>
      <c r="X29" s="784"/>
      <c r="Y29" s="784"/>
      <c r="Z29" s="784"/>
      <c r="AA29" s="784">
        <v>0</v>
      </c>
      <c r="AB29" s="784"/>
      <c r="AC29" s="784"/>
      <c r="AD29" s="784"/>
      <c r="AE29" s="785"/>
      <c r="AF29" s="786">
        <v>0</v>
      </c>
      <c r="AG29" s="787"/>
      <c r="AH29" s="787"/>
      <c r="AI29" s="787"/>
      <c r="AJ29" s="788"/>
      <c r="AK29" s="834"/>
      <c r="AL29" s="830"/>
      <c r="AM29" s="830"/>
      <c r="AN29" s="830"/>
      <c r="AO29" s="830"/>
      <c r="AP29" s="830">
        <v>70</v>
      </c>
      <c r="AQ29" s="830"/>
      <c r="AR29" s="830"/>
      <c r="AS29" s="830"/>
      <c r="AT29" s="830"/>
      <c r="AU29" s="830">
        <v>0</v>
      </c>
      <c r="AV29" s="830"/>
      <c r="AW29" s="830"/>
      <c r="AX29" s="830"/>
      <c r="AY29" s="830"/>
      <c r="AZ29" s="831"/>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15">
      <c r="A30" s="230">
        <v>3</v>
      </c>
      <c r="B30" s="780" t="s">
        <v>392</v>
      </c>
      <c r="C30" s="781"/>
      <c r="D30" s="781"/>
      <c r="E30" s="781"/>
      <c r="F30" s="781"/>
      <c r="G30" s="781"/>
      <c r="H30" s="781"/>
      <c r="I30" s="781"/>
      <c r="J30" s="781"/>
      <c r="K30" s="781"/>
      <c r="L30" s="781"/>
      <c r="M30" s="781"/>
      <c r="N30" s="781"/>
      <c r="O30" s="781"/>
      <c r="P30" s="782"/>
      <c r="Q30" s="783">
        <v>2937</v>
      </c>
      <c r="R30" s="784"/>
      <c r="S30" s="784"/>
      <c r="T30" s="784"/>
      <c r="U30" s="784"/>
      <c r="V30" s="784">
        <v>2867</v>
      </c>
      <c r="W30" s="784"/>
      <c r="X30" s="784"/>
      <c r="Y30" s="784"/>
      <c r="Z30" s="784"/>
      <c r="AA30" s="784">
        <v>70</v>
      </c>
      <c r="AB30" s="784"/>
      <c r="AC30" s="784"/>
      <c r="AD30" s="784"/>
      <c r="AE30" s="785"/>
      <c r="AF30" s="786">
        <v>70</v>
      </c>
      <c r="AG30" s="787"/>
      <c r="AH30" s="787"/>
      <c r="AI30" s="787"/>
      <c r="AJ30" s="788"/>
      <c r="AK30" s="834">
        <v>449</v>
      </c>
      <c r="AL30" s="830"/>
      <c r="AM30" s="830"/>
      <c r="AN30" s="830"/>
      <c r="AO30" s="830"/>
      <c r="AP30" s="830"/>
      <c r="AQ30" s="830"/>
      <c r="AR30" s="830"/>
      <c r="AS30" s="830"/>
      <c r="AT30" s="830"/>
      <c r="AU30" s="830"/>
      <c r="AV30" s="830"/>
      <c r="AW30" s="830"/>
      <c r="AX30" s="830"/>
      <c r="AY30" s="830"/>
      <c r="AZ30" s="831"/>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15">
      <c r="A31" s="230">
        <v>4</v>
      </c>
      <c r="B31" s="780" t="s">
        <v>393</v>
      </c>
      <c r="C31" s="781"/>
      <c r="D31" s="781"/>
      <c r="E31" s="781"/>
      <c r="F31" s="781"/>
      <c r="G31" s="781"/>
      <c r="H31" s="781"/>
      <c r="I31" s="781"/>
      <c r="J31" s="781"/>
      <c r="K31" s="781"/>
      <c r="L31" s="781"/>
      <c r="M31" s="781"/>
      <c r="N31" s="781"/>
      <c r="O31" s="781"/>
      <c r="P31" s="782"/>
      <c r="Q31" s="783">
        <v>771</v>
      </c>
      <c r="R31" s="784"/>
      <c r="S31" s="784"/>
      <c r="T31" s="784"/>
      <c r="U31" s="784"/>
      <c r="V31" s="784">
        <v>770</v>
      </c>
      <c r="W31" s="784"/>
      <c r="X31" s="784"/>
      <c r="Y31" s="784"/>
      <c r="Z31" s="784"/>
      <c r="AA31" s="784">
        <v>0</v>
      </c>
      <c r="AB31" s="784"/>
      <c r="AC31" s="784"/>
      <c r="AD31" s="784"/>
      <c r="AE31" s="785"/>
      <c r="AF31" s="786">
        <v>1</v>
      </c>
      <c r="AG31" s="787"/>
      <c r="AH31" s="787"/>
      <c r="AI31" s="787"/>
      <c r="AJ31" s="788"/>
      <c r="AK31" s="834">
        <v>454</v>
      </c>
      <c r="AL31" s="830"/>
      <c r="AM31" s="830"/>
      <c r="AN31" s="830"/>
      <c r="AO31" s="830"/>
      <c r="AP31" s="830"/>
      <c r="AQ31" s="830"/>
      <c r="AR31" s="830"/>
      <c r="AS31" s="830"/>
      <c r="AT31" s="830"/>
      <c r="AU31" s="830"/>
      <c r="AV31" s="830"/>
      <c r="AW31" s="830"/>
      <c r="AX31" s="830"/>
      <c r="AY31" s="830"/>
      <c r="AZ31" s="831"/>
      <c r="BA31" s="831"/>
      <c r="BB31" s="831"/>
      <c r="BC31" s="831"/>
      <c r="BD31" s="831"/>
      <c r="BE31" s="832"/>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15">
      <c r="A32" s="230">
        <v>5</v>
      </c>
      <c r="B32" s="780" t="s">
        <v>394</v>
      </c>
      <c r="C32" s="781"/>
      <c r="D32" s="781"/>
      <c r="E32" s="781"/>
      <c r="F32" s="781"/>
      <c r="G32" s="781"/>
      <c r="H32" s="781"/>
      <c r="I32" s="781"/>
      <c r="J32" s="781"/>
      <c r="K32" s="781"/>
      <c r="L32" s="781"/>
      <c r="M32" s="781"/>
      <c r="N32" s="781"/>
      <c r="O32" s="781"/>
      <c r="P32" s="782"/>
      <c r="Q32" s="783">
        <v>575</v>
      </c>
      <c r="R32" s="784"/>
      <c r="S32" s="784"/>
      <c r="T32" s="784"/>
      <c r="U32" s="784"/>
      <c r="V32" s="784">
        <v>407</v>
      </c>
      <c r="W32" s="784"/>
      <c r="X32" s="784"/>
      <c r="Y32" s="784"/>
      <c r="Z32" s="784"/>
      <c r="AA32" s="784">
        <v>168</v>
      </c>
      <c r="AB32" s="784"/>
      <c r="AC32" s="784"/>
      <c r="AD32" s="784"/>
      <c r="AE32" s="785"/>
      <c r="AF32" s="786">
        <v>1447</v>
      </c>
      <c r="AG32" s="787"/>
      <c r="AH32" s="787"/>
      <c r="AI32" s="787"/>
      <c r="AJ32" s="788"/>
      <c r="AK32" s="834">
        <v>67</v>
      </c>
      <c r="AL32" s="830"/>
      <c r="AM32" s="830"/>
      <c r="AN32" s="830"/>
      <c r="AO32" s="830"/>
      <c r="AP32" s="830">
        <v>1009</v>
      </c>
      <c r="AQ32" s="830"/>
      <c r="AR32" s="830"/>
      <c r="AS32" s="830"/>
      <c r="AT32" s="830"/>
      <c r="AU32" s="830">
        <v>288</v>
      </c>
      <c r="AV32" s="830"/>
      <c r="AW32" s="830"/>
      <c r="AX32" s="830"/>
      <c r="AY32" s="830"/>
      <c r="AZ32" s="831"/>
      <c r="BA32" s="831"/>
      <c r="BB32" s="831"/>
      <c r="BC32" s="831"/>
      <c r="BD32" s="831"/>
      <c r="BE32" s="832" t="s">
        <v>395</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15">
      <c r="A33" s="230">
        <v>6</v>
      </c>
      <c r="B33" s="780" t="s">
        <v>396</v>
      </c>
      <c r="C33" s="781"/>
      <c r="D33" s="781"/>
      <c r="E33" s="781"/>
      <c r="F33" s="781"/>
      <c r="G33" s="781"/>
      <c r="H33" s="781"/>
      <c r="I33" s="781"/>
      <c r="J33" s="781"/>
      <c r="K33" s="781"/>
      <c r="L33" s="781"/>
      <c r="M33" s="781"/>
      <c r="N33" s="781"/>
      <c r="O33" s="781"/>
      <c r="P33" s="782"/>
      <c r="Q33" s="783">
        <v>1039</v>
      </c>
      <c r="R33" s="784"/>
      <c r="S33" s="784"/>
      <c r="T33" s="784"/>
      <c r="U33" s="784"/>
      <c r="V33" s="784">
        <v>889</v>
      </c>
      <c r="W33" s="784"/>
      <c r="X33" s="784"/>
      <c r="Y33" s="784"/>
      <c r="Z33" s="784"/>
      <c r="AA33" s="784">
        <v>150</v>
      </c>
      <c r="AB33" s="784"/>
      <c r="AC33" s="784"/>
      <c r="AD33" s="784"/>
      <c r="AE33" s="785"/>
      <c r="AF33" s="786">
        <v>547</v>
      </c>
      <c r="AG33" s="787"/>
      <c r="AH33" s="787"/>
      <c r="AI33" s="787"/>
      <c r="AJ33" s="788"/>
      <c r="AK33" s="834">
        <v>569</v>
      </c>
      <c r="AL33" s="830"/>
      <c r="AM33" s="830"/>
      <c r="AN33" s="830"/>
      <c r="AO33" s="830"/>
      <c r="AP33" s="830">
        <v>6343</v>
      </c>
      <c r="AQ33" s="830"/>
      <c r="AR33" s="830"/>
      <c r="AS33" s="830"/>
      <c r="AT33" s="830"/>
      <c r="AU33" s="830">
        <v>5594</v>
      </c>
      <c r="AV33" s="830"/>
      <c r="AW33" s="830"/>
      <c r="AX33" s="830"/>
      <c r="AY33" s="830"/>
      <c r="AZ33" s="831"/>
      <c r="BA33" s="831"/>
      <c r="BB33" s="831"/>
      <c r="BC33" s="831"/>
      <c r="BD33" s="831"/>
      <c r="BE33" s="832" t="s">
        <v>395</v>
      </c>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15">
      <c r="A34" s="230">
        <v>7</v>
      </c>
      <c r="B34" s="780" t="s">
        <v>397</v>
      </c>
      <c r="C34" s="781"/>
      <c r="D34" s="781"/>
      <c r="E34" s="781"/>
      <c r="F34" s="781"/>
      <c r="G34" s="781"/>
      <c r="H34" s="781"/>
      <c r="I34" s="781"/>
      <c r="J34" s="781"/>
      <c r="K34" s="781"/>
      <c r="L34" s="781"/>
      <c r="M34" s="781"/>
      <c r="N34" s="781"/>
      <c r="O34" s="781"/>
      <c r="P34" s="782"/>
      <c r="Q34" s="783">
        <v>0</v>
      </c>
      <c r="R34" s="784"/>
      <c r="S34" s="784"/>
      <c r="T34" s="784"/>
      <c r="U34" s="784"/>
      <c r="V34" s="784">
        <v>0</v>
      </c>
      <c r="W34" s="784"/>
      <c r="X34" s="784"/>
      <c r="Y34" s="784"/>
      <c r="Z34" s="784"/>
      <c r="AA34" s="784">
        <v>0</v>
      </c>
      <c r="AB34" s="784"/>
      <c r="AC34" s="784"/>
      <c r="AD34" s="784"/>
      <c r="AE34" s="785"/>
      <c r="AF34" s="786" t="s">
        <v>122</v>
      </c>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t="s">
        <v>398</v>
      </c>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15">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15">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15">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15">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15">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15">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15">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15">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15">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15">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15">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15">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15">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15">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15">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15">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15">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15">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15">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15">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15">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15">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15">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15">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15">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15">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15">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399</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
      <c r="A63" s="228" t="s">
        <v>378</v>
      </c>
      <c r="B63" s="789" t="s">
        <v>400</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2101</v>
      </c>
      <c r="AG63" s="844"/>
      <c r="AH63" s="844"/>
      <c r="AI63" s="844"/>
      <c r="AJ63" s="845"/>
      <c r="AK63" s="846"/>
      <c r="AL63" s="841"/>
      <c r="AM63" s="841"/>
      <c r="AN63" s="841"/>
      <c r="AO63" s="841"/>
      <c r="AP63" s="844">
        <v>7422</v>
      </c>
      <c r="AQ63" s="844"/>
      <c r="AR63" s="844"/>
      <c r="AS63" s="844"/>
      <c r="AT63" s="844"/>
      <c r="AU63" s="844">
        <v>5882</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
      <c r="A65" s="220" t="s">
        <v>401</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15">
      <c r="A66" s="727" t="s">
        <v>402</v>
      </c>
      <c r="B66" s="728"/>
      <c r="C66" s="728"/>
      <c r="D66" s="728"/>
      <c r="E66" s="728"/>
      <c r="F66" s="728"/>
      <c r="G66" s="728"/>
      <c r="H66" s="728"/>
      <c r="I66" s="728"/>
      <c r="J66" s="728"/>
      <c r="K66" s="728"/>
      <c r="L66" s="728"/>
      <c r="M66" s="728"/>
      <c r="N66" s="728"/>
      <c r="O66" s="728"/>
      <c r="P66" s="729"/>
      <c r="Q66" s="733" t="s">
        <v>382</v>
      </c>
      <c r="R66" s="734"/>
      <c r="S66" s="734"/>
      <c r="T66" s="734"/>
      <c r="U66" s="735"/>
      <c r="V66" s="733" t="s">
        <v>383</v>
      </c>
      <c r="W66" s="734"/>
      <c r="X66" s="734"/>
      <c r="Y66" s="734"/>
      <c r="Z66" s="735"/>
      <c r="AA66" s="733" t="s">
        <v>384</v>
      </c>
      <c r="AB66" s="734"/>
      <c r="AC66" s="734"/>
      <c r="AD66" s="734"/>
      <c r="AE66" s="735"/>
      <c r="AF66" s="854" t="s">
        <v>385</v>
      </c>
      <c r="AG66" s="815"/>
      <c r="AH66" s="815"/>
      <c r="AI66" s="815"/>
      <c r="AJ66" s="855"/>
      <c r="AK66" s="733" t="s">
        <v>386</v>
      </c>
      <c r="AL66" s="728"/>
      <c r="AM66" s="728"/>
      <c r="AN66" s="728"/>
      <c r="AO66" s="729"/>
      <c r="AP66" s="733" t="s">
        <v>387</v>
      </c>
      <c r="AQ66" s="734"/>
      <c r="AR66" s="734"/>
      <c r="AS66" s="734"/>
      <c r="AT66" s="735"/>
      <c r="AU66" s="733" t="s">
        <v>403</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15">
      <c r="A68" s="224">
        <v>1</v>
      </c>
      <c r="B68" s="869" t="s">
        <v>558</v>
      </c>
      <c r="C68" s="870"/>
      <c r="D68" s="870"/>
      <c r="E68" s="870"/>
      <c r="F68" s="870"/>
      <c r="G68" s="870"/>
      <c r="H68" s="870"/>
      <c r="I68" s="870"/>
      <c r="J68" s="870"/>
      <c r="K68" s="870"/>
      <c r="L68" s="870"/>
      <c r="M68" s="870"/>
      <c r="N68" s="870"/>
      <c r="O68" s="870"/>
      <c r="P68" s="871"/>
      <c r="Q68" s="872">
        <v>3406</v>
      </c>
      <c r="R68" s="866"/>
      <c r="S68" s="866"/>
      <c r="T68" s="866"/>
      <c r="U68" s="866"/>
      <c r="V68" s="866">
        <v>3404</v>
      </c>
      <c r="W68" s="866"/>
      <c r="X68" s="866"/>
      <c r="Y68" s="866"/>
      <c r="Z68" s="866"/>
      <c r="AA68" s="866">
        <v>2</v>
      </c>
      <c r="AB68" s="866"/>
      <c r="AC68" s="866"/>
      <c r="AD68" s="866"/>
      <c r="AE68" s="866"/>
      <c r="AF68" s="866">
        <v>2</v>
      </c>
      <c r="AG68" s="866"/>
      <c r="AH68" s="866"/>
      <c r="AI68" s="866"/>
      <c r="AJ68" s="866"/>
      <c r="AK68" s="866"/>
      <c r="AL68" s="866"/>
      <c r="AM68" s="866"/>
      <c r="AN68" s="866"/>
      <c r="AO68" s="866"/>
      <c r="AP68" s="866"/>
      <c r="AQ68" s="866"/>
      <c r="AR68" s="866"/>
      <c r="AS68" s="866"/>
      <c r="AT68" s="866"/>
      <c r="AU68" s="866"/>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15">
      <c r="A69" s="226">
        <v>2</v>
      </c>
      <c r="B69" s="873" t="s">
        <v>559</v>
      </c>
      <c r="C69" s="874"/>
      <c r="D69" s="874"/>
      <c r="E69" s="874"/>
      <c r="F69" s="874"/>
      <c r="G69" s="874"/>
      <c r="H69" s="874"/>
      <c r="I69" s="874"/>
      <c r="J69" s="874"/>
      <c r="K69" s="874"/>
      <c r="L69" s="874"/>
      <c r="M69" s="874"/>
      <c r="N69" s="874"/>
      <c r="O69" s="874"/>
      <c r="P69" s="875"/>
      <c r="Q69" s="876">
        <v>12127</v>
      </c>
      <c r="R69" s="830"/>
      <c r="S69" s="830"/>
      <c r="T69" s="830"/>
      <c r="U69" s="830"/>
      <c r="V69" s="830">
        <v>11635</v>
      </c>
      <c r="W69" s="830"/>
      <c r="X69" s="830"/>
      <c r="Y69" s="830"/>
      <c r="Z69" s="830"/>
      <c r="AA69" s="830">
        <v>492</v>
      </c>
      <c r="AB69" s="830"/>
      <c r="AC69" s="830"/>
      <c r="AD69" s="830"/>
      <c r="AE69" s="830"/>
      <c r="AF69" s="830">
        <v>492</v>
      </c>
      <c r="AG69" s="830"/>
      <c r="AH69" s="830"/>
      <c r="AI69" s="830"/>
      <c r="AJ69" s="830"/>
      <c r="AK69" s="830"/>
      <c r="AL69" s="830"/>
      <c r="AM69" s="830"/>
      <c r="AN69" s="830"/>
      <c r="AO69" s="830"/>
      <c r="AP69" s="830"/>
      <c r="AQ69" s="830"/>
      <c r="AR69" s="830"/>
      <c r="AS69" s="830"/>
      <c r="AT69" s="830"/>
      <c r="AU69" s="830"/>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15">
      <c r="A70" s="226">
        <v>3</v>
      </c>
      <c r="B70" s="873" t="s">
        <v>560</v>
      </c>
      <c r="C70" s="874"/>
      <c r="D70" s="874"/>
      <c r="E70" s="874"/>
      <c r="F70" s="874"/>
      <c r="G70" s="874"/>
      <c r="H70" s="874"/>
      <c r="I70" s="874"/>
      <c r="J70" s="874"/>
      <c r="K70" s="874"/>
      <c r="L70" s="874"/>
      <c r="M70" s="874"/>
      <c r="N70" s="874"/>
      <c r="O70" s="874"/>
      <c r="P70" s="875"/>
      <c r="Q70" s="876">
        <v>12</v>
      </c>
      <c r="R70" s="830"/>
      <c r="S70" s="830"/>
      <c r="T70" s="830"/>
      <c r="U70" s="830"/>
      <c r="V70" s="830">
        <v>11</v>
      </c>
      <c r="W70" s="830"/>
      <c r="X70" s="830"/>
      <c r="Y70" s="830"/>
      <c r="Z70" s="830"/>
      <c r="AA70" s="830">
        <v>1</v>
      </c>
      <c r="AB70" s="830"/>
      <c r="AC70" s="830"/>
      <c r="AD70" s="830"/>
      <c r="AE70" s="830"/>
      <c r="AF70" s="830">
        <v>1</v>
      </c>
      <c r="AG70" s="830"/>
      <c r="AH70" s="830"/>
      <c r="AI70" s="830"/>
      <c r="AJ70" s="830"/>
      <c r="AK70" s="830"/>
      <c r="AL70" s="830"/>
      <c r="AM70" s="830"/>
      <c r="AN70" s="830"/>
      <c r="AO70" s="830"/>
      <c r="AP70" s="830"/>
      <c r="AQ70" s="830"/>
      <c r="AR70" s="830"/>
      <c r="AS70" s="830"/>
      <c r="AT70" s="830"/>
      <c r="AU70" s="830"/>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15">
      <c r="A71" s="226">
        <v>4</v>
      </c>
      <c r="B71" s="873" t="s">
        <v>561</v>
      </c>
      <c r="C71" s="874"/>
      <c r="D71" s="874"/>
      <c r="E71" s="874"/>
      <c r="F71" s="874"/>
      <c r="G71" s="874"/>
      <c r="H71" s="874"/>
      <c r="I71" s="874"/>
      <c r="J71" s="874"/>
      <c r="K71" s="874"/>
      <c r="L71" s="874"/>
      <c r="M71" s="874"/>
      <c r="N71" s="874"/>
      <c r="O71" s="874"/>
      <c r="P71" s="875"/>
      <c r="Q71" s="876">
        <v>784</v>
      </c>
      <c r="R71" s="830"/>
      <c r="S71" s="830"/>
      <c r="T71" s="830"/>
      <c r="U71" s="830"/>
      <c r="V71" s="830">
        <v>370</v>
      </c>
      <c r="W71" s="830"/>
      <c r="X71" s="830"/>
      <c r="Y71" s="830"/>
      <c r="Z71" s="830"/>
      <c r="AA71" s="830">
        <v>414</v>
      </c>
      <c r="AB71" s="830"/>
      <c r="AC71" s="830"/>
      <c r="AD71" s="830"/>
      <c r="AE71" s="830"/>
      <c r="AF71" s="830">
        <v>414</v>
      </c>
      <c r="AG71" s="830"/>
      <c r="AH71" s="830"/>
      <c r="AI71" s="830"/>
      <c r="AJ71" s="830"/>
      <c r="AK71" s="830"/>
      <c r="AL71" s="830"/>
      <c r="AM71" s="830"/>
      <c r="AN71" s="830"/>
      <c r="AO71" s="830"/>
      <c r="AP71" s="830"/>
      <c r="AQ71" s="830"/>
      <c r="AR71" s="830"/>
      <c r="AS71" s="830"/>
      <c r="AT71" s="830"/>
      <c r="AU71" s="830"/>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15">
      <c r="A72" s="226">
        <v>5</v>
      </c>
      <c r="B72" s="873" t="s">
        <v>562</v>
      </c>
      <c r="C72" s="874"/>
      <c r="D72" s="874"/>
      <c r="E72" s="874"/>
      <c r="F72" s="874"/>
      <c r="G72" s="874"/>
      <c r="H72" s="874"/>
      <c r="I72" s="874"/>
      <c r="J72" s="874"/>
      <c r="K72" s="874"/>
      <c r="L72" s="874"/>
      <c r="M72" s="874"/>
      <c r="N72" s="874"/>
      <c r="O72" s="874"/>
      <c r="P72" s="875"/>
      <c r="Q72" s="876">
        <v>906481</v>
      </c>
      <c r="R72" s="830"/>
      <c r="S72" s="830"/>
      <c r="T72" s="830"/>
      <c r="U72" s="830"/>
      <c r="V72" s="830">
        <v>887687</v>
      </c>
      <c r="W72" s="830"/>
      <c r="X72" s="830"/>
      <c r="Y72" s="830"/>
      <c r="Z72" s="830"/>
      <c r="AA72" s="830">
        <v>18794</v>
      </c>
      <c r="AB72" s="830"/>
      <c r="AC72" s="830"/>
      <c r="AD72" s="830"/>
      <c r="AE72" s="830"/>
      <c r="AF72" s="830">
        <v>18794</v>
      </c>
      <c r="AG72" s="830"/>
      <c r="AH72" s="830"/>
      <c r="AI72" s="830"/>
      <c r="AJ72" s="830"/>
      <c r="AK72" s="830">
        <v>9782</v>
      </c>
      <c r="AL72" s="830"/>
      <c r="AM72" s="830"/>
      <c r="AN72" s="830"/>
      <c r="AO72" s="830"/>
      <c r="AP72" s="830"/>
      <c r="AQ72" s="830"/>
      <c r="AR72" s="830"/>
      <c r="AS72" s="830"/>
      <c r="AT72" s="830"/>
      <c r="AU72" s="830"/>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15">
      <c r="A73" s="226">
        <v>6</v>
      </c>
      <c r="B73" s="873" t="s">
        <v>563</v>
      </c>
      <c r="C73" s="874"/>
      <c r="D73" s="874"/>
      <c r="E73" s="874"/>
      <c r="F73" s="874"/>
      <c r="G73" s="874"/>
      <c r="H73" s="874"/>
      <c r="I73" s="874"/>
      <c r="J73" s="874"/>
      <c r="K73" s="874"/>
      <c r="L73" s="874"/>
      <c r="M73" s="874"/>
      <c r="N73" s="874"/>
      <c r="O73" s="874"/>
      <c r="P73" s="875"/>
      <c r="Q73" s="876">
        <v>149</v>
      </c>
      <c r="R73" s="830"/>
      <c r="S73" s="830"/>
      <c r="T73" s="830"/>
      <c r="U73" s="830"/>
      <c r="V73" s="830">
        <v>151</v>
      </c>
      <c r="W73" s="830"/>
      <c r="X73" s="830"/>
      <c r="Y73" s="830"/>
      <c r="Z73" s="830"/>
      <c r="AA73" s="830">
        <v>-2</v>
      </c>
      <c r="AB73" s="830"/>
      <c r="AC73" s="830"/>
      <c r="AD73" s="830"/>
      <c r="AE73" s="830"/>
      <c r="AF73" s="830">
        <v>-2</v>
      </c>
      <c r="AG73" s="830"/>
      <c r="AH73" s="830"/>
      <c r="AI73" s="830"/>
      <c r="AJ73" s="830"/>
      <c r="AK73" s="830"/>
      <c r="AL73" s="830"/>
      <c r="AM73" s="830"/>
      <c r="AN73" s="830"/>
      <c r="AO73" s="830"/>
      <c r="AP73" s="830"/>
      <c r="AQ73" s="830"/>
      <c r="AR73" s="830"/>
      <c r="AS73" s="830"/>
      <c r="AT73" s="830"/>
      <c r="AU73" s="830"/>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15">
      <c r="A74" s="226">
        <v>7</v>
      </c>
      <c r="B74" s="873" t="s">
        <v>564</v>
      </c>
      <c r="C74" s="874"/>
      <c r="D74" s="874"/>
      <c r="E74" s="874"/>
      <c r="F74" s="874"/>
      <c r="G74" s="874"/>
      <c r="H74" s="874"/>
      <c r="I74" s="874"/>
      <c r="J74" s="874"/>
      <c r="K74" s="874"/>
      <c r="L74" s="874"/>
      <c r="M74" s="874"/>
      <c r="N74" s="874"/>
      <c r="O74" s="874"/>
      <c r="P74" s="875"/>
      <c r="Q74" s="876">
        <v>241</v>
      </c>
      <c r="R74" s="830"/>
      <c r="S74" s="830"/>
      <c r="T74" s="830"/>
      <c r="U74" s="830"/>
      <c r="V74" s="830">
        <v>249</v>
      </c>
      <c r="W74" s="830"/>
      <c r="X74" s="830"/>
      <c r="Y74" s="830"/>
      <c r="Z74" s="830"/>
      <c r="AA74" s="830">
        <v>-8</v>
      </c>
      <c r="AB74" s="830"/>
      <c r="AC74" s="830"/>
      <c r="AD74" s="830"/>
      <c r="AE74" s="830"/>
      <c r="AF74" s="830">
        <v>-8</v>
      </c>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15">
      <c r="A75" s="226">
        <v>8</v>
      </c>
      <c r="B75" s="873" t="s">
        <v>565</v>
      </c>
      <c r="C75" s="874"/>
      <c r="D75" s="874"/>
      <c r="E75" s="874"/>
      <c r="F75" s="874"/>
      <c r="G75" s="874"/>
      <c r="H75" s="874"/>
      <c r="I75" s="874"/>
      <c r="J75" s="874"/>
      <c r="K75" s="874"/>
      <c r="L75" s="874"/>
      <c r="M75" s="874"/>
      <c r="N75" s="874"/>
      <c r="O75" s="874"/>
      <c r="P75" s="875"/>
      <c r="Q75" s="877">
        <v>2436</v>
      </c>
      <c r="R75" s="878"/>
      <c r="S75" s="878"/>
      <c r="T75" s="878"/>
      <c r="U75" s="834"/>
      <c r="V75" s="879">
        <v>2409</v>
      </c>
      <c r="W75" s="878"/>
      <c r="X75" s="878"/>
      <c r="Y75" s="878"/>
      <c r="Z75" s="834"/>
      <c r="AA75" s="879">
        <v>27</v>
      </c>
      <c r="AB75" s="878"/>
      <c r="AC75" s="878"/>
      <c r="AD75" s="878"/>
      <c r="AE75" s="834"/>
      <c r="AF75" s="879">
        <v>27</v>
      </c>
      <c r="AG75" s="878"/>
      <c r="AH75" s="878"/>
      <c r="AI75" s="878"/>
      <c r="AJ75" s="834"/>
      <c r="AK75" s="879">
        <v>2</v>
      </c>
      <c r="AL75" s="878"/>
      <c r="AM75" s="878"/>
      <c r="AN75" s="878"/>
      <c r="AO75" s="834"/>
      <c r="AP75" s="879"/>
      <c r="AQ75" s="878"/>
      <c r="AR75" s="878"/>
      <c r="AS75" s="878"/>
      <c r="AT75" s="834"/>
      <c r="AU75" s="879"/>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15">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15">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15">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15">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15">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15">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15">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15">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15">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15">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15">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15">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
      <c r="A88" s="228" t="s">
        <v>378</v>
      </c>
      <c r="B88" s="789" t="s">
        <v>404</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c r="AG88" s="844"/>
      <c r="AH88" s="844"/>
      <c r="AI88" s="844"/>
      <c r="AJ88" s="844"/>
      <c r="AK88" s="841"/>
      <c r="AL88" s="841"/>
      <c r="AM88" s="841"/>
      <c r="AN88" s="841"/>
      <c r="AO88" s="841"/>
      <c r="AP88" s="844"/>
      <c r="AQ88" s="844"/>
      <c r="AR88" s="844"/>
      <c r="AS88" s="844"/>
      <c r="AT88" s="844"/>
      <c r="AU88" s="844"/>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378</v>
      </c>
      <c r="BR102" s="789" t="s">
        <v>405</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c r="CS102" s="852"/>
      <c r="CT102" s="852"/>
      <c r="CU102" s="852"/>
      <c r="CV102" s="891"/>
      <c r="CW102" s="890"/>
      <c r="CX102" s="852"/>
      <c r="CY102" s="852"/>
      <c r="CZ102" s="852"/>
      <c r="DA102" s="891"/>
      <c r="DB102" s="890"/>
      <c r="DC102" s="852"/>
      <c r="DD102" s="852"/>
      <c r="DE102" s="852"/>
      <c r="DF102" s="891"/>
      <c r="DG102" s="890"/>
      <c r="DH102" s="852"/>
      <c r="DI102" s="852"/>
      <c r="DJ102" s="852"/>
      <c r="DK102" s="891"/>
      <c r="DL102" s="890"/>
      <c r="DM102" s="852"/>
      <c r="DN102" s="852"/>
      <c r="DO102" s="852"/>
      <c r="DP102" s="891"/>
      <c r="DQ102" s="890"/>
      <c r="DR102" s="852"/>
      <c r="DS102" s="852"/>
      <c r="DT102" s="852"/>
      <c r="DU102" s="891"/>
      <c r="DV102" s="789"/>
      <c r="DW102" s="790"/>
      <c r="DX102" s="790"/>
      <c r="DY102" s="790"/>
      <c r="DZ102" s="914"/>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406</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407</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408</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409</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17" t="s">
        <v>410</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411</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15">
      <c r="A109" s="912" t="s">
        <v>412</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413</v>
      </c>
      <c r="AB109" s="893"/>
      <c r="AC109" s="893"/>
      <c r="AD109" s="893"/>
      <c r="AE109" s="894"/>
      <c r="AF109" s="892" t="s">
        <v>414</v>
      </c>
      <c r="AG109" s="893"/>
      <c r="AH109" s="893"/>
      <c r="AI109" s="893"/>
      <c r="AJ109" s="894"/>
      <c r="AK109" s="892" t="s">
        <v>294</v>
      </c>
      <c r="AL109" s="893"/>
      <c r="AM109" s="893"/>
      <c r="AN109" s="893"/>
      <c r="AO109" s="894"/>
      <c r="AP109" s="892" t="s">
        <v>415</v>
      </c>
      <c r="AQ109" s="893"/>
      <c r="AR109" s="893"/>
      <c r="AS109" s="893"/>
      <c r="AT109" s="895"/>
      <c r="AU109" s="912" t="s">
        <v>412</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413</v>
      </c>
      <c r="BR109" s="893"/>
      <c r="BS109" s="893"/>
      <c r="BT109" s="893"/>
      <c r="BU109" s="894"/>
      <c r="BV109" s="892" t="s">
        <v>414</v>
      </c>
      <c r="BW109" s="893"/>
      <c r="BX109" s="893"/>
      <c r="BY109" s="893"/>
      <c r="BZ109" s="894"/>
      <c r="CA109" s="892" t="s">
        <v>294</v>
      </c>
      <c r="CB109" s="893"/>
      <c r="CC109" s="893"/>
      <c r="CD109" s="893"/>
      <c r="CE109" s="894"/>
      <c r="CF109" s="913" t="s">
        <v>415</v>
      </c>
      <c r="CG109" s="913"/>
      <c r="CH109" s="913"/>
      <c r="CI109" s="913"/>
      <c r="CJ109" s="913"/>
      <c r="CK109" s="892" t="s">
        <v>416</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413</v>
      </c>
      <c r="DH109" s="893"/>
      <c r="DI109" s="893"/>
      <c r="DJ109" s="893"/>
      <c r="DK109" s="894"/>
      <c r="DL109" s="892" t="s">
        <v>414</v>
      </c>
      <c r="DM109" s="893"/>
      <c r="DN109" s="893"/>
      <c r="DO109" s="893"/>
      <c r="DP109" s="894"/>
      <c r="DQ109" s="892" t="s">
        <v>294</v>
      </c>
      <c r="DR109" s="893"/>
      <c r="DS109" s="893"/>
      <c r="DT109" s="893"/>
      <c r="DU109" s="894"/>
      <c r="DV109" s="892" t="s">
        <v>415</v>
      </c>
      <c r="DW109" s="893"/>
      <c r="DX109" s="893"/>
      <c r="DY109" s="893"/>
      <c r="DZ109" s="895"/>
    </row>
    <row r="110" spans="1:131" s="218" customFormat="1" ht="26.25" customHeight="1" x14ac:dyDescent="0.15">
      <c r="A110" s="896" t="s">
        <v>417</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1409873</v>
      </c>
      <c r="AB110" s="900"/>
      <c r="AC110" s="900"/>
      <c r="AD110" s="900"/>
      <c r="AE110" s="901"/>
      <c r="AF110" s="902">
        <v>1394828</v>
      </c>
      <c r="AG110" s="900"/>
      <c r="AH110" s="900"/>
      <c r="AI110" s="900"/>
      <c r="AJ110" s="901"/>
      <c r="AK110" s="902">
        <v>1329368</v>
      </c>
      <c r="AL110" s="900"/>
      <c r="AM110" s="900"/>
      <c r="AN110" s="900"/>
      <c r="AO110" s="901"/>
      <c r="AP110" s="903">
        <v>22</v>
      </c>
      <c r="AQ110" s="904"/>
      <c r="AR110" s="904"/>
      <c r="AS110" s="904"/>
      <c r="AT110" s="905"/>
      <c r="AU110" s="906" t="s">
        <v>69</v>
      </c>
      <c r="AV110" s="907"/>
      <c r="AW110" s="907"/>
      <c r="AX110" s="907"/>
      <c r="AY110" s="907"/>
      <c r="AZ110" s="929" t="s">
        <v>418</v>
      </c>
      <c r="BA110" s="897"/>
      <c r="BB110" s="897"/>
      <c r="BC110" s="897"/>
      <c r="BD110" s="897"/>
      <c r="BE110" s="897"/>
      <c r="BF110" s="897"/>
      <c r="BG110" s="897"/>
      <c r="BH110" s="897"/>
      <c r="BI110" s="897"/>
      <c r="BJ110" s="897"/>
      <c r="BK110" s="897"/>
      <c r="BL110" s="897"/>
      <c r="BM110" s="897"/>
      <c r="BN110" s="897"/>
      <c r="BO110" s="897"/>
      <c r="BP110" s="898"/>
      <c r="BQ110" s="930">
        <v>12372867</v>
      </c>
      <c r="BR110" s="931"/>
      <c r="BS110" s="931"/>
      <c r="BT110" s="931"/>
      <c r="BU110" s="931"/>
      <c r="BV110" s="931">
        <v>12324135</v>
      </c>
      <c r="BW110" s="931"/>
      <c r="BX110" s="931"/>
      <c r="BY110" s="931"/>
      <c r="BZ110" s="931"/>
      <c r="CA110" s="931">
        <v>14541354</v>
      </c>
      <c r="CB110" s="931"/>
      <c r="CC110" s="931"/>
      <c r="CD110" s="931"/>
      <c r="CE110" s="931"/>
      <c r="CF110" s="944">
        <v>240.5</v>
      </c>
      <c r="CG110" s="945"/>
      <c r="CH110" s="945"/>
      <c r="CI110" s="945"/>
      <c r="CJ110" s="945"/>
      <c r="CK110" s="946" t="s">
        <v>419</v>
      </c>
      <c r="CL110" s="947"/>
      <c r="CM110" s="929" t="s">
        <v>420</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15">
      <c r="A111" s="934" t="s">
        <v>421</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422</v>
      </c>
      <c r="BA111" s="923"/>
      <c r="BB111" s="923"/>
      <c r="BC111" s="923"/>
      <c r="BD111" s="923"/>
      <c r="BE111" s="923"/>
      <c r="BF111" s="923"/>
      <c r="BG111" s="923"/>
      <c r="BH111" s="923"/>
      <c r="BI111" s="923"/>
      <c r="BJ111" s="923"/>
      <c r="BK111" s="923"/>
      <c r="BL111" s="923"/>
      <c r="BM111" s="923"/>
      <c r="BN111" s="923"/>
      <c r="BO111" s="923"/>
      <c r="BP111" s="924"/>
      <c r="BQ111" s="925" t="s">
        <v>122</v>
      </c>
      <c r="BR111" s="926"/>
      <c r="BS111" s="926"/>
      <c r="BT111" s="926"/>
      <c r="BU111" s="926"/>
      <c r="BV111" s="926" t="s">
        <v>122</v>
      </c>
      <c r="BW111" s="926"/>
      <c r="BX111" s="926"/>
      <c r="BY111" s="926"/>
      <c r="BZ111" s="926"/>
      <c r="CA111" s="926" t="s">
        <v>122</v>
      </c>
      <c r="CB111" s="926"/>
      <c r="CC111" s="926"/>
      <c r="CD111" s="926"/>
      <c r="CE111" s="926"/>
      <c r="CF111" s="920" t="s">
        <v>122</v>
      </c>
      <c r="CG111" s="921"/>
      <c r="CH111" s="921"/>
      <c r="CI111" s="921"/>
      <c r="CJ111" s="921"/>
      <c r="CK111" s="948"/>
      <c r="CL111" s="949"/>
      <c r="CM111" s="922" t="s">
        <v>423</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15">
      <c r="A112" s="952" t="s">
        <v>424</v>
      </c>
      <c r="B112" s="953"/>
      <c r="C112" s="923" t="s">
        <v>425</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426</v>
      </c>
      <c r="BA112" s="923"/>
      <c r="BB112" s="923"/>
      <c r="BC112" s="923"/>
      <c r="BD112" s="923"/>
      <c r="BE112" s="923"/>
      <c r="BF112" s="923"/>
      <c r="BG112" s="923"/>
      <c r="BH112" s="923"/>
      <c r="BI112" s="923"/>
      <c r="BJ112" s="923"/>
      <c r="BK112" s="923"/>
      <c r="BL112" s="923"/>
      <c r="BM112" s="923"/>
      <c r="BN112" s="923"/>
      <c r="BO112" s="923"/>
      <c r="BP112" s="924"/>
      <c r="BQ112" s="925">
        <v>6099342</v>
      </c>
      <c r="BR112" s="926"/>
      <c r="BS112" s="926"/>
      <c r="BT112" s="926"/>
      <c r="BU112" s="926"/>
      <c r="BV112" s="926">
        <v>5530538</v>
      </c>
      <c r="BW112" s="926"/>
      <c r="BX112" s="926"/>
      <c r="BY112" s="926"/>
      <c r="BZ112" s="926"/>
      <c r="CA112" s="926">
        <v>5883537</v>
      </c>
      <c r="CB112" s="926"/>
      <c r="CC112" s="926"/>
      <c r="CD112" s="926"/>
      <c r="CE112" s="926"/>
      <c r="CF112" s="920">
        <v>97.3</v>
      </c>
      <c r="CG112" s="921"/>
      <c r="CH112" s="921"/>
      <c r="CI112" s="921"/>
      <c r="CJ112" s="921"/>
      <c r="CK112" s="948"/>
      <c r="CL112" s="949"/>
      <c r="CM112" s="922" t="s">
        <v>427</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15">
      <c r="A113" s="954"/>
      <c r="B113" s="955"/>
      <c r="C113" s="923" t="s">
        <v>428</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660116</v>
      </c>
      <c r="AB113" s="938"/>
      <c r="AC113" s="938"/>
      <c r="AD113" s="938"/>
      <c r="AE113" s="939"/>
      <c r="AF113" s="940">
        <v>591466</v>
      </c>
      <c r="AG113" s="938"/>
      <c r="AH113" s="938"/>
      <c r="AI113" s="938"/>
      <c r="AJ113" s="939"/>
      <c r="AK113" s="940">
        <v>466132</v>
      </c>
      <c r="AL113" s="938"/>
      <c r="AM113" s="938"/>
      <c r="AN113" s="938"/>
      <c r="AO113" s="939"/>
      <c r="AP113" s="941">
        <v>7.7</v>
      </c>
      <c r="AQ113" s="942"/>
      <c r="AR113" s="942"/>
      <c r="AS113" s="942"/>
      <c r="AT113" s="943"/>
      <c r="AU113" s="908"/>
      <c r="AV113" s="909"/>
      <c r="AW113" s="909"/>
      <c r="AX113" s="909"/>
      <c r="AY113" s="909"/>
      <c r="AZ113" s="922" t="s">
        <v>429</v>
      </c>
      <c r="BA113" s="923"/>
      <c r="BB113" s="923"/>
      <c r="BC113" s="923"/>
      <c r="BD113" s="923"/>
      <c r="BE113" s="923"/>
      <c r="BF113" s="923"/>
      <c r="BG113" s="923"/>
      <c r="BH113" s="923"/>
      <c r="BI113" s="923"/>
      <c r="BJ113" s="923"/>
      <c r="BK113" s="923"/>
      <c r="BL113" s="923"/>
      <c r="BM113" s="923"/>
      <c r="BN113" s="923"/>
      <c r="BO113" s="923"/>
      <c r="BP113" s="924"/>
      <c r="BQ113" s="925">
        <v>296260</v>
      </c>
      <c r="BR113" s="926"/>
      <c r="BS113" s="926"/>
      <c r="BT113" s="926"/>
      <c r="BU113" s="926"/>
      <c r="BV113" s="926">
        <v>130730</v>
      </c>
      <c r="BW113" s="926"/>
      <c r="BX113" s="926"/>
      <c r="BY113" s="926"/>
      <c r="BZ113" s="926"/>
      <c r="CA113" s="926">
        <v>470656</v>
      </c>
      <c r="CB113" s="926"/>
      <c r="CC113" s="926"/>
      <c r="CD113" s="926"/>
      <c r="CE113" s="926"/>
      <c r="CF113" s="920">
        <v>7.8</v>
      </c>
      <c r="CG113" s="921"/>
      <c r="CH113" s="921"/>
      <c r="CI113" s="921"/>
      <c r="CJ113" s="921"/>
      <c r="CK113" s="948"/>
      <c r="CL113" s="949"/>
      <c r="CM113" s="922" t="s">
        <v>430</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15">
      <c r="A114" s="954"/>
      <c r="B114" s="955"/>
      <c r="C114" s="923" t="s">
        <v>431</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50389</v>
      </c>
      <c r="AB114" s="959"/>
      <c r="AC114" s="959"/>
      <c r="AD114" s="959"/>
      <c r="AE114" s="960"/>
      <c r="AF114" s="961">
        <v>20908</v>
      </c>
      <c r="AG114" s="959"/>
      <c r="AH114" s="959"/>
      <c r="AI114" s="959"/>
      <c r="AJ114" s="960"/>
      <c r="AK114" s="961">
        <v>10177</v>
      </c>
      <c r="AL114" s="959"/>
      <c r="AM114" s="959"/>
      <c r="AN114" s="959"/>
      <c r="AO114" s="960"/>
      <c r="AP114" s="962">
        <v>0.2</v>
      </c>
      <c r="AQ114" s="963"/>
      <c r="AR114" s="963"/>
      <c r="AS114" s="963"/>
      <c r="AT114" s="964"/>
      <c r="AU114" s="908"/>
      <c r="AV114" s="909"/>
      <c r="AW114" s="909"/>
      <c r="AX114" s="909"/>
      <c r="AY114" s="909"/>
      <c r="AZ114" s="922" t="s">
        <v>432</v>
      </c>
      <c r="BA114" s="923"/>
      <c r="BB114" s="923"/>
      <c r="BC114" s="923"/>
      <c r="BD114" s="923"/>
      <c r="BE114" s="923"/>
      <c r="BF114" s="923"/>
      <c r="BG114" s="923"/>
      <c r="BH114" s="923"/>
      <c r="BI114" s="923"/>
      <c r="BJ114" s="923"/>
      <c r="BK114" s="923"/>
      <c r="BL114" s="923"/>
      <c r="BM114" s="923"/>
      <c r="BN114" s="923"/>
      <c r="BO114" s="923"/>
      <c r="BP114" s="924"/>
      <c r="BQ114" s="925">
        <v>1631417</v>
      </c>
      <c r="BR114" s="926"/>
      <c r="BS114" s="926"/>
      <c r="BT114" s="926"/>
      <c r="BU114" s="926"/>
      <c r="BV114" s="926">
        <v>1584409</v>
      </c>
      <c r="BW114" s="926"/>
      <c r="BX114" s="926"/>
      <c r="BY114" s="926"/>
      <c r="BZ114" s="926"/>
      <c r="CA114" s="926">
        <v>1549180</v>
      </c>
      <c r="CB114" s="926"/>
      <c r="CC114" s="926"/>
      <c r="CD114" s="926"/>
      <c r="CE114" s="926"/>
      <c r="CF114" s="920">
        <v>25.6</v>
      </c>
      <c r="CG114" s="921"/>
      <c r="CH114" s="921"/>
      <c r="CI114" s="921"/>
      <c r="CJ114" s="921"/>
      <c r="CK114" s="948"/>
      <c r="CL114" s="949"/>
      <c r="CM114" s="922" t="s">
        <v>433</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15">
      <c r="A115" s="954"/>
      <c r="B115" s="955"/>
      <c r="C115" s="923" t="s">
        <v>434</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t="s">
        <v>122</v>
      </c>
      <c r="AB115" s="938"/>
      <c r="AC115" s="938"/>
      <c r="AD115" s="938"/>
      <c r="AE115" s="939"/>
      <c r="AF115" s="940" t="s">
        <v>122</v>
      </c>
      <c r="AG115" s="938"/>
      <c r="AH115" s="938"/>
      <c r="AI115" s="938"/>
      <c r="AJ115" s="939"/>
      <c r="AK115" s="940" t="s">
        <v>122</v>
      </c>
      <c r="AL115" s="938"/>
      <c r="AM115" s="938"/>
      <c r="AN115" s="938"/>
      <c r="AO115" s="939"/>
      <c r="AP115" s="941" t="s">
        <v>122</v>
      </c>
      <c r="AQ115" s="942"/>
      <c r="AR115" s="942"/>
      <c r="AS115" s="942"/>
      <c r="AT115" s="943"/>
      <c r="AU115" s="908"/>
      <c r="AV115" s="909"/>
      <c r="AW115" s="909"/>
      <c r="AX115" s="909"/>
      <c r="AY115" s="909"/>
      <c r="AZ115" s="922" t="s">
        <v>435</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436</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15">
      <c r="A116" s="956"/>
      <c r="B116" s="957"/>
      <c r="C116" s="965" t="s">
        <v>437</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v>129</v>
      </c>
      <c r="AB116" s="959"/>
      <c r="AC116" s="959"/>
      <c r="AD116" s="959"/>
      <c r="AE116" s="960"/>
      <c r="AF116" s="961">
        <v>222</v>
      </c>
      <c r="AG116" s="959"/>
      <c r="AH116" s="959"/>
      <c r="AI116" s="959"/>
      <c r="AJ116" s="960"/>
      <c r="AK116" s="961">
        <v>196</v>
      </c>
      <c r="AL116" s="959"/>
      <c r="AM116" s="959"/>
      <c r="AN116" s="959"/>
      <c r="AO116" s="960"/>
      <c r="AP116" s="962">
        <v>0</v>
      </c>
      <c r="AQ116" s="963"/>
      <c r="AR116" s="963"/>
      <c r="AS116" s="963"/>
      <c r="AT116" s="964"/>
      <c r="AU116" s="908"/>
      <c r="AV116" s="909"/>
      <c r="AW116" s="909"/>
      <c r="AX116" s="909"/>
      <c r="AY116" s="909"/>
      <c r="AZ116" s="967" t="s">
        <v>438</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439</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15">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440</v>
      </c>
      <c r="Z117" s="894"/>
      <c r="AA117" s="978">
        <v>2120507</v>
      </c>
      <c r="AB117" s="979"/>
      <c r="AC117" s="979"/>
      <c r="AD117" s="979"/>
      <c r="AE117" s="980"/>
      <c r="AF117" s="981">
        <v>2007424</v>
      </c>
      <c r="AG117" s="979"/>
      <c r="AH117" s="979"/>
      <c r="AI117" s="979"/>
      <c r="AJ117" s="980"/>
      <c r="AK117" s="981">
        <v>1805873</v>
      </c>
      <c r="AL117" s="979"/>
      <c r="AM117" s="979"/>
      <c r="AN117" s="979"/>
      <c r="AO117" s="980"/>
      <c r="AP117" s="982"/>
      <c r="AQ117" s="983"/>
      <c r="AR117" s="983"/>
      <c r="AS117" s="983"/>
      <c r="AT117" s="984"/>
      <c r="AU117" s="908"/>
      <c r="AV117" s="909"/>
      <c r="AW117" s="909"/>
      <c r="AX117" s="909"/>
      <c r="AY117" s="909"/>
      <c r="AZ117" s="974" t="s">
        <v>441</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442</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15">
      <c r="A118" s="912" t="s">
        <v>416</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413</v>
      </c>
      <c r="AB118" s="893"/>
      <c r="AC118" s="893"/>
      <c r="AD118" s="893"/>
      <c r="AE118" s="894"/>
      <c r="AF118" s="892" t="s">
        <v>414</v>
      </c>
      <c r="AG118" s="893"/>
      <c r="AH118" s="893"/>
      <c r="AI118" s="893"/>
      <c r="AJ118" s="894"/>
      <c r="AK118" s="892" t="s">
        <v>294</v>
      </c>
      <c r="AL118" s="893"/>
      <c r="AM118" s="893"/>
      <c r="AN118" s="893"/>
      <c r="AO118" s="894"/>
      <c r="AP118" s="970" t="s">
        <v>415</v>
      </c>
      <c r="AQ118" s="971"/>
      <c r="AR118" s="971"/>
      <c r="AS118" s="971"/>
      <c r="AT118" s="972"/>
      <c r="AU118" s="908"/>
      <c r="AV118" s="909"/>
      <c r="AW118" s="909"/>
      <c r="AX118" s="909"/>
      <c r="AY118" s="909"/>
      <c r="AZ118" s="973" t="s">
        <v>443</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444</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15">
      <c r="A119" s="1057" t="s">
        <v>419</v>
      </c>
      <c r="B119" s="947"/>
      <c r="C119" s="929" t="s">
        <v>420</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445</v>
      </c>
      <c r="BP119" s="1005"/>
      <c r="BQ119" s="999">
        <v>20399886</v>
      </c>
      <c r="BR119" s="1000"/>
      <c r="BS119" s="1000"/>
      <c r="BT119" s="1000"/>
      <c r="BU119" s="1000"/>
      <c r="BV119" s="1000">
        <v>19569812</v>
      </c>
      <c r="BW119" s="1000"/>
      <c r="BX119" s="1000"/>
      <c r="BY119" s="1000"/>
      <c r="BZ119" s="1000"/>
      <c r="CA119" s="1000">
        <v>22444727</v>
      </c>
      <c r="CB119" s="1000"/>
      <c r="CC119" s="1000"/>
      <c r="CD119" s="1000"/>
      <c r="CE119" s="1000"/>
      <c r="CF119" s="1001"/>
      <c r="CG119" s="1002"/>
      <c r="CH119" s="1002"/>
      <c r="CI119" s="1002"/>
      <c r="CJ119" s="1003"/>
      <c r="CK119" s="950"/>
      <c r="CL119" s="951"/>
      <c r="CM119" s="973" t="s">
        <v>446</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18" customFormat="1" ht="26.25" customHeight="1" x14ac:dyDescent="0.15">
      <c r="A120" s="1058"/>
      <c r="B120" s="949"/>
      <c r="C120" s="922" t="s">
        <v>423</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447</v>
      </c>
      <c r="AV120" s="992"/>
      <c r="AW120" s="992"/>
      <c r="AX120" s="992"/>
      <c r="AY120" s="993"/>
      <c r="AZ120" s="929" t="s">
        <v>448</v>
      </c>
      <c r="BA120" s="897"/>
      <c r="BB120" s="897"/>
      <c r="BC120" s="897"/>
      <c r="BD120" s="897"/>
      <c r="BE120" s="897"/>
      <c r="BF120" s="897"/>
      <c r="BG120" s="897"/>
      <c r="BH120" s="897"/>
      <c r="BI120" s="897"/>
      <c r="BJ120" s="897"/>
      <c r="BK120" s="897"/>
      <c r="BL120" s="897"/>
      <c r="BM120" s="897"/>
      <c r="BN120" s="897"/>
      <c r="BO120" s="897"/>
      <c r="BP120" s="898"/>
      <c r="BQ120" s="930">
        <v>6248323</v>
      </c>
      <c r="BR120" s="931"/>
      <c r="BS120" s="931"/>
      <c r="BT120" s="931"/>
      <c r="BU120" s="931"/>
      <c r="BV120" s="931">
        <v>6494501</v>
      </c>
      <c r="BW120" s="931"/>
      <c r="BX120" s="931"/>
      <c r="BY120" s="931"/>
      <c r="BZ120" s="931"/>
      <c r="CA120" s="931">
        <v>6853994</v>
      </c>
      <c r="CB120" s="931"/>
      <c r="CC120" s="931"/>
      <c r="CD120" s="931"/>
      <c r="CE120" s="931"/>
      <c r="CF120" s="944">
        <v>113.4</v>
      </c>
      <c r="CG120" s="945"/>
      <c r="CH120" s="945"/>
      <c r="CI120" s="945"/>
      <c r="CJ120" s="945"/>
      <c r="CK120" s="1006" t="s">
        <v>449</v>
      </c>
      <c r="CL120" s="1007"/>
      <c r="CM120" s="1007"/>
      <c r="CN120" s="1007"/>
      <c r="CO120" s="1008"/>
      <c r="CP120" s="1014" t="s">
        <v>396</v>
      </c>
      <c r="CQ120" s="1015"/>
      <c r="CR120" s="1015"/>
      <c r="CS120" s="1015"/>
      <c r="CT120" s="1015"/>
      <c r="CU120" s="1015"/>
      <c r="CV120" s="1015"/>
      <c r="CW120" s="1015"/>
      <c r="CX120" s="1015"/>
      <c r="CY120" s="1015"/>
      <c r="CZ120" s="1015"/>
      <c r="DA120" s="1015"/>
      <c r="DB120" s="1015"/>
      <c r="DC120" s="1015"/>
      <c r="DD120" s="1015"/>
      <c r="DE120" s="1015"/>
      <c r="DF120" s="1016"/>
      <c r="DG120" s="930">
        <v>5779733</v>
      </c>
      <c r="DH120" s="931"/>
      <c r="DI120" s="931"/>
      <c r="DJ120" s="931"/>
      <c r="DK120" s="931"/>
      <c r="DL120" s="931">
        <v>5233003</v>
      </c>
      <c r="DM120" s="931"/>
      <c r="DN120" s="931"/>
      <c r="DO120" s="931"/>
      <c r="DP120" s="931"/>
      <c r="DQ120" s="931">
        <v>5594554</v>
      </c>
      <c r="DR120" s="931"/>
      <c r="DS120" s="931"/>
      <c r="DT120" s="931"/>
      <c r="DU120" s="931"/>
      <c r="DV120" s="932">
        <v>92.5</v>
      </c>
      <c r="DW120" s="932"/>
      <c r="DX120" s="932"/>
      <c r="DY120" s="932"/>
      <c r="DZ120" s="933"/>
    </row>
    <row r="121" spans="1:130" s="218" customFormat="1" ht="26.25" customHeight="1" x14ac:dyDescent="0.15">
      <c r="A121" s="1058"/>
      <c r="B121" s="949"/>
      <c r="C121" s="974" t="s">
        <v>450</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451</v>
      </c>
      <c r="BA121" s="923"/>
      <c r="BB121" s="923"/>
      <c r="BC121" s="923"/>
      <c r="BD121" s="923"/>
      <c r="BE121" s="923"/>
      <c r="BF121" s="923"/>
      <c r="BG121" s="923"/>
      <c r="BH121" s="923"/>
      <c r="BI121" s="923"/>
      <c r="BJ121" s="923"/>
      <c r="BK121" s="923"/>
      <c r="BL121" s="923"/>
      <c r="BM121" s="923"/>
      <c r="BN121" s="923"/>
      <c r="BO121" s="923"/>
      <c r="BP121" s="924"/>
      <c r="BQ121" s="925">
        <v>259987</v>
      </c>
      <c r="BR121" s="926"/>
      <c r="BS121" s="926"/>
      <c r="BT121" s="926"/>
      <c r="BU121" s="926"/>
      <c r="BV121" s="926">
        <v>208297</v>
      </c>
      <c r="BW121" s="926"/>
      <c r="BX121" s="926"/>
      <c r="BY121" s="926"/>
      <c r="BZ121" s="926"/>
      <c r="CA121" s="926">
        <v>148542</v>
      </c>
      <c r="CB121" s="926"/>
      <c r="CC121" s="926"/>
      <c r="CD121" s="926"/>
      <c r="CE121" s="926"/>
      <c r="CF121" s="920">
        <v>2.5</v>
      </c>
      <c r="CG121" s="921"/>
      <c r="CH121" s="921"/>
      <c r="CI121" s="921"/>
      <c r="CJ121" s="921"/>
      <c r="CK121" s="1009"/>
      <c r="CL121" s="1010"/>
      <c r="CM121" s="1010"/>
      <c r="CN121" s="1010"/>
      <c r="CO121" s="1011"/>
      <c r="CP121" s="1019" t="s">
        <v>394</v>
      </c>
      <c r="CQ121" s="1020"/>
      <c r="CR121" s="1020"/>
      <c r="CS121" s="1020"/>
      <c r="CT121" s="1020"/>
      <c r="CU121" s="1020"/>
      <c r="CV121" s="1020"/>
      <c r="CW121" s="1020"/>
      <c r="CX121" s="1020"/>
      <c r="CY121" s="1020"/>
      <c r="CZ121" s="1020"/>
      <c r="DA121" s="1020"/>
      <c r="DB121" s="1020"/>
      <c r="DC121" s="1020"/>
      <c r="DD121" s="1020"/>
      <c r="DE121" s="1020"/>
      <c r="DF121" s="1021"/>
      <c r="DG121" s="925">
        <v>315723</v>
      </c>
      <c r="DH121" s="926"/>
      <c r="DI121" s="926"/>
      <c r="DJ121" s="926"/>
      <c r="DK121" s="926"/>
      <c r="DL121" s="926">
        <v>293830</v>
      </c>
      <c r="DM121" s="926"/>
      <c r="DN121" s="926"/>
      <c r="DO121" s="926"/>
      <c r="DP121" s="926"/>
      <c r="DQ121" s="926">
        <v>288631</v>
      </c>
      <c r="DR121" s="926"/>
      <c r="DS121" s="926"/>
      <c r="DT121" s="926"/>
      <c r="DU121" s="926"/>
      <c r="DV121" s="927">
        <v>4.8</v>
      </c>
      <c r="DW121" s="927"/>
      <c r="DX121" s="927"/>
      <c r="DY121" s="927"/>
      <c r="DZ121" s="928"/>
    </row>
    <row r="122" spans="1:130" s="218" customFormat="1" ht="26.25" customHeight="1" x14ac:dyDescent="0.15">
      <c r="A122" s="1058"/>
      <c r="B122" s="949"/>
      <c r="C122" s="922" t="s">
        <v>433</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452</v>
      </c>
      <c r="BA122" s="965"/>
      <c r="BB122" s="965"/>
      <c r="BC122" s="965"/>
      <c r="BD122" s="965"/>
      <c r="BE122" s="965"/>
      <c r="BF122" s="965"/>
      <c r="BG122" s="965"/>
      <c r="BH122" s="965"/>
      <c r="BI122" s="965"/>
      <c r="BJ122" s="965"/>
      <c r="BK122" s="965"/>
      <c r="BL122" s="965"/>
      <c r="BM122" s="965"/>
      <c r="BN122" s="965"/>
      <c r="BO122" s="965"/>
      <c r="BP122" s="966"/>
      <c r="BQ122" s="999">
        <v>13923655</v>
      </c>
      <c r="BR122" s="1000"/>
      <c r="BS122" s="1000"/>
      <c r="BT122" s="1000"/>
      <c r="BU122" s="1000"/>
      <c r="BV122" s="1000">
        <v>13688086</v>
      </c>
      <c r="BW122" s="1000"/>
      <c r="BX122" s="1000"/>
      <c r="BY122" s="1000"/>
      <c r="BZ122" s="1000"/>
      <c r="CA122" s="1000">
        <v>15185995</v>
      </c>
      <c r="CB122" s="1000"/>
      <c r="CC122" s="1000"/>
      <c r="CD122" s="1000"/>
      <c r="CE122" s="1000"/>
      <c r="CF122" s="1017">
        <v>251.2</v>
      </c>
      <c r="CG122" s="1018"/>
      <c r="CH122" s="1018"/>
      <c r="CI122" s="1018"/>
      <c r="CJ122" s="1018"/>
      <c r="CK122" s="1009"/>
      <c r="CL122" s="1010"/>
      <c r="CM122" s="1010"/>
      <c r="CN122" s="1010"/>
      <c r="CO122" s="1011"/>
      <c r="CP122" s="1019" t="s">
        <v>453</v>
      </c>
      <c r="CQ122" s="1020"/>
      <c r="CR122" s="1020"/>
      <c r="CS122" s="1020"/>
      <c r="CT122" s="1020"/>
      <c r="CU122" s="1020"/>
      <c r="CV122" s="1020"/>
      <c r="CW122" s="1020"/>
      <c r="CX122" s="1020"/>
      <c r="CY122" s="1020"/>
      <c r="CZ122" s="1020"/>
      <c r="DA122" s="1020"/>
      <c r="DB122" s="1020"/>
      <c r="DC122" s="1020"/>
      <c r="DD122" s="1020"/>
      <c r="DE122" s="1020"/>
      <c r="DF122" s="1021"/>
      <c r="DG122" s="925">
        <v>3886</v>
      </c>
      <c r="DH122" s="926"/>
      <c r="DI122" s="926"/>
      <c r="DJ122" s="926"/>
      <c r="DK122" s="926"/>
      <c r="DL122" s="926">
        <v>3705</v>
      </c>
      <c r="DM122" s="926"/>
      <c r="DN122" s="926"/>
      <c r="DO122" s="926"/>
      <c r="DP122" s="926"/>
      <c r="DQ122" s="926">
        <v>352</v>
      </c>
      <c r="DR122" s="926"/>
      <c r="DS122" s="926"/>
      <c r="DT122" s="926"/>
      <c r="DU122" s="926"/>
      <c r="DV122" s="927">
        <v>0</v>
      </c>
      <c r="DW122" s="927"/>
      <c r="DX122" s="927"/>
      <c r="DY122" s="927"/>
      <c r="DZ122" s="928"/>
    </row>
    <row r="123" spans="1:130" s="218" customFormat="1" ht="26.25" customHeight="1" x14ac:dyDescent="0.15">
      <c r="A123" s="1058"/>
      <c r="B123" s="949"/>
      <c r="C123" s="922" t="s">
        <v>439</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454</v>
      </c>
      <c r="BP123" s="1005"/>
      <c r="BQ123" s="1064">
        <v>20431965</v>
      </c>
      <c r="BR123" s="1031"/>
      <c r="BS123" s="1031"/>
      <c r="BT123" s="1031"/>
      <c r="BU123" s="1031"/>
      <c r="BV123" s="1031">
        <v>20390884</v>
      </c>
      <c r="BW123" s="1031"/>
      <c r="BX123" s="1031"/>
      <c r="BY123" s="1031"/>
      <c r="BZ123" s="1031"/>
      <c r="CA123" s="1031">
        <v>22188531</v>
      </c>
      <c r="CB123" s="1031"/>
      <c r="CC123" s="1031"/>
      <c r="CD123" s="1031"/>
      <c r="CE123" s="1031"/>
      <c r="CF123" s="1001"/>
      <c r="CG123" s="1002"/>
      <c r="CH123" s="1002"/>
      <c r="CI123" s="1002"/>
      <c r="CJ123" s="1003"/>
      <c r="CK123" s="1009"/>
      <c r="CL123" s="1010"/>
      <c r="CM123" s="1010"/>
      <c r="CN123" s="1010"/>
      <c r="CO123" s="1011"/>
      <c r="CP123" s="1019" t="s">
        <v>397</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18" customFormat="1" ht="26.25" customHeight="1" thickBot="1" x14ac:dyDescent="0.2">
      <c r="A124" s="1058"/>
      <c r="B124" s="949"/>
      <c r="C124" s="922" t="s">
        <v>442</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60" t="s">
        <v>455</v>
      </c>
      <c r="AV124" s="1061"/>
      <c r="AW124" s="1061"/>
      <c r="AX124" s="1061"/>
      <c r="AY124" s="1061"/>
      <c r="AZ124" s="1061"/>
      <c r="BA124" s="1061"/>
      <c r="BB124" s="1061"/>
      <c r="BC124" s="1061"/>
      <c r="BD124" s="1061"/>
      <c r="BE124" s="1061"/>
      <c r="BF124" s="1061"/>
      <c r="BG124" s="1061"/>
      <c r="BH124" s="1061"/>
      <c r="BI124" s="1061"/>
      <c r="BJ124" s="1061"/>
      <c r="BK124" s="1061"/>
      <c r="BL124" s="1061"/>
      <c r="BM124" s="1061"/>
      <c r="BN124" s="1061"/>
      <c r="BO124" s="1061"/>
      <c r="BP124" s="1062"/>
      <c r="BQ124" s="1063" t="s">
        <v>122</v>
      </c>
      <c r="BR124" s="1027"/>
      <c r="BS124" s="1027"/>
      <c r="BT124" s="1027"/>
      <c r="BU124" s="1027"/>
      <c r="BV124" s="1027" t="s">
        <v>122</v>
      </c>
      <c r="BW124" s="1027"/>
      <c r="BX124" s="1027"/>
      <c r="BY124" s="1027"/>
      <c r="BZ124" s="1027"/>
      <c r="CA124" s="1027">
        <v>4.2</v>
      </c>
      <c r="CB124" s="1027"/>
      <c r="CC124" s="1027"/>
      <c r="CD124" s="1027"/>
      <c r="CE124" s="1027"/>
      <c r="CF124" s="1028"/>
      <c r="CG124" s="1029"/>
      <c r="CH124" s="1029"/>
      <c r="CI124" s="1029"/>
      <c r="CJ124" s="1030"/>
      <c r="CK124" s="1012"/>
      <c r="CL124" s="1012"/>
      <c r="CM124" s="1012"/>
      <c r="CN124" s="1012"/>
      <c r="CO124" s="1013"/>
      <c r="CP124" s="1019" t="s">
        <v>456</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15">
      <c r="A125" s="1058"/>
      <c r="B125" s="949"/>
      <c r="C125" s="922" t="s">
        <v>444</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457</v>
      </c>
      <c r="CL125" s="1007"/>
      <c r="CM125" s="1007"/>
      <c r="CN125" s="1007"/>
      <c r="CO125" s="1008"/>
      <c r="CP125" s="929" t="s">
        <v>458</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
      <c r="A126" s="1058"/>
      <c r="B126" s="949"/>
      <c r="C126" s="922" t="s">
        <v>446</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459</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15">
      <c r="A127" s="1059"/>
      <c r="B127" s="951"/>
      <c r="C127" s="973" t="s">
        <v>460</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2" t="s">
        <v>461</v>
      </c>
      <c r="AY127" s="1033"/>
      <c r="AZ127" s="1033"/>
      <c r="BA127" s="1033"/>
      <c r="BB127" s="1033"/>
      <c r="BC127" s="1033"/>
      <c r="BD127" s="1033"/>
      <c r="BE127" s="1034"/>
      <c r="BF127" s="1035" t="s">
        <v>462</v>
      </c>
      <c r="BG127" s="1033"/>
      <c r="BH127" s="1033"/>
      <c r="BI127" s="1033"/>
      <c r="BJ127" s="1033"/>
      <c r="BK127" s="1033"/>
      <c r="BL127" s="1034"/>
      <c r="BM127" s="1035" t="s">
        <v>463</v>
      </c>
      <c r="BN127" s="1033"/>
      <c r="BO127" s="1033"/>
      <c r="BP127" s="1033"/>
      <c r="BQ127" s="1033"/>
      <c r="BR127" s="1033"/>
      <c r="BS127" s="1034"/>
      <c r="BT127" s="1035" t="s">
        <v>464</v>
      </c>
      <c r="BU127" s="1033"/>
      <c r="BV127" s="1033"/>
      <c r="BW127" s="1033"/>
      <c r="BX127" s="1033"/>
      <c r="BY127" s="1033"/>
      <c r="BZ127" s="1056"/>
      <c r="CA127" s="220"/>
      <c r="CB127" s="220"/>
      <c r="CC127" s="220"/>
      <c r="CD127" s="243"/>
      <c r="CE127" s="243"/>
      <c r="CF127" s="243"/>
      <c r="CG127" s="220"/>
      <c r="CH127" s="220"/>
      <c r="CI127" s="220"/>
      <c r="CJ127" s="242"/>
      <c r="CK127" s="1023"/>
      <c r="CL127" s="1010"/>
      <c r="CM127" s="1010"/>
      <c r="CN127" s="1010"/>
      <c r="CO127" s="1011"/>
      <c r="CP127" s="922" t="s">
        <v>465</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
      <c r="A128" s="1042" t="s">
        <v>466</v>
      </c>
      <c r="B128" s="1043"/>
      <c r="C128" s="1043"/>
      <c r="D128" s="1043"/>
      <c r="E128" s="1043"/>
      <c r="F128" s="1043"/>
      <c r="G128" s="1043"/>
      <c r="H128" s="1043"/>
      <c r="I128" s="1043"/>
      <c r="J128" s="1043"/>
      <c r="K128" s="1043"/>
      <c r="L128" s="1043"/>
      <c r="M128" s="1043"/>
      <c r="N128" s="1043"/>
      <c r="O128" s="1043"/>
      <c r="P128" s="1043"/>
      <c r="Q128" s="1043"/>
      <c r="R128" s="1043"/>
      <c r="S128" s="1043"/>
      <c r="T128" s="1043"/>
      <c r="U128" s="1043"/>
      <c r="V128" s="1043"/>
      <c r="W128" s="1044" t="s">
        <v>467</v>
      </c>
      <c r="X128" s="1044"/>
      <c r="Y128" s="1044"/>
      <c r="Z128" s="1045"/>
      <c r="AA128" s="1046">
        <v>51059</v>
      </c>
      <c r="AB128" s="1047"/>
      <c r="AC128" s="1047"/>
      <c r="AD128" s="1047"/>
      <c r="AE128" s="1048"/>
      <c r="AF128" s="1049">
        <v>38036</v>
      </c>
      <c r="AG128" s="1047"/>
      <c r="AH128" s="1047"/>
      <c r="AI128" s="1047"/>
      <c r="AJ128" s="1048"/>
      <c r="AK128" s="1049">
        <v>27681</v>
      </c>
      <c r="AL128" s="1047"/>
      <c r="AM128" s="1047"/>
      <c r="AN128" s="1047"/>
      <c r="AO128" s="1048"/>
      <c r="AP128" s="1050"/>
      <c r="AQ128" s="1051"/>
      <c r="AR128" s="1051"/>
      <c r="AS128" s="1051"/>
      <c r="AT128" s="1052"/>
      <c r="AU128" s="220"/>
      <c r="AV128" s="220"/>
      <c r="AW128" s="220"/>
      <c r="AX128" s="896" t="s">
        <v>468</v>
      </c>
      <c r="AY128" s="897"/>
      <c r="AZ128" s="897"/>
      <c r="BA128" s="897"/>
      <c r="BB128" s="897"/>
      <c r="BC128" s="897"/>
      <c r="BD128" s="897"/>
      <c r="BE128" s="898"/>
      <c r="BF128" s="1053" t="s">
        <v>122</v>
      </c>
      <c r="BG128" s="1054"/>
      <c r="BH128" s="1054"/>
      <c r="BI128" s="1054"/>
      <c r="BJ128" s="1054"/>
      <c r="BK128" s="1054"/>
      <c r="BL128" s="1055"/>
      <c r="BM128" s="1053">
        <v>13.98</v>
      </c>
      <c r="BN128" s="1054"/>
      <c r="BO128" s="1054"/>
      <c r="BP128" s="1054"/>
      <c r="BQ128" s="1054"/>
      <c r="BR128" s="1054"/>
      <c r="BS128" s="1055"/>
      <c r="BT128" s="1053">
        <v>20</v>
      </c>
      <c r="BU128" s="1054"/>
      <c r="BV128" s="1054"/>
      <c r="BW128" s="1054"/>
      <c r="BX128" s="1054"/>
      <c r="BY128" s="1054"/>
      <c r="BZ128" s="1076"/>
      <c r="CA128" s="243"/>
      <c r="CB128" s="243"/>
      <c r="CC128" s="243"/>
      <c r="CD128" s="243"/>
      <c r="CE128" s="243"/>
      <c r="CF128" s="243"/>
      <c r="CG128" s="220"/>
      <c r="CH128" s="220"/>
      <c r="CI128" s="220"/>
      <c r="CJ128" s="242"/>
      <c r="CK128" s="1024"/>
      <c r="CL128" s="1025"/>
      <c r="CM128" s="1025"/>
      <c r="CN128" s="1025"/>
      <c r="CO128" s="1026"/>
      <c r="CP128" s="1036" t="s">
        <v>469</v>
      </c>
      <c r="CQ128" s="726"/>
      <c r="CR128" s="726"/>
      <c r="CS128" s="726"/>
      <c r="CT128" s="726"/>
      <c r="CU128" s="726"/>
      <c r="CV128" s="726"/>
      <c r="CW128" s="726"/>
      <c r="CX128" s="726"/>
      <c r="CY128" s="726"/>
      <c r="CZ128" s="726"/>
      <c r="DA128" s="726"/>
      <c r="DB128" s="726"/>
      <c r="DC128" s="726"/>
      <c r="DD128" s="726"/>
      <c r="DE128" s="726"/>
      <c r="DF128" s="1037"/>
      <c r="DG128" s="1038" t="s">
        <v>122</v>
      </c>
      <c r="DH128" s="1039"/>
      <c r="DI128" s="1039"/>
      <c r="DJ128" s="1039"/>
      <c r="DK128" s="1039"/>
      <c r="DL128" s="1039" t="s">
        <v>122</v>
      </c>
      <c r="DM128" s="1039"/>
      <c r="DN128" s="1039"/>
      <c r="DO128" s="1039"/>
      <c r="DP128" s="1039"/>
      <c r="DQ128" s="1039" t="s">
        <v>122</v>
      </c>
      <c r="DR128" s="1039"/>
      <c r="DS128" s="1039"/>
      <c r="DT128" s="1039"/>
      <c r="DU128" s="1039"/>
      <c r="DV128" s="1040" t="s">
        <v>122</v>
      </c>
      <c r="DW128" s="1040"/>
      <c r="DX128" s="1040"/>
      <c r="DY128" s="1040"/>
      <c r="DZ128" s="1041"/>
    </row>
    <row r="129" spans="1:131" s="218" customFormat="1" ht="26.25" customHeight="1" x14ac:dyDescent="0.15">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470</v>
      </c>
      <c r="X129" s="1071"/>
      <c r="Y129" s="1071"/>
      <c r="Z129" s="1072"/>
      <c r="AA129" s="958">
        <v>7221373</v>
      </c>
      <c r="AB129" s="959"/>
      <c r="AC129" s="959"/>
      <c r="AD129" s="959"/>
      <c r="AE129" s="960"/>
      <c r="AF129" s="961">
        <v>7251036</v>
      </c>
      <c r="AG129" s="959"/>
      <c r="AH129" s="959"/>
      <c r="AI129" s="959"/>
      <c r="AJ129" s="960"/>
      <c r="AK129" s="961">
        <v>7198651</v>
      </c>
      <c r="AL129" s="959"/>
      <c r="AM129" s="959"/>
      <c r="AN129" s="959"/>
      <c r="AO129" s="960"/>
      <c r="AP129" s="1073"/>
      <c r="AQ129" s="1074"/>
      <c r="AR129" s="1074"/>
      <c r="AS129" s="1074"/>
      <c r="AT129" s="1075"/>
      <c r="AU129" s="221"/>
      <c r="AV129" s="221"/>
      <c r="AW129" s="221"/>
      <c r="AX129" s="1065" t="s">
        <v>471</v>
      </c>
      <c r="AY129" s="923"/>
      <c r="AZ129" s="923"/>
      <c r="BA129" s="923"/>
      <c r="BB129" s="923"/>
      <c r="BC129" s="923"/>
      <c r="BD129" s="923"/>
      <c r="BE129" s="924"/>
      <c r="BF129" s="1066" t="s">
        <v>122</v>
      </c>
      <c r="BG129" s="1067"/>
      <c r="BH129" s="1067"/>
      <c r="BI129" s="1067"/>
      <c r="BJ129" s="1067"/>
      <c r="BK129" s="1067"/>
      <c r="BL129" s="1068"/>
      <c r="BM129" s="1066">
        <v>18.98</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934" t="s">
        <v>472</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473</v>
      </c>
      <c r="X130" s="1071"/>
      <c r="Y130" s="1071"/>
      <c r="Z130" s="1072"/>
      <c r="AA130" s="958">
        <v>1328119</v>
      </c>
      <c r="AB130" s="959"/>
      <c r="AC130" s="959"/>
      <c r="AD130" s="959"/>
      <c r="AE130" s="960"/>
      <c r="AF130" s="961">
        <v>1325305</v>
      </c>
      <c r="AG130" s="959"/>
      <c r="AH130" s="959"/>
      <c r="AI130" s="959"/>
      <c r="AJ130" s="960"/>
      <c r="AK130" s="961">
        <v>1152712</v>
      </c>
      <c r="AL130" s="959"/>
      <c r="AM130" s="959"/>
      <c r="AN130" s="959"/>
      <c r="AO130" s="960"/>
      <c r="AP130" s="1073"/>
      <c r="AQ130" s="1074"/>
      <c r="AR130" s="1074"/>
      <c r="AS130" s="1074"/>
      <c r="AT130" s="1075"/>
      <c r="AU130" s="221"/>
      <c r="AV130" s="221"/>
      <c r="AW130" s="221"/>
      <c r="AX130" s="1065" t="s">
        <v>474</v>
      </c>
      <c r="AY130" s="923"/>
      <c r="AZ130" s="923"/>
      <c r="BA130" s="923"/>
      <c r="BB130" s="923"/>
      <c r="BC130" s="923"/>
      <c r="BD130" s="923"/>
      <c r="BE130" s="924"/>
      <c r="BF130" s="1101">
        <v>11.2</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475</v>
      </c>
      <c r="X131" s="1108"/>
      <c r="Y131" s="1108"/>
      <c r="Z131" s="1109"/>
      <c r="AA131" s="1004">
        <v>5893254</v>
      </c>
      <c r="AB131" s="986"/>
      <c r="AC131" s="986"/>
      <c r="AD131" s="986"/>
      <c r="AE131" s="987"/>
      <c r="AF131" s="985">
        <v>5925731</v>
      </c>
      <c r="AG131" s="986"/>
      <c r="AH131" s="986"/>
      <c r="AI131" s="986"/>
      <c r="AJ131" s="987"/>
      <c r="AK131" s="985">
        <v>6045939</v>
      </c>
      <c r="AL131" s="986"/>
      <c r="AM131" s="986"/>
      <c r="AN131" s="986"/>
      <c r="AO131" s="987"/>
      <c r="AP131" s="1110"/>
      <c r="AQ131" s="1111"/>
      <c r="AR131" s="1111"/>
      <c r="AS131" s="1111"/>
      <c r="AT131" s="1112"/>
      <c r="AU131" s="221"/>
      <c r="AV131" s="221"/>
      <c r="AW131" s="221"/>
      <c r="AX131" s="1083" t="s">
        <v>476</v>
      </c>
      <c r="AY131" s="726"/>
      <c r="AZ131" s="726"/>
      <c r="BA131" s="726"/>
      <c r="BB131" s="726"/>
      <c r="BC131" s="726"/>
      <c r="BD131" s="726"/>
      <c r="BE131" s="1037"/>
      <c r="BF131" s="1084">
        <v>4.2</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1090" t="s">
        <v>477</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478</v>
      </c>
      <c r="W132" s="1094"/>
      <c r="X132" s="1094"/>
      <c r="Y132" s="1094"/>
      <c r="Z132" s="1095"/>
      <c r="AA132" s="1096">
        <v>12.579281330000001</v>
      </c>
      <c r="AB132" s="1097"/>
      <c r="AC132" s="1097"/>
      <c r="AD132" s="1097"/>
      <c r="AE132" s="1098"/>
      <c r="AF132" s="1099">
        <v>10.869258159999999</v>
      </c>
      <c r="AG132" s="1097"/>
      <c r="AH132" s="1097"/>
      <c r="AI132" s="1097"/>
      <c r="AJ132" s="1098"/>
      <c r="AK132" s="1099">
        <v>10.34545668</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479</v>
      </c>
      <c r="W133" s="1077"/>
      <c r="X133" s="1077"/>
      <c r="Y133" s="1077"/>
      <c r="Z133" s="1078"/>
      <c r="AA133" s="1079">
        <v>12.1</v>
      </c>
      <c r="AB133" s="1080"/>
      <c r="AC133" s="1080"/>
      <c r="AD133" s="1080"/>
      <c r="AE133" s="1081"/>
      <c r="AF133" s="1079">
        <v>11.9</v>
      </c>
      <c r="AG133" s="1080"/>
      <c r="AH133" s="1080"/>
      <c r="AI133" s="1080"/>
      <c r="AJ133" s="1081"/>
      <c r="AK133" s="1079">
        <v>11.2</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v4+5kyPXvuNgtw1+w88dBBWWRursi3KhWHie+R4tVLGN5/+XOTRrUcXZeFNGGHFaelaDLWWBaPN7I9LBN2ve8w==" saltValue="hlCH9qw1k5FwBF9Msyncrw=="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election activeCell="DH77" sqref="DH77"/>
    </sheetView>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480</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1SJ2U5K2rUR31wf4g0kvJxLVVST/5hwxFjzeuELdM/dDlnv3LezR0n2LYMx9VXQ2xQwo0vZ+lL/Zs2SX7jw6jQ==" saltValue="YHxX6+VLzhyOpc++VzVIKQ=="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nwbHeX4VKPjVh2zllAZFlbpUL2GQQ6sRA8/9HHN9fMMZxkuP+YClydZipIbF2Ry5Q/J+daeg4j/6Ptx4EUpKKw==" saltValue="zgKW9Skj/egN8Be3rhHdT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481</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482</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483</v>
      </c>
      <c r="AP7" s="260"/>
      <c r="AQ7" s="261" t="s">
        <v>484</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485</v>
      </c>
      <c r="AQ8" s="267" t="s">
        <v>486</v>
      </c>
      <c r="AR8" s="268" t="s">
        <v>487</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488</v>
      </c>
      <c r="AL9" s="1117"/>
      <c r="AM9" s="1117"/>
      <c r="AN9" s="1118"/>
      <c r="AO9" s="269">
        <v>1822135</v>
      </c>
      <c r="AP9" s="269">
        <v>97938</v>
      </c>
      <c r="AQ9" s="270">
        <v>110873</v>
      </c>
      <c r="AR9" s="271">
        <v>-11.7</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489</v>
      </c>
      <c r="AL10" s="1117"/>
      <c r="AM10" s="1117"/>
      <c r="AN10" s="1118"/>
      <c r="AO10" s="272">
        <v>369307</v>
      </c>
      <c r="AP10" s="272">
        <v>19850</v>
      </c>
      <c r="AQ10" s="273">
        <v>12701</v>
      </c>
      <c r="AR10" s="274">
        <v>56.3</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490</v>
      </c>
      <c r="AL11" s="1117"/>
      <c r="AM11" s="1117"/>
      <c r="AN11" s="1118"/>
      <c r="AO11" s="272" t="s">
        <v>491</v>
      </c>
      <c r="AP11" s="272" t="s">
        <v>491</v>
      </c>
      <c r="AQ11" s="273">
        <v>1473</v>
      </c>
      <c r="AR11" s="274" t="s">
        <v>491</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492</v>
      </c>
      <c r="AL12" s="1117"/>
      <c r="AM12" s="1117"/>
      <c r="AN12" s="1118"/>
      <c r="AO12" s="272" t="s">
        <v>491</v>
      </c>
      <c r="AP12" s="272" t="s">
        <v>491</v>
      </c>
      <c r="AQ12" s="273">
        <v>4</v>
      </c>
      <c r="AR12" s="274" t="s">
        <v>491</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493</v>
      </c>
      <c r="AL13" s="1117"/>
      <c r="AM13" s="1117"/>
      <c r="AN13" s="1118"/>
      <c r="AO13" s="272" t="s">
        <v>491</v>
      </c>
      <c r="AP13" s="272" t="s">
        <v>491</v>
      </c>
      <c r="AQ13" s="273">
        <v>3598</v>
      </c>
      <c r="AR13" s="274" t="s">
        <v>491</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494</v>
      </c>
      <c r="AL14" s="1117"/>
      <c r="AM14" s="1117"/>
      <c r="AN14" s="1118"/>
      <c r="AO14" s="272">
        <v>236697</v>
      </c>
      <c r="AP14" s="272">
        <v>12722</v>
      </c>
      <c r="AQ14" s="273">
        <v>2175</v>
      </c>
      <c r="AR14" s="274">
        <v>484.9</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495</v>
      </c>
      <c r="AL15" s="1120"/>
      <c r="AM15" s="1120"/>
      <c r="AN15" s="1121"/>
      <c r="AO15" s="272">
        <v>-134411</v>
      </c>
      <c r="AP15" s="272">
        <v>-7224</v>
      </c>
      <c r="AQ15" s="273">
        <v>-6566</v>
      </c>
      <c r="AR15" s="274">
        <v>10</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2293728</v>
      </c>
      <c r="AP16" s="272">
        <v>123286</v>
      </c>
      <c r="AQ16" s="273">
        <v>124259</v>
      </c>
      <c r="AR16" s="274">
        <v>-0.8</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496</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497</v>
      </c>
      <c r="AP20" s="281" t="s">
        <v>498</v>
      </c>
      <c r="AQ20" s="282" t="s">
        <v>499</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500</v>
      </c>
      <c r="AL21" s="1123"/>
      <c r="AM21" s="1123"/>
      <c r="AN21" s="1124"/>
      <c r="AO21" s="285">
        <v>9.0299999999999994</v>
      </c>
      <c r="AP21" s="286">
        <v>10.18</v>
      </c>
      <c r="AQ21" s="287">
        <v>-1.1499999999999999</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501</v>
      </c>
      <c r="AL22" s="1123"/>
      <c r="AM22" s="1123"/>
      <c r="AN22" s="1124"/>
      <c r="AO22" s="290">
        <v>97.6</v>
      </c>
      <c r="AP22" s="291">
        <v>96.1</v>
      </c>
      <c r="AQ22" s="292">
        <v>1.5</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13" t="s">
        <v>502</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x14ac:dyDescent="0.15">
      <c r="A27" s="297"/>
      <c r="AO27" s="250"/>
      <c r="AP27" s="250"/>
      <c r="AQ27" s="250"/>
      <c r="AR27" s="250"/>
      <c r="AS27" s="250"/>
      <c r="AT27" s="250"/>
    </row>
    <row r="28" spans="1:46" ht="17.25" x14ac:dyDescent="0.15">
      <c r="A28" s="251" t="s">
        <v>503</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504</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483</v>
      </c>
      <c r="AP30" s="260"/>
      <c r="AQ30" s="261" t="s">
        <v>484</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485</v>
      </c>
      <c r="AQ31" s="267" t="s">
        <v>486</v>
      </c>
      <c r="AR31" s="268" t="s">
        <v>487</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505</v>
      </c>
      <c r="AL32" s="1131"/>
      <c r="AM32" s="1131"/>
      <c r="AN32" s="1132"/>
      <c r="AO32" s="300">
        <v>1329368</v>
      </c>
      <c r="AP32" s="300">
        <v>71452</v>
      </c>
      <c r="AQ32" s="301">
        <v>56040</v>
      </c>
      <c r="AR32" s="302">
        <v>27.5</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506</v>
      </c>
      <c r="AL33" s="1131"/>
      <c r="AM33" s="1131"/>
      <c r="AN33" s="1132"/>
      <c r="AO33" s="300" t="s">
        <v>491</v>
      </c>
      <c r="AP33" s="300" t="s">
        <v>491</v>
      </c>
      <c r="AQ33" s="301" t="s">
        <v>491</v>
      </c>
      <c r="AR33" s="302" t="s">
        <v>491</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507</v>
      </c>
      <c r="AL34" s="1131"/>
      <c r="AM34" s="1131"/>
      <c r="AN34" s="1132"/>
      <c r="AO34" s="300" t="s">
        <v>491</v>
      </c>
      <c r="AP34" s="300" t="s">
        <v>491</v>
      </c>
      <c r="AQ34" s="301" t="s">
        <v>491</v>
      </c>
      <c r="AR34" s="302" t="s">
        <v>491</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508</v>
      </c>
      <c r="AL35" s="1131"/>
      <c r="AM35" s="1131"/>
      <c r="AN35" s="1132"/>
      <c r="AO35" s="300">
        <v>466132</v>
      </c>
      <c r="AP35" s="300">
        <v>25054</v>
      </c>
      <c r="AQ35" s="301">
        <v>19608</v>
      </c>
      <c r="AR35" s="302">
        <v>27.8</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509</v>
      </c>
      <c r="AL36" s="1131"/>
      <c r="AM36" s="1131"/>
      <c r="AN36" s="1132"/>
      <c r="AO36" s="300">
        <v>10177</v>
      </c>
      <c r="AP36" s="300">
        <v>547</v>
      </c>
      <c r="AQ36" s="301">
        <v>3090</v>
      </c>
      <c r="AR36" s="302">
        <v>-82.3</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510</v>
      </c>
      <c r="AL37" s="1131"/>
      <c r="AM37" s="1131"/>
      <c r="AN37" s="1132"/>
      <c r="AO37" s="300" t="s">
        <v>491</v>
      </c>
      <c r="AP37" s="300" t="s">
        <v>491</v>
      </c>
      <c r="AQ37" s="301">
        <v>590</v>
      </c>
      <c r="AR37" s="302" t="s">
        <v>491</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511</v>
      </c>
      <c r="AL38" s="1134"/>
      <c r="AM38" s="1134"/>
      <c r="AN38" s="1135"/>
      <c r="AO38" s="303">
        <v>196</v>
      </c>
      <c r="AP38" s="303">
        <v>11</v>
      </c>
      <c r="AQ38" s="304">
        <v>10</v>
      </c>
      <c r="AR38" s="292">
        <v>10</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512</v>
      </c>
      <c r="AL39" s="1134"/>
      <c r="AM39" s="1134"/>
      <c r="AN39" s="1135"/>
      <c r="AO39" s="300">
        <v>-27681</v>
      </c>
      <c r="AP39" s="300">
        <v>-1488</v>
      </c>
      <c r="AQ39" s="301">
        <v>-2093</v>
      </c>
      <c r="AR39" s="302">
        <v>-28.9</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513</v>
      </c>
      <c r="AL40" s="1131"/>
      <c r="AM40" s="1131"/>
      <c r="AN40" s="1132"/>
      <c r="AO40" s="300">
        <v>-1152712</v>
      </c>
      <c r="AP40" s="300">
        <v>-61957</v>
      </c>
      <c r="AQ40" s="301">
        <v>-52347</v>
      </c>
      <c r="AR40" s="302">
        <v>18.399999999999999</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625480</v>
      </c>
      <c r="AP41" s="300">
        <v>33619</v>
      </c>
      <c r="AQ41" s="301">
        <v>24899</v>
      </c>
      <c r="AR41" s="302">
        <v>35</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514</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515</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483</v>
      </c>
      <c r="AN49" s="1127" t="s">
        <v>516</v>
      </c>
      <c r="AO49" s="1128"/>
      <c r="AP49" s="1128"/>
      <c r="AQ49" s="1128"/>
      <c r="AR49" s="1129"/>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517</v>
      </c>
      <c r="AO50" s="317" t="s">
        <v>518</v>
      </c>
      <c r="AP50" s="318" t="s">
        <v>519</v>
      </c>
      <c r="AQ50" s="319" t="s">
        <v>520</v>
      </c>
      <c r="AR50" s="320" t="s">
        <v>521</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522</v>
      </c>
      <c r="AL51" s="313"/>
      <c r="AM51" s="321">
        <v>815300</v>
      </c>
      <c r="AN51" s="322">
        <v>40464</v>
      </c>
      <c r="AO51" s="323">
        <v>1.2</v>
      </c>
      <c r="AP51" s="324">
        <v>84459</v>
      </c>
      <c r="AQ51" s="325">
        <v>42.9</v>
      </c>
      <c r="AR51" s="326">
        <v>-41.7</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523</v>
      </c>
      <c r="AM52" s="329">
        <v>492779</v>
      </c>
      <c r="AN52" s="330">
        <v>24457</v>
      </c>
      <c r="AO52" s="331">
        <v>56</v>
      </c>
      <c r="AP52" s="332">
        <v>47314</v>
      </c>
      <c r="AQ52" s="333">
        <v>58.2</v>
      </c>
      <c r="AR52" s="334">
        <v>-2.2000000000000002</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524</v>
      </c>
      <c r="AL53" s="313"/>
      <c r="AM53" s="321">
        <v>647399</v>
      </c>
      <c r="AN53" s="322">
        <v>32753</v>
      </c>
      <c r="AO53" s="323">
        <v>-19.100000000000001</v>
      </c>
      <c r="AP53" s="324">
        <v>74568</v>
      </c>
      <c r="AQ53" s="325">
        <v>-11.7</v>
      </c>
      <c r="AR53" s="326">
        <v>-7.4</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523</v>
      </c>
      <c r="AM54" s="329">
        <v>443896</v>
      </c>
      <c r="AN54" s="330">
        <v>22458</v>
      </c>
      <c r="AO54" s="331">
        <v>-8.1999999999999993</v>
      </c>
      <c r="AP54" s="332">
        <v>42558</v>
      </c>
      <c r="AQ54" s="333">
        <v>-10.1</v>
      </c>
      <c r="AR54" s="334">
        <v>1.9</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525</v>
      </c>
      <c r="AL55" s="313"/>
      <c r="AM55" s="321">
        <v>851003</v>
      </c>
      <c r="AN55" s="322">
        <v>43724</v>
      </c>
      <c r="AO55" s="323">
        <v>33.5</v>
      </c>
      <c r="AP55" s="324">
        <v>73693</v>
      </c>
      <c r="AQ55" s="325">
        <v>-1.2</v>
      </c>
      <c r="AR55" s="326">
        <v>34.700000000000003</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523</v>
      </c>
      <c r="AM56" s="329">
        <v>654234</v>
      </c>
      <c r="AN56" s="330">
        <v>33614</v>
      </c>
      <c r="AO56" s="331">
        <v>49.7</v>
      </c>
      <c r="AP56" s="332">
        <v>44203</v>
      </c>
      <c r="AQ56" s="333">
        <v>3.9</v>
      </c>
      <c r="AR56" s="334">
        <v>45.8</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526</v>
      </c>
      <c r="AL57" s="313"/>
      <c r="AM57" s="321">
        <v>1414700</v>
      </c>
      <c r="AN57" s="322">
        <v>74591</v>
      </c>
      <c r="AO57" s="323">
        <v>70.599999999999994</v>
      </c>
      <c r="AP57" s="324">
        <v>79401</v>
      </c>
      <c r="AQ57" s="325">
        <v>7.7</v>
      </c>
      <c r="AR57" s="326">
        <v>62.9</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523</v>
      </c>
      <c r="AM58" s="329">
        <v>1133143</v>
      </c>
      <c r="AN58" s="330">
        <v>59746</v>
      </c>
      <c r="AO58" s="331">
        <v>77.7</v>
      </c>
      <c r="AP58" s="332">
        <v>49347</v>
      </c>
      <c r="AQ58" s="333">
        <v>11.6</v>
      </c>
      <c r="AR58" s="334">
        <v>66.099999999999994</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527</v>
      </c>
      <c r="AL59" s="313"/>
      <c r="AM59" s="321">
        <v>3633321</v>
      </c>
      <c r="AN59" s="322">
        <v>195287</v>
      </c>
      <c r="AO59" s="323">
        <v>161.80000000000001</v>
      </c>
      <c r="AP59" s="324">
        <v>87379</v>
      </c>
      <c r="AQ59" s="325">
        <v>10</v>
      </c>
      <c r="AR59" s="326">
        <v>151.80000000000001</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523</v>
      </c>
      <c r="AM60" s="329">
        <v>2758441</v>
      </c>
      <c r="AN60" s="330">
        <v>148263</v>
      </c>
      <c r="AO60" s="331">
        <v>148.19999999999999</v>
      </c>
      <c r="AP60" s="332">
        <v>55855</v>
      </c>
      <c r="AQ60" s="333">
        <v>13.2</v>
      </c>
      <c r="AR60" s="334">
        <v>135</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528</v>
      </c>
      <c r="AL61" s="335"/>
      <c r="AM61" s="336">
        <v>1472345</v>
      </c>
      <c r="AN61" s="337">
        <v>77364</v>
      </c>
      <c r="AO61" s="338">
        <v>49.6</v>
      </c>
      <c r="AP61" s="339">
        <v>79900</v>
      </c>
      <c r="AQ61" s="340">
        <v>9.5</v>
      </c>
      <c r="AR61" s="326">
        <v>40.1</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523</v>
      </c>
      <c r="AM62" s="329">
        <v>1096499</v>
      </c>
      <c r="AN62" s="330">
        <v>57708</v>
      </c>
      <c r="AO62" s="331">
        <v>64.7</v>
      </c>
      <c r="AP62" s="332">
        <v>47855</v>
      </c>
      <c r="AQ62" s="333">
        <v>15.4</v>
      </c>
      <c r="AR62" s="334">
        <v>49.3</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JGO3mg2PXZ3BWCoeI/EVHDnagtBhUjK3553M0tJjYe+hIdsL0xd8RLuhlizF51nZCugp4NUkO0CyWi0B80j5Fw==" saltValue="reqHY4NYUqJZSF/KGlWdZ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election activeCell="AE103" sqref="AE102:AE103"/>
    </sheetView>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480</v>
      </c>
    </row>
    <row r="120" spans="125:125" ht="13.5" hidden="1" customHeight="1" x14ac:dyDescent="0.15"/>
    <row r="121" spans="125:125" ht="13.5" hidden="1" customHeight="1" x14ac:dyDescent="0.15">
      <c r="DU121" s="247"/>
    </row>
  </sheetData>
  <sheetProtection algorithmName="SHA-512" hashValue="QJ3dfW+cSVXtE41xqYOQcez1H3oJO3TwHsaZ8TTMhgXEN89tjXlm59NS+uqM2wltJblWTUfO7/m71sZGyb2K7A==" saltValue="ZmWLuiY65WjyTfolikU8c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election activeCell="AD79" sqref="AD79"/>
    </sheetView>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480</v>
      </c>
    </row>
  </sheetData>
  <sheetProtection algorithmName="SHA-512" hashValue="hKtKmbGanKvqzrH2d7hbbAa7WSjm130LtUcbm5L5j706IYu/tatHfubmeU4kCsGgJmxT/2ASCorg9+r1YzQNkw==" saltValue="fKq8S9CrtpsNVWhSzjJZh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530</v>
      </c>
      <c r="G46" s="8" t="s">
        <v>531</v>
      </c>
      <c r="H46" s="8" t="s">
        <v>532</v>
      </c>
      <c r="I46" s="8" t="s">
        <v>533</v>
      </c>
      <c r="J46" s="9" t="s">
        <v>534</v>
      </c>
    </row>
    <row r="47" spans="2:10" ht="57.75" customHeight="1" x14ac:dyDescent="0.15">
      <c r="B47" s="10"/>
      <c r="C47" s="1139" t="s">
        <v>3</v>
      </c>
      <c r="D47" s="1139"/>
      <c r="E47" s="1140"/>
      <c r="F47" s="11">
        <v>40.49</v>
      </c>
      <c r="G47" s="12">
        <v>42.11</v>
      </c>
      <c r="H47" s="12">
        <v>45.48</v>
      </c>
      <c r="I47" s="12">
        <v>45.31</v>
      </c>
      <c r="J47" s="13">
        <v>45.67</v>
      </c>
    </row>
    <row r="48" spans="2:10" ht="57.75" customHeight="1" x14ac:dyDescent="0.15">
      <c r="B48" s="14"/>
      <c r="C48" s="1141" t="s">
        <v>4</v>
      </c>
      <c r="D48" s="1141"/>
      <c r="E48" s="1142"/>
      <c r="F48" s="15">
        <v>5.0199999999999996</v>
      </c>
      <c r="G48" s="16">
        <v>2.12</v>
      </c>
      <c r="H48" s="16">
        <v>1.69</v>
      </c>
      <c r="I48" s="16">
        <v>4.8</v>
      </c>
      <c r="J48" s="17">
        <v>2.93</v>
      </c>
    </row>
    <row r="49" spans="2:10" ht="57.75" customHeight="1" thickBot="1" x14ac:dyDescent="0.2">
      <c r="B49" s="18"/>
      <c r="C49" s="1143" t="s">
        <v>5</v>
      </c>
      <c r="D49" s="1143"/>
      <c r="E49" s="1144"/>
      <c r="F49" s="19">
        <v>5.3</v>
      </c>
      <c r="G49" s="20" t="s">
        <v>535</v>
      </c>
      <c r="H49" s="20" t="s">
        <v>536</v>
      </c>
      <c r="I49" s="20">
        <v>2.16</v>
      </c>
      <c r="J49" s="21" t="s">
        <v>537</v>
      </c>
    </row>
    <row r="50" spans="2:10" x14ac:dyDescent="0.15"/>
  </sheetData>
  <sheetProtection algorithmName="SHA-512" hashValue="sZZ8wwpesXt9AD0kX5cTp11s0ZXogKI3FdIHurPJCAWSLyzhD4e0HwssfJhqhGCHYZ6xeYmBd32SQyqssQwZOQ==" saltValue="7Jdo2+lKUc0ObZimsWRmf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上田慎吾</cp:lastModifiedBy>
  <dcterms:created xsi:type="dcterms:W3CDTF">2026-02-23T07:53:10Z</dcterms:created>
  <dcterms:modified xsi:type="dcterms:W3CDTF">2026-03-12T05:51:10Z</dcterms:modified>
  <cp:category/>
</cp:coreProperties>
</file>