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X:\!管財共有\決算関係\財政状況資料集\R6\0016491_【照会：3_16（月）〆】令和6年度財政状況資料集の作成及び提出について\様式一式\様式一式\【財政状況資料集】_284424_市川町_2024\"/>
    </mc:Choice>
  </mc:AlternateContent>
  <xr:revisionPtr revIDLastSave="0" documentId="13_ncr:1_{7D9B0860-19A9-4A47-BA3B-114FB0B1038E}" xr6:coauthVersionLast="47" xr6:coauthVersionMax="47" xr10:uidLastSave="{00000000-0000-0000-0000-000000000000}"/>
  <bookViews>
    <workbookView xWindow="-120" yWindow="-120" windowWidth="20730" windowHeight="11040" firstSheet="3" activeTab="4"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C36" i="10"/>
  <c r="CO35" i="10"/>
  <c r="BE35" i="10"/>
  <c r="CO34" i="10"/>
  <c r="BW34" i="10"/>
  <c r="BW35" i="10" s="1"/>
  <c r="BW36" i="10" s="1"/>
  <c r="BW37" i="10" s="1"/>
  <c r="BW38" i="10" s="1"/>
  <c r="BW39" i="10" s="1"/>
  <c r="BW40" i="10" s="1"/>
  <c r="BE34" i="10"/>
  <c r="C34" i="10"/>
  <c r="U34" i="10" l="1"/>
  <c r="U35" i="10" s="1"/>
  <c r="U36" i="10" s="1"/>
  <c r="C35" i="10"/>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<sst xmlns="http://schemas.openxmlformats.org/spreadsheetml/2006/main" count="1085" uniqueCount="559">
  <si>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</si>
  <si>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</si>
  <si>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</si>
  <si>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</si>
  <si>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</si>
  <si>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</si>
  <si>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</si>
  <si>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</si>
  <si>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</si>
  <si>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</si>
  <si>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</si>
  <si>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</si>
  <si>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</si>
  <si>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</si>
  <si>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</si>
  <si>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</si>
  <si>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</si>
  <si>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</si>
  <si>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</si>
  <si>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</si>
  <si>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</si>
  <si>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</si>
  <si>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</si>
  <si>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</si>
  <si>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</si>
  <si>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</si>
  <si>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</si>
  <si>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</si>
  <si>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</si>
  <si>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</si>
  <si>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</si>
  <si>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</si>
  <si>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</si>
  <si>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</si>
  <si>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</si>
  <si>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</si>
  <si>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</si>
  <si>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</si>
  <si>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</si>
  <si>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</si>
  <si>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</si>
  <si>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</si>
  <si>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</si>
  <si>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</si>
  <si>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</si>
  <si>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</si>
  <si>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</si>
  <si>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</si>
  <si>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</si>
  <si>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</si>
  <si>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</si>
  <si>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</si>
  <si>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</si>
  <si>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</si>
  <si>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</si>
  <si>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</si>
  <si>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</si>
  <si>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</si>
  <si>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</si>
  <si>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</si>
  <si>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</si>
  <si>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</si>
  <si>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</si>
  <si>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</si>
  <si>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</si>
  <si>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</si>
  <si>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</si>
  <si>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</si>
  <si>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</si>
  <si>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</si>
  <si>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</si>
  <si>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</si>
  <si>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</si>
  <si>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</si>
  <si>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</si>
  <si>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</si>
  <si>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</si>
  <si>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</si>
  <si>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</si>
  <si>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</si>
  <si>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</si>
  <si>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Ⅲ－１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</si>
  <si>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</si>
  <si>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</si>
  <si>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</si>
  <si>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</si>
  <si>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</si>
  <si>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</si>
  <si>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</si>
  <si>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</si>
  <si>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</si>
  <si>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</si>
  <si>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</si>
  <si>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</si>
  <si>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市川町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</si>
  <si>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</si>
  <si>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</si>
  <si>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</si>
  <si>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</si>
  <si>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</si>
  <si>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</si>
  <si>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</si>
  <si>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</si>
  <si>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</si>
  <si>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</si>
  <si>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</si>
  <si>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</si>
  <si>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</si>
  <si>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</si>
  <si>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</si>
  <si>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</si>
  <si>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</si>
  <si>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</si>
  <si>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</si>
  <si>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</si>
  <si>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</si>
  <si>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</si>
  <si>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</si>
  <si>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</si>
  <si>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</si>
  <si>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</si>
  <si>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</si>
  <si>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</si>
  <si>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</si>
  <si>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</si>
  <si>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</si>
  <si>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</si>
  <si>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</si>
  <si>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</si>
  <si>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</si>
  <si>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</si>
  <si>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</si>
  <si>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</si>
  <si>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</si>
  <si>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</si>
  <si>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</si>
  <si>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</si>
  <si>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</si>
  <si>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</si>
  <si>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</si>
  <si>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</si>
  <si>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</si>
  <si>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5"/>
  </si>
  <si>
    <t>うち日本人(％)</t>
    <phoneticPr fontId="5"/>
  </si>
  <si>
    <t>-2.4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</si>
  <si>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</si>
  <si>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</si>
  <si>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</si>
  <si>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</si>
  <si>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</si>
  <si>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</si>
  <si>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</si>
  <si>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</si>
  <si>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</si>
  <si>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</si>
  <si>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</si>
  <si>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</si>
  <si>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</si>
  <si>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</si>
  <si>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</si>
  <si>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</si>
  <si>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</si>
  <si>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</si>
  <si>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</si>
  <si>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</si>
  <si>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</si>
  <si>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</si>
  <si>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</si>
  <si>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</si>
  <si>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</si>
  <si>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</si>
  <si>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</si>
  <si>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</si>
  <si>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</si>
  <si>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</si>
  <si>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</si>
  <si>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</si>
  <si>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</si>
  <si>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</si>
  <si>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</si>
  <si>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</si>
  <si>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</si>
  <si>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</si>
  <si>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</si>
  <si>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</si>
  <si>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</si>
  <si>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</si>
  <si>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</si>
  <si>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</si>
  <si>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</si>
  <si>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</si>
  <si>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</si>
  <si>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</si>
  <si>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</si>
  <si>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</si>
  <si>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</si>
  <si>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</si>
  <si>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</si>
  <si>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</si>
  <si>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</si>
  <si>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</si>
  <si>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</si>
  <si>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</si>
  <si>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兵庫県市川町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</si>
  <si>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</si>
  <si>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</si>
  <si>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</si>
  <si>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</si>
  <si>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</si>
  <si>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</si>
  <si>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</si>
  <si>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</si>
  <si>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</si>
  <si>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</si>
  <si>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</si>
  <si>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</si>
  <si>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</si>
  <si>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</si>
  <si>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</si>
  <si>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</si>
  <si>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</si>
  <si>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</si>
  <si>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</si>
  <si>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</si>
  <si>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</si>
  <si>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</si>
  <si>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</si>
  <si>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</si>
  <si>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</si>
  <si>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</si>
  <si>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</si>
  <si>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</si>
  <si>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</si>
  <si>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</si>
  <si>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</si>
  <si>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</si>
  <si>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</si>
  <si>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</si>
  <si>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</si>
  <si>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</si>
  <si>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</si>
  <si>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</si>
  <si>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</si>
  <si>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</si>
  <si>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</si>
  <si>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</si>
  <si>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</si>
  <si>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</si>
  <si>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</si>
  <si>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</si>
  <si>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</si>
  <si>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</si>
  <si>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</si>
  <si>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</si>
  <si>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</si>
  <si>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</si>
  <si>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</si>
  <si>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</si>
  <si>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</si>
  <si>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</si>
  <si>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</si>
  <si>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</si>
  <si>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</si>
  <si>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</si>
  <si>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</si>
  <si>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</si>
  <si>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</si>
  <si>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</si>
  <si>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</si>
  <si>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</si>
  <si>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</si>
  <si>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</si>
  <si>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</si>
  <si>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</si>
  <si>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</si>
  <si>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</si>
  <si>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</si>
  <si>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</si>
  <si>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</si>
  <si>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</si>
  <si>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</si>
  <si>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</si>
  <si>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</si>
  <si>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</si>
  <si>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</si>
  <si>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</si>
  <si>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</si>
  <si>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</si>
  <si>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</si>
  <si>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</si>
  <si>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</si>
  <si>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</si>
  <si>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</si>
  <si>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</si>
  <si>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</si>
  <si>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</si>
  <si>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</si>
  <si>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</si>
  <si>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</si>
  <si>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</si>
  <si>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</si>
  <si>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</si>
  <si>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</si>
  <si>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</si>
  <si>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</si>
  <si>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</si>
  <si>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</si>
  <si>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</si>
  <si>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</si>
  <si>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</si>
  <si>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</si>
  <si>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</si>
  <si>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</si>
  <si>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</si>
  <si>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</si>
  <si>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</si>
  <si>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</si>
  <si>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</si>
  <si>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</si>
  <si>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</si>
  <si>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</si>
  <si>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</si>
  <si>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</si>
  <si>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その他</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</si>
  <si>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</si>
  <si>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</si>
  <si>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</si>
  <si>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</si>
  <si>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</si>
  <si>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</si>
  <si>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</si>
  <si>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</si>
  <si>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</si>
  <si>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</si>
  <si>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</si>
  <si>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</si>
  <si>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</si>
  <si>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</si>
  <si>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</si>
  <si>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</si>
  <si>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</si>
  <si>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</si>
  <si>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</si>
  <si>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</si>
  <si>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</si>
  <si>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</si>
  <si>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</si>
  <si>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</si>
  <si>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</si>
  <si>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</si>
  <si>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</si>
  <si>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</si>
  <si>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</si>
  <si>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兵庫県市川町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</si>
  <si>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</si>
  <si>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</si>
  <si>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</si>
  <si>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</si>
  <si>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</si>
  <si>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</si>
  <si>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</si>
  <si>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</si>
  <si>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</si>
  <si>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</si>
  <si>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</si>
  <si>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</si>
  <si>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</si>
  <si>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</si>
  <si>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</si>
  <si>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</si>
  <si>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</si>
  <si>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</si>
  <si>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</si>
  <si>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</si>
  <si>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</si>
  <si>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</si>
  <si>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</si>
  <si>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</si>
  <si>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</si>
  <si>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</si>
  <si>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</si>
  <si>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</si>
  <si>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</si>
  <si>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</si>
  <si>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</si>
  <si>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</si>
  <si>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</si>
  <si>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</si>
  <si>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</si>
  <si>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</si>
  <si>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後期高齢者医療特別会計</t>
    <phoneticPr fontId="5"/>
  </si>
  <si>
    <t>水道事業会計</t>
    <phoneticPr fontId="5"/>
  </si>
  <si>
    <t>法適用企業</t>
    <phoneticPr fontId="5"/>
  </si>
  <si>
    <t>下水道事業会計</t>
    <phoneticPr fontId="5"/>
  </si>
  <si>
    <t>土地開発事業会計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</si>
  <si>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</si>
  <si>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</si>
  <si>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</si>
  <si>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</si>
  <si>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</si>
  <si>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</si>
  <si>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</si>
  <si>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</si>
  <si>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</si>
  <si>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</si>
  <si>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</si>
  <si>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</si>
  <si>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</si>
  <si>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</si>
  <si>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</si>
  <si>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</si>
  <si>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</si>
  <si>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</si>
  <si>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</si>
  <si>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</si>
  <si>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</si>
  <si>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</si>
  <si>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</si>
  <si>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</si>
  <si>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</si>
  <si>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</si>
  <si>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</si>
  <si>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</si>
  <si>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</si>
  <si>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</si>
  <si>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</si>
  <si>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</si>
  <si>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</si>
  <si>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</si>
  <si>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</si>
  <si>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</si>
  <si>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</si>
  <si>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</si>
  <si>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</si>
  <si>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</si>
  <si>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</si>
  <si>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</si>
  <si>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</si>
  <si>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</si>
  <si>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</si>
  <si>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</si>
  <si>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</si>
  <si>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</si>
  <si>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</si>
  <si>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</si>
  <si>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</si>
  <si>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</si>
  <si>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</si>
  <si>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</si>
  <si>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</si>
  <si>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</si>
  <si>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</si>
  <si>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</si>
  <si>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</si>
  <si>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</si>
  <si>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</si>
  <si>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</si>
  <si>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</si>
  <si>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</si>
  <si>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</si>
  <si>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</si>
  <si>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</si>
  <si>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</si>
  <si>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</si>
  <si>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</si>
  <si>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</si>
  <si>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</si>
  <si>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</si>
  <si>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</si>
  <si>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</si>
  <si>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</si>
  <si>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</si>
  <si>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</si>
  <si>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</si>
  <si>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</si>
  <si>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</si>
  <si>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</si>
  <si>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</si>
  <si>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</si>
  <si>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</si>
  <si>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</si>
  <si>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</si>
  <si>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</si>
  <si>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</si>
  <si>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</si>
  <si>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</si>
  <si>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</si>
  <si>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</si>
  <si>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</si>
  <si>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</si>
  <si>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</si>
  <si>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</si>
  <si>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</si>
  <si>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</si>
  <si>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</si>
  <si>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</si>
  <si>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</si>
  <si>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</si>
  <si>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</si>
  <si>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</si>
  <si>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</si>
  <si>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</si>
  <si>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</si>
  <si>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</si>
  <si>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</si>
  <si>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</si>
  <si>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</si>
  <si>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</si>
  <si>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</si>
  <si>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</si>
  <si>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</si>
  <si>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</si>
  <si>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</si>
  <si>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</si>
  <si>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</si>
  <si>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</si>
  <si>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</si>
  <si>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</si>
  <si>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</si>
  <si>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</si>
  <si>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</si>
  <si>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</si>
  <si>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</si>
  <si>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</si>
  <si>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</si>
  <si>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</si>
  <si>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</si>
  <si>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</si>
  <si>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</si>
  <si>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</si>
  <si>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1.51</t>
  </si>
  <si>
    <t>水道事業会計</t>
  </si>
  <si>
    <t>一般会計</t>
  </si>
  <si>
    <t>下水道事業会計</t>
  </si>
  <si>
    <t>土地開発事業会計</t>
  </si>
  <si>
    <t>介護保険事業特別会計</t>
  </si>
  <si>
    <t>国民健康保険特別会計</t>
  </si>
  <si>
    <t>後期高齢者医療特別会計</t>
  </si>
  <si>
    <t>学校給食特別会計</t>
  </si>
  <si>
    <t>その他会計（赤字）</t>
  </si>
  <si>
    <t>その他会計（黒字）</t>
  </si>
  <si>
    <t>R02</t>
    <phoneticPr fontId="5"/>
  </si>
  <si>
    <t>R03</t>
    <phoneticPr fontId="5"/>
  </si>
  <si>
    <t>R04</t>
    <phoneticPr fontId="5"/>
  </si>
  <si>
    <t>R05</t>
    <phoneticPr fontId="5"/>
  </si>
  <si>
    <t>R06</t>
    <phoneticPr fontId="5"/>
  </si>
  <si>
    <t>ふるさと市川応援基金</t>
    <phoneticPr fontId="5"/>
  </si>
  <si>
    <t>公共施設総合管理基金</t>
    <phoneticPr fontId="5"/>
  </si>
  <si>
    <t>学校用地取得基金</t>
    <phoneticPr fontId="5"/>
  </si>
  <si>
    <t>地域福祉基金</t>
    <phoneticPr fontId="5"/>
  </si>
  <si>
    <t>森林環境譲与税基金</t>
    <phoneticPr fontId="5"/>
  </si>
  <si>
    <t>中播衛生施設事務組合</t>
    <rPh sb="0" eb="1">
      <t>チュウ</t>
    </rPh>
    <rPh sb="1" eb="2">
      <t>バン</t>
    </rPh>
    <rPh sb="2" eb="4">
      <t>エイセイ</t>
    </rPh>
    <rPh sb="4" eb="6">
      <t>シセツ</t>
    </rPh>
    <rPh sb="6" eb="8">
      <t>ジム</t>
    </rPh>
    <rPh sb="8" eb="10">
      <t>クミアイ</t>
    </rPh>
    <phoneticPr fontId="5"/>
  </si>
  <si>
    <t>中播北部行政事務組合</t>
    <rPh sb="0" eb="1">
      <t>チュウ</t>
    </rPh>
    <rPh sb="1" eb="2">
      <t>バン</t>
    </rPh>
    <rPh sb="2" eb="4">
      <t>ホクブ</t>
    </rPh>
    <rPh sb="4" eb="6">
      <t>ギョウセイ</t>
    </rPh>
    <rPh sb="6" eb="8">
      <t>ジム</t>
    </rPh>
    <rPh sb="8" eb="10">
      <t>クミアイ</t>
    </rPh>
    <phoneticPr fontId="5"/>
  </si>
  <si>
    <t>市川町外三ヶ市町共有財産事務組合</t>
    <rPh sb="0" eb="2">
      <t>イチカワ</t>
    </rPh>
    <rPh sb="2" eb="4">
      <t>チョウガイ</t>
    </rPh>
    <rPh sb="4" eb="5">
      <t>サン</t>
    </rPh>
    <rPh sb="6" eb="8">
      <t>シチョウ</t>
    </rPh>
    <rPh sb="8" eb="10">
      <t>キョウユウ</t>
    </rPh>
    <rPh sb="10" eb="12">
      <t>ザイサン</t>
    </rPh>
    <rPh sb="12" eb="14">
      <t>ジム</t>
    </rPh>
    <rPh sb="14" eb="16">
      <t>クミアイ</t>
    </rPh>
    <phoneticPr fontId="5"/>
  </si>
  <si>
    <t>兵庫県市町村職員退職手当組合</t>
    <rPh sb="0" eb="3">
      <t>ヒョウゴケン</t>
    </rPh>
    <rPh sb="3" eb="6">
      <t>シチョウソン</t>
    </rPh>
    <rPh sb="6" eb="8">
      <t>ショクイン</t>
    </rPh>
    <rPh sb="8" eb="10">
      <t>タイショク</t>
    </rPh>
    <rPh sb="10" eb="12">
      <t>テアテ</t>
    </rPh>
    <rPh sb="12" eb="14">
      <t>クミアイ</t>
    </rPh>
    <phoneticPr fontId="5"/>
  </si>
  <si>
    <t>兵庫県町議会議員公務災害補償組合</t>
    <rPh sb="0" eb="3">
      <t>ヒョウゴケン</t>
    </rPh>
    <rPh sb="3" eb="6">
      <t>チョウギカイ</t>
    </rPh>
    <rPh sb="6" eb="8">
      <t>ギイン</t>
    </rPh>
    <rPh sb="8" eb="10">
      <t>コウム</t>
    </rPh>
    <rPh sb="10" eb="12">
      <t>サイガイ</t>
    </rPh>
    <rPh sb="12" eb="14">
      <t>ホショウ</t>
    </rPh>
    <rPh sb="14" eb="16">
      <t>クミアイ</t>
    </rPh>
    <phoneticPr fontId="5"/>
  </si>
  <si>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5"/>
  </si>
  <si>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5"/>
  </si>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</sst>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94796</c:v>
                </c:pt>
                <c:pt idx="1">
                  <c:v>85942</c:v>
                </c:pt>
                <c:pt idx="2">
                  <c:v>95007</c:v>
                </c:pt>
                <c:pt idx="3">
                  <c:v>98176</c:v>
                </c:pt>
                <c:pt idx="4">
                  <c:v>119283</c:v>
                </c:pt>
              </c:numCache>
            </c:numRef>
          </c:val>
          <c:smooth val="0"/>
          <c:extLst>
            <c:ext xmlns:c16="http://schemas.microsoft.com/office/drawing/2014/chart" uri="{C3380CC4-5D6E-409C-BE32-E72D297353CC}">
              <c16:uniqueId val="{00000000-9513-4584-A772-E1E8DE1833A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85401</c:v>
                </c:pt>
                <c:pt idx="1">
                  <c:v>56905</c:v>
                </c:pt>
                <c:pt idx="2">
                  <c:v>52678</c:v>
                </c:pt>
                <c:pt idx="3">
                  <c:v>60254</c:v>
                </c:pt>
                <c:pt idx="4">
                  <c:v>106294</c:v>
                </c:pt>
              </c:numCache>
            </c:numRef>
          </c:val>
          <c:smooth val="0"/>
          <c:extLst>
            <c:ext xmlns:c16="http://schemas.microsoft.com/office/drawing/2014/chart" uri="{C3380CC4-5D6E-409C-BE32-E72D297353CC}">
              <c16:uniqueId val="{00000001-9513-4584-A772-E1E8DE1833A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4.07</c:v>
                </c:pt>
                <c:pt idx="1">
                  <c:v>3.81</c:v>
                </c:pt>
                <c:pt idx="2">
                  <c:v>6.39</c:v>
                </c:pt>
                <c:pt idx="3">
                  <c:v>4.78</c:v>
                </c:pt>
                <c:pt idx="4">
                  <c:v>5.58</c:v>
                </c:pt>
              </c:numCache>
            </c:numRef>
          </c:val>
          <c:extLst>
            <c:ext xmlns:c16="http://schemas.microsoft.com/office/drawing/2014/chart" uri="{C3380CC4-5D6E-409C-BE32-E72D297353CC}">
              <c16:uniqueId val="{00000000-414A-4357-91CF-3EC5A16405A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17.260000000000002</c:v>
                </c:pt>
                <c:pt idx="1">
                  <c:v>22.27</c:v>
                </c:pt>
                <c:pt idx="2">
                  <c:v>23.64</c:v>
                </c:pt>
                <c:pt idx="3">
                  <c:v>23.3</c:v>
                </c:pt>
                <c:pt idx="4">
                  <c:v>23.09</c:v>
                </c:pt>
              </c:numCache>
            </c:numRef>
          </c:val>
          <c:extLst>
            <c:ext xmlns:c16="http://schemas.microsoft.com/office/drawing/2014/chart" uri="{C3380CC4-5D6E-409C-BE32-E72D297353CC}">
              <c16:uniqueId val="{00000001-414A-4357-91CF-3EC5A16405A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2.67</c:v>
                </c:pt>
                <c:pt idx="1">
                  <c:v>6.01</c:v>
                </c:pt>
                <c:pt idx="2">
                  <c:v>3.44</c:v>
                </c:pt>
                <c:pt idx="3">
                  <c:v>-1.51</c:v>
                </c:pt>
                <c:pt idx="4">
                  <c:v>1.1100000000000001</c:v>
                </c:pt>
              </c:numCache>
            </c:numRef>
          </c:val>
          <c:smooth val="0"/>
          <c:extLst>
            <c:ext xmlns:c16="http://schemas.microsoft.com/office/drawing/2014/chart" uri="{C3380CC4-5D6E-409C-BE32-E72D297353CC}">
              <c16:uniqueId val="{00000002-414A-4357-91CF-3EC5A16405A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63B-4380-B84F-543B5BC68EE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63B-4380-B84F-543B5BC68EED}"/>
            </c:ext>
          </c:extLst>
        </c:ser>
        <c:ser>
          <c:idx val="2"/>
          <c:order val="2"/>
          <c:tx>
            <c:strRef>
              <c:f>データシート!$A$29</c:f>
              <c:strCache>
                <c:ptCount val="1"/>
                <c:pt idx="0">
                  <c:v>学校給食特別会計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C63B-4380-B84F-543B5BC68EED}"/>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0.09</c:v>
                </c:pt>
                <c:pt idx="2">
                  <c:v>#N/A</c:v>
                </c:pt>
                <c:pt idx="3">
                  <c:v>0.05</c:v>
                </c:pt>
                <c:pt idx="4">
                  <c:v>#N/A</c:v>
                </c:pt>
                <c:pt idx="5">
                  <c:v>0.04</c:v>
                </c:pt>
                <c:pt idx="6">
                  <c:v>#N/A</c:v>
                </c:pt>
                <c:pt idx="7">
                  <c:v>0.1</c:v>
                </c:pt>
                <c:pt idx="8">
                  <c:v>#N/A</c:v>
                </c:pt>
                <c:pt idx="9">
                  <c:v>0.11</c:v>
                </c:pt>
              </c:numCache>
            </c:numRef>
          </c:val>
          <c:extLst>
            <c:ext xmlns:c16="http://schemas.microsoft.com/office/drawing/2014/chart" uri="{C3380CC4-5D6E-409C-BE32-E72D297353CC}">
              <c16:uniqueId val="{00000003-C63B-4380-B84F-543B5BC68EED}"/>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0.28999999999999998</c:v>
                </c:pt>
                <c:pt idx="2">
                  <c:v>#N/A</c:v>
                </c:pt>
                <c:pt idx="3">
                  <c:v>0.55000000000000004</c:v>
                </c:pt>
                <c:pt idx="4">
                  <c:v>#N/A</c:v>
                </c:pt>
                <c:pt idx="5">
                  <c:v>0.6</c:v>
                </c:pt>
                <c:pt idx="6">
                  <c:v>#N/A</c:v>
                </c:pt>
                <c:pt idx="7">
                  <c:v>0.43</c:v>
                </c:pt>
                <c:pt idx="8">
                  <c:v>#N/A</c:v>
                </c:pt>
                <c:pt idx="9">
                  <c:v>0.44</c:v>
                </c:pt>
              </c:numCache>
            </c:numRef>
          </c:val>
          <c:extLst>
            <c:ext xmlns:c16="http://schemas.microsoft.com/office/drawing/2014/chart" uri="{C3380CC4-5D6E-409C-BE32-E72D297353CC}">
              <c16:uniqueId val="{00000004-C63B-4380-B84F-543B5BC68EED}"/>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1.23</c:v>
                </c:pt>
                <c:pt idx="2">
                  <c:v>#N/A</c:v>
                </c:pt>
                <c:pt idx="3">
                  <c:v>1.99</c:v>
                </c:pt>
                <c:pt idx="4">
                  <c:v>#N/A</c:v>
                </c:pt>
                <c:pt idx="5">
                  <c:v>1.53</c:v>
                </c:pt>
                <c:pt idx="6">
                  <c:v>#N/A</c:v>
                </c:pt>
                <c:pt idx="7">
                  <c:v>0.97</c:v>
                </c:pt>
                <c:pt idx="8">
                  <c:v>#N/A</c:v>
                </c:pt>
                <c:pt idx="9">
                  <c:v>1.23</c:v>
                </c:pt>
              </c:numCache>
            </c:numRef>
          </c:val>
          <c:extLst>
            <c:ext xmlns:c16="http://schemas.microsoft.com/office/drawing/2014/chart" uri="{C3380CC4-5D6E-409C-BE32-E72D297353CC}">
              <c16:uniqueId val="{00000005-C63B-4380-B84F-543B5BC68EED}"/>
            </c:ext>
          </c:extLst>
        </c:ser>
        <c:ser>
          <c:idx val="6"/>
          <c:order val="6"/>
          <c:tx>
            <c:strRef>
              <c:f>データシート!$A$33</c:f>
              <c:strCache>
                <c:ptCount val="1"/>
                <c:pt idx="0">
                  <c:v>土地開発事業会計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2.41</c:v>
                </c:pt>
                <c:pt idx="2">
                  <c:v>#N/A</c:v>
                </c:pt>
                <c:pt idx="3">
                  <c:v>2.58</c:v>
                </c:pt>
                <c:pt idx="4">
                  <c:v>#N/A</c:v>
                </c:pt>
                <c:pt idx="5">
                  <c:v>2.64</c:v>
                </c:pt>
                <c:pt idx="6">
                  <c:v>#N/A</c:v>
                </c:pt>
                <c:pt idx="7">
                  <c:v>2.6</c:v>
                </c:pt>
                <c:pt idx="8">
                  <c:v>#N/A</c:v>
                </c:pt>
                <c:pt idx="9">
                  <c:v>2.68</c:v>
                </c:pt>
              </c:numCache>
            </c:numRef>
          </c:val>
          <c:extLst>
            <c:ext xmlns:c16="http://schemas.microsoft.com/office/drawing/2014/chart" uri="{C3380CC4-5D6E-409C-BE32-E72D297353CC}">
              <c16:uniqueId val="{00000006-C63B-4380-B84F-543B5BC68EED}"/>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2.75</c:v>
                </c:pt>
                <c:pt idx="2">
                  <c:v>#N/A</c:v>
                </c:pt>
                <c:pt idx="3">
                  <c:v>3.03</c:v>
                </c:pt>
                <c:pt idx="4">
                  <c:v>#N/A</c:v>
                </c:pt>
                <c:pt idx="5">
                  <c:v>3.41</c:v>
                </c:pt>
                <c:pt idx="6">
                  <c:v>#N/A</c:v>
                </c:pt>
                <c:pt idx="7">
                  <c:v>1.9</c:v>
                </c:pt>
                <c:pt idx="8">
                  <c:v>#N/A</c:v>
                </c:pt>
                <c:pt idx="9">
                  <c:v>4.34</c:v>
                </c:pt>
              </c:numCache>
            </c:numRef>
          </c:val>
          <c:extLst>
            <c:ext xmlns:c16="http://schemas.microsoft.com/office/drawing/2014/chart" uri="{C3380CC4-5D6E-409C-BE32-E72D297353CC}">
              <c16:uniqueId val="{00000007-C63B-4380-B84F-543B5BC68EE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4.0599999999999996</c:v>
                </c:pt>
                <c:pt idx="2">
                  <c:v>#N/A</c:v>
                </c:pt>
                <c:pt idx="3">
                  <c:v>3.79</c:v>
                </c:pt>
                <c:pt idx="4">
                  <c:v>#N/A</c:v>
                </c:pt>
                <c:pt idx="5">
                  <c:v>6.38</c:v>
                </c:pt>
                <c:pt idx="6">
                  <c:v>#N/A</c:v>
                </c:pt>
                <c:pt idx="7">
                  <c:v>4.7699999999999996</c:v>
                </c:pt>
                <c:pt idx="8">
                  <c:v>#N/A</c:v>
                </c:pt>
                <c:pt idx="9">
                  <c:v>5.57</c:v>
                </c:pt>
              </c:numCache>
            </c:numRef>
          </c:val>
          <c:extLst>
            <c:ext xmlns:c16="http://schemas.microsoft.com/office/drawing/2014/chart" uri="{C3380CC4-5D6E-409C-BE32-E72D297353CC}">
              <c16:uniqueId val="{00000008-C63B-4380-B84F-543B5BC68EE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19.72</c:v>
                </c:pt>
                <c:pt idx="2">
                  <c:v>#N/A</c:v>
                </c:pt>
                <c:pt idx="3">
                  <c:v>19.39</c:v>
                </c:pt>
                <c:pt idx="4">
                  <c:v>#N/A</c:v>
                </c:pt>
                <c:pt idx="5">
                  <c:v>20.62</c:v>
                </c:pt>
                <c:pt idx="6">
                  <c:v>#N/A</c:v>
                </c:pt>
                <c:pt idx="7">
                  <c:v>20.63</c:v>
                </c:pt>
                <c:pt idx="8">
                  <c:v>#N/A</c:v>
                </c:pt>
                <c:pt idx="9">
                  <c:v>21</c:v>
                </c:pt>
              </c:numCache>
            </c:numRef>
          </c:val>
          <c:extLst>
            <c:ext xmlns:c16="http://schemas.microsoft.com/office/drawing/2014/chart" uri="{C3380CC4-5D6E-409C-BE32-E72D297353CC}">
              <c16:uniqueId val="{00000009-C63B-4380-B84F-543B5BC68EE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435</c:v>
                </c:pt>
                <c:pt idx="5">
                  <c:v>446</c:v>
                </c:pt>
                <c:pt idx="8">
                  <c:v>441</c:v>
                </c:pt>
                <c:pt idx="11">
                  <c:v>429</c:v>
                </c:pt>
                <c:pt idx="14">
                  <c:v>432</c:v>
                </c:pt>
              </c:numCache>
            </c:numRef>
          </c:val>
          <c:extLst>
            <c:ext xmlns:c16="http://schemas.microsoft.com/office/drawing/2014/chart" uri="{C3380CC4-5D6E-409C-BE32-E72D297353CC}">
              <c16:uniqueId val="{00000000-70CD-4281-A865-2889CE67030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70CD-4281-A865-2889CE67030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0CD-4281-A865-2889CE67030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16</c:v>
                </c:pt>
                <c:pt idx="3">
                  <c:v>9</c:v>
                </c:pt>
                <c:pt idx="6">
                  <c:v>3</c:v>
                </c:pt>
                <c:pt idx="9">
                  <c:v>3</c:v>
                </c:pt>
                <c:pt idx="12">
                  <c:v>4</c:v>
                </c:pt>
              </c:numCache>
            </c:numRef>
          </c:val>
          <c:extLst>
            <c:ext xmlns:c16="http://schemas.microsoft.com/office/drawing/2014/chart" uri="{C3380CC4-5D6E-409C-BE32-E72D297353CC}">
              <c16:uniqueId val="{00000003-70CD-4281-A865-2889CE67030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150</c:v>
                </c:pt>
                <c:pt idx="3">
                  <c:v>163</c:v>
                </c:pt>
                <c:pt idx="6">
                  <c:v>165</c:v>
                </c:pt>
                <c:pt idx="9">
                  <c:v>177</c:v>
                </c:pt>
                <c:pt idx="12">
                  <c:v>188</c:v>
                </c:pt>
              </c:numCache>
            </c:numRef>
          </c:val>
          <c:extLst>
            <c:ext xmlns:c16="http://schemas.microsoft.com/office/drawing/2014/chart" uri="{C3380CC4-5D6E-409C-BE32-E72D297353CC}">
              <c16:uniqueId val="{00000004-70CD-4281-A865-2889CE67030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CD-4281-A865-2889CE67030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0CD-4281-A865-2889CE67030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558</c:v>
                </c:pt>
                <c:pt idx="3">
                  <c:v>603</c:v>
                </c:pt>
                <c:pt idx="6">
                  <c:v>593</c:v>
                </c:pt>
                <c:pt idx="9">
                  <c:v>596</c:v>
                </c:pt>
                <c:pt idx="12">
                  <c:v>595</c:v>
                </c:pt>
              </c:numCache>
            </c:numRef>
          </c:val>
          <c:extLst>
            <c:ext xmlns:c16="http://schemas.microsoft.com/office/drawing/2014/chart" uri="{C3380CC4-5D6E-409C-BE32-E72D297353CC}">
              <c16:uniqueId val="{00000007-70CD-4281-A865-2889CE67030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289</c:v>
                </c:pt>
                <c:pt idx="2">
                  <c:v>#N/A</c:v>
                </c:pt>
                <c:pt idx="3">
                  <c:v>#N/A</c:v>
                </c:pt>
                <c:pt idx="4">
                  <c:v>329</c:v>
                </c:pt>
                <c:pt idx="5">
                  <c:v>#N/A</c:v>
                </c:pt>
                <c:pt idx="6">
                  <c:v>#N/A</c:v>
                </c:pt>
                <c:pt idx="7">
                  <c:v>320</c:v>
                </c:pt>
                <c:pt idx="8">
                  <c:v>#N/A</c:v>
                </c:pt>
                <c:pt idx="9">
                  <c:v>#N/A</c:v>
                </c:pt>
                <c:pt idx="10">
                  <c:v>347</c:v>
                </c:pt>
                <c:pt idx="11">
                  <c:v>#N/A</c:v>
                </c:pt>
                <c:pt idx="12">
                  <c:v>#N/A</c:v>
                </c:pt>
                <c:pt idx="13">
                  <c:v>356</c:v>
                </c:pt>
                <c:pt idx="14">
                  <c:v>#N/A</c:v>
                </c:pt>
              </c:numCache>
            </c:numRef>
          </c:val>
          <c:smooth val="0"/>
          <c:extLst>
            <c:ext xmlns:c16="http://schemas.microsoft.com/office/drawing/2014/chart" uri="{C3380CC4-5D6E-409C-BE32-E72D297353CC}">
              <c16:uniqueId val="{00000008-70CD-4281-A865-2889CE67030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5874</c:v>
                </c:pt>
                <c:pt idx="5">
                  <c:v>5837</c:v>
                </c:pt>
                <c:pt idx="8">
                  <c:v>5860</c:v>
                </c:pt>
                <c:pt idx="11">
                  <c:v>6120</c:v>
                </c:pt>
                <c:pt idx="14">
                  <c:v>7044</c:v>
                </c:pt>
              </c:numCache>
            </c:numRef>
          </c:val>
          <c:extLst>
            <c:ext xmlns:c16="http://schemas.microsoft.com/office/drawing/2014/chart" uri="{C3380CC4-5D6E-409C-BE32-E72D297353CC}">
              <c16:uniqueId val="{00000000-CE5E-483F-B32E-DBA8EC3036F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CE5E-483F-B32E-DBA8EC3036F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1960</c:v>
                </c:pt>
                <c:pt idx="5">
                  <c:v>2492</c:v>
                </c:pt>
                <c:pt idx="8">
                  <c:v>2846</c:v>
                </c:pt>
                <c:pt idx="11">
                  <c:v>3101</c:v>
                </c:pt>
                <c:pt idx="14">
                  <c:v>3244</c:v>
                </c:pt>
              </c:numCache>
            </c:numRef>
          </c:val>
          <c:extLst>
            <c:ext xmlns:c16="http://schemas.microsoft.com/office/drawing/2014/chart" uri="{C3380CC4-5D6E-409C-BE32-E72D297353CC}">
              <c16:uniqueId val="{00000002-CE5E-483F-B32E-DBA8EC3036F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E5E-483F-B32E-DBA8EC3036F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E5E-483F-B32E-DBA8EC3036F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E5E-483F-B32E-DBA8EC3036F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913</c:v>
                </c:pt>
                <c:pt idx="3">
                  <c:v>842</c:v>
                </c:pt>
                <c:pt idx="6">
                  <c:v>827</c:v>
                </c:pt>
                <c:pt idx="9">
                  <c:v>862</c:v>
                </c:pt>
                <c:pt idx="12">
                  <c:v>841</c:v>
                </c:pt>
              </c:numCache>
            </c:numRef>
          </c:val>
          <c:extLst>
            <c:ext xmlns:c16="http://schemas.microsoft.com/office/drawing/2014/chart" uri="{C3380CC4-5D6E-409C-BE32-E72D297353CC}">
              <c16:uniqueId val="{00000006-CE5E-483F-B32E-DBA8EC3036F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9</c:v>
                </c:pt>
                <c:pt idx="3">
                  <c:v>15</c:v>
                </c:pt>
                <c:pt idx="6">
                  <c:v>12</c:v>
                </c:pt>
                <c:pt idx="9">
                  <c:v>22</c:v>
                </c:pt>
                <c:pt idx="12">
                  <c:v>19</c:v>
                </c:pt>
              </c:numCache>
            </c:numRef>
          </c:val>
          <c:extLst>
            <c:ext xmlns:c16="http://schemas.microsoft.com/office/drawing/2014/chart" uri="{C3380CC4-5D6E-409C-BE32-E72D297353CC}">
              <c16:uniqueId val="{00000007-CE5E-483F-B32E-DBA8EC3036F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3368</c:v>
                </c:pt>
                <c:pt idx="3">
                  <c:v>3672</c:v>
                </c:pt>
                <c:pt idx="6">
                  <c:v>3991</c:v>
                </c:pt>
                <c:pt idx="9">
                  <c:v>4228</c:v>
                </c:pt>
                <c:pt idx="12">
                  <c:v>4642</c:v>
                </c:pt>
              </c:numCache>
            </c:numRef>
          </c:val>
          <c:extLst>
            <c:ext xmlns:c16="http://schemas.microsoft.com/office/drawing/2014/chart" uri="{C3380CC4-5D6E-409C-BE32-E72D297353CC}">
              <c16:uniqueId val="{00000008-CE5E-483F-B32E-DBA8EC3036F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E5E-483F-B32E-DBA8EC3036F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6602</c:v>
                </c:pt>
                <c:pt idx="3">
                  <c:v>6603</c:v>
                </c:pt>
                <c:pt idx="6">
                  <c:v>6513</c:v>
                </c:pt>
                <c:pt idx="9">
                  <c:v>6545</c:v>
                </c:pt>
                <c:pt idx="12">
                  <c:v>7111</c:v>
                </c:pt>
              </c:numCache>
            </c:numRef>
          </c:val>
          <c:extLst>
            <c:ext xmlns:c16="http://schemas.microsoft.com/office/drawing/2014/chart" uri="{C3380CC4-5D6E-409C-BE32-E72D297353CC}">
              <c16:uniqueId val="{0000000A-CE5E-483F-B32E-DBA8EC3036F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3057</c:v>
                </c:pt>
                <c:pt idx="2">
                  <c:v>#N/A</c:v>
                </c:pt>
                <c:pt idx="3">
                  <c:v>#N/A</c:v>
                </c:pt>
                <c:pt idx="4">
                  <c:v>2802</c:v>
                </c:pt>
                <c:pt idx="5">
                  <c:v>#N/A</c:v>
                </c:pt>
                <c:pt idx="6">
                  <c:v>#N/A</c:v>
                </c:pt>
                <c:pt idx="7">
                  <c:v>2637</c:v>
                </c:pt>
                <c:pt idx="8">
                  <c:v>#N/A</c:v>
                </c:pt>
                <c:pt idx="9">
                  <c:v>#N/A</c:v>
                </c:pt>
                <c:pt idx="10">
                  <c:v>2436</c:v>
                </c:pt>
                <c:pt idx="11">
                  <c:v>#N/A</c:v>
                </c:pt>
                <c:pt idx="12">
                  <c:v>#N/A</c:v>
                </c:pt>
                <c:pt idx="13">
                  <c:v>2325</c:v>
                </c:pt>
                <c:pt idx="14">
                  <c:v>#N/A</c:v>
                </c:pt>
              </c:numCache>
            </c:numRef>
          </c:val>
          <c:smooth val="0"/>
          <c:extLst>
            <c:ext xmlns:c16="http://schemas.microsoft.com/office/drawing/2014/chart" uri="{C3380CC4-5D6E-409C-BE32-E72D297353CC}">
              <c16:uniqueId val="{0000000B-CE5E-483F-B32E-DBA8EC3036F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916</c:v>
                </c:pt>
                <c:pt idx="1">
                  <c:v>916</c:v>
                </c:pt>
                <c:pt idx="2">
                  <c:v>925</c:v>
                </c:pt>
              </c:numCache>
            </c:numRef>
          </c:val>
          <c:extLst>
            <c:ext xmlns:c16="http://schemas.microsoft.com/office/drawing/2014/chart" uri="{C3380CC4-5D6E-409C-BE32-E72D297353CC}">
              <c16:uniqueId val="{00000000-D34A-4C70-8124-5CCE6F554EF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53</c:v>
                </c:pt>
                <c:pt idx="1">
                  <c:v>70</c:v>
                </c:pt>
                <c:pt idx="2">
                  <c:v>70</c:v>
                </c:pt>
              </c:numCache>
            </c:numRef>
          </c:val>
          <c:extLst>
            <c:ext xmlns:c16="http://schemas.microsoft.com/office/drawing/2014/chart" uri="{C3380CC4-5D6E-409C-BE32-E72D297353CC}">
              <c16:uniqueId val="{00000001-D34A-4C70-8124-5CCE6F554EF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1311</c:v>
                </c:pt>
                <c:pt idx="1">
                  <c:v>1548</c:v>
                </c:pt>
                <c:pt idx="2">
                  <c:v>1681</c:v>
                </c:pt>
              </c:numCache>
            </c:numRef>
          </c:val>
          <c:extLst>
            <c:ext xmlns:c16="http://schemas.microsoft.com/office/drawing/2014/chart" uri="{C3380CC4-5D6E-409C-BE32-E72D297353CC}">
              <c16:uniqueId val="{00000002-D34A-4C70-8124-5CCE6F554EF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兵庫県市川町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HG丸ｺﾞｼｯｸM-PRO" panose="020F0600000000000000" pitchFamily="50" charset="-128"/>
              <a:ea typeface="HG丸ｺﾞｼｯｸM-PRO" panose="020F0600000000000000" pitchFamily="50" charset="-128"/>
            </a:rPr>
            <a:t>普通会計分の元利償還金は、主に文化センター建設に伴う償還終了により、前年度に比べて微減となったが、公営企業債の元利償還金に対する繰入金は主に下水道事業会計による地方債の増に伴い</a:t>
          </a:r>
          <a:r>
            <a:rPr kumimoji="1" lang="en-US" altLang="ja-JP" sz="1300">
              <a:latin typeface="HG丸ｺﾞｼｯｸM-PRO" panose="020F0600000000000000" pitchFamily="50" charset="-128"/>
              <a:ea typeface="HG丸ｺﾞｼｯｸM-PRO" panose="020F0600000000000000" pitchFamily="50" charset="-128"/>
            </a:rPr>
            <a:t>11</a:t>
          </a:r>
          <a:r>
            <a:rPr kumimoji="1" lang="ja-JP" altLang="en-US" sz="1300">
              <a:latin typeface="HG丸ｺﾞｼｯｸM-PRO" panose="020F0600000000000000" pitchFamily="50" charset="-128"/>
              <a:ea typeface="HG丸ｺﾞｼｯｸM-PRO" panose="020F0600000000000000" pitchFamily="50" charset="-128"/>
            </a:rPr>
            <a:t>百万円の増、組合等が起こした地方債の元利償還金に対する負担金等についても</a:t>
          </a:r>
          <a:r>
            <a:rPr kumimoji="1" lang="en-US" altLang="ja-JP" sz="1300">
              <a:latin typeface="HG丸ｺﾞｼｯｸM-PRO" panose="020F0600000000000000" pitchFamily="50" charset="-128"/>
              <a:ea typeface="HG丸ｺﾞｼｯｸM-PRO" panose="020F0600000000000000" pitchFamily="50" charset="-128"/>
            </a:rPr>
            <a:t>1</a:t>
          </a:r>
          <a:r>
            <a:rPr kumimoji="1" lang="ja-JP" altLang="en-US" sz="1300">
              <a:latin typeface="HG丸ｺﾞｼｯｸM-PRO" panose="020F0600000000000000" pitchFamily="50" charset="-128"/>
              <a:ea typeface="HG丸ｺﾞｼｯｸM-PRO" panose="020F0600000000000000" pitchFamily="50" charset="-128"/>
            </a:rPr>
            <a:t>百万円の増となったため、実質公債費比率の分子額が増となり、結果として実質公債費率は上昇した。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兵庫県市川町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HG丸ｺﾞｼｯｸM-PRO" panose="020F0600000000000000" pitchFamily="50" charset="-128"/>
              <a:ea typeface="HG丸ｺﾞｼｯｸM-PRO" panose="020F0600000000000000" pitchFamily="50" charset="-128"/>
            </a:rPr>
            <a:t>　将来負担額のうち、公営企業債等繰入見込額は、特定環境保全公共下水道事業の推進に伴い毎年増加しており、令和</a:t>
          </a:r>
          <a:r>
            <a:rPr kumimoji="1" lang="en-US" altLang="ja-JP" sz="1200">
              <a:latin typeface="HG丸ｺﾞｼｯｸM-PRO" panose="020F0600000000000000" pitchFamily="50" charset="-128"/>
              <a:ea typeface="HG丸ｺﾞｼｯｸM-PRO" panose="020F0600000000000000" pitchFamily="50" charset="-128"/>
            </a:rPr>
            <a:t>6</a:t>
          </a:r>
          <a:r>
            <a:rPr kumimoji="1" lang="ja-JP" altLang="en-US" sz="1200">
              <a:latin typeface="HG丸ｺﾞｼｯｸM-PRO" panose="020F0600000000000000" pitchFamily="50" charset="-128"/>
              <a:ea typeface="HG丸ｺﾞｼｯｸM-PRO" panose="020F0600000000000000" pitchFamily="50" charset="-128"/>
            </a:rPr>
            <a:t>年度は</a:t>
          </a:r>
          <a:r>
            <a:rPr kumimoji="1" lang="en-US" altLang="ja-JP" sz="1200">
              <a:latin typeface="HG丸ｺﾞｼｯｸM-PRO" panose="020F0600000000000000" pitchFamily="50" charset="-128"/>
              <a:ea typeface="HG丸ｺﾞｼｯｸM-PRO" panose="020F0600000000000000" pitchFamily="50" charset="-128"/>
            </a:rPr>
            <a:t>4,642</a:t>
          </a:r>
          <a:r>
            <a:rPr kumimoji="1" lang="ja-JP" altLang="en-US" sz="1200">
              <a:latin typeface="HG丸ｺﾞｼｯｸM-PRO" panose="020F0600000000000000" pitchFamily="50" charset="-128"/>
              <a:ea typeface="HG丸ｺﾞｼｯｸM-PRO" panose="020F0600000000000000" pitchFamily="50" charset="-128"/>
            </a:rPr>
            <a:t>百万円で前年度に比べて</a:t>
          </a:r>
          <a:r>
            <a:rPr kumimoji="1" lang="en-US" altLang="ja-JP" sz="1200">
              <a:latin typeface="HG丸ｺﾞｼｯｸM-PRO" panose="020F0600000000000000" pitchFamily="50" charset="-128"/>
              <a:ea typeface="HG丸ｺﾞｼｯｸM-PRO" panose="020F0600000000000000" pitchFamily="50" charset="-128"/>
            </a:rPr>
            <a:t>414</a:t>
          </a:r>
          <a:r>
            <a:rPr kumimoji="1" lang="ja-JP" altLang="en-US" sz="1200">
              <a:latin typeface="HG丸ｺﾞｼｯｸM-PRO" panose="020F0600000000000000" pitchFamily="50" charset="-128"/>
              <a:ea typeface="HG丸ｺﾞｼｯｸM-PRO" panose="020F0600000000000000" pitchFamily="50" charset="-128"/>
            </a:rPr>
            <a:t>百万円の増となったものの、充当可能財源等のうち充当可能基金が、ふるさと市川応援基金、公共施設等総合管理基金残高の増により前年度に比べて</a:t>
          </a:r>
          <a:r>
            <a:rPr kumimoji="1" lang="en-US" altLang="ja-JP" sz="1200">
              <a:latin typeface="HG丸ｺﾞｼｯｸM-PRO" panose="020F0600000000000000" pitchFamily="50" charset="-128"/>
              <a:ea typeface="HG丸ｺﾞｼｯｸM-PRO" panose="020F0600000000000000" pitchFamily="50" charset="-128"/>
            </a:rPr>
            <a:t>143</a:t>
          </a:r>
          <a:r>
            <a:rPr kumimoji="1" lang="ja-JP" altLang="en-US" sz="1200">
              <a:latin typeface="HG丸ｺﾞｼｯｸM-PRO" panose="020F0600000000000000" pitchFamily="50" charset="-128"/>
              <a:ea typeface="HG丸ｺﾞｼｯｸM-PRO" panose="020F0600000000000000" pitchFamily="50" charset="-128"/>
            </a:rPr>
            <a:t>百万円増額したほか、充当可能財源等全体でも前年度に比べて</a:t>
          </a:r>
          <a:r>
            <a:rPr kumimoji="1" lang="en-US" altLang="ja-JP" sz="1200">
              <a:latin typeface="HG丸ｺﾞｼｯｸM-PRO" panose="020F0600000000000000" pitchFamily="50" charset="-128"/>
              <a:ea typeface="HG丸ｺﾞｼｯｸM-PRO" panose="020F0600000000000000" pitchFamily="50" charset="-128"/>
            </a:rPr>
            <a:t>1,067</a:t>
          </a:r>
          <a:r>
            <a:rPr kumimoji="1" lang="ja-JP" altLang="en-US" sz="1200">
              <a:latin typeface="HG丸ｺﾞｼｯｸM-PRO" panose="020F0600000000000000" pitchFamily="50" charset="-128"/>
              <a:ea typeface="HG丸ｺﾞｼｯｸM-PRO" panose="020F0600000000000000" pitchFamily="50" charset="-128"/>
            </a:rPr>
            <a:t>百万円の増となり、結果として将来負担比率の分子額が前年度に比べて</a:t>
          </a:r>
          <a:r>
            <a:rPr kumimoji="1" lang="en-US" altLang="ja-JP" sz="1200">
              <a:latin typeface="HG丸ｺﾞｼｯｸM-PRO" panose="020F0600000000000000" pitchFamily="50" charset="-128"/>
              <a:ea typeface="HG丸ｺﾞｼｯｸM-PRO" panose="020F0600000000000000" pitchFamily="50" charset="-128"/>
            </a:rPr>
            <a:t>111</a:t>
          </a:r>
          <a:r>
            <a:rPr kumimoji="1" lang="ja-JP" altLang="en-US" sz="1200">
              <a:latin typeface="HG丸ｺﾞｼｯｸM-PRO" panose="020F0600000000000000" pitchFamily="50" charset="-128"/>
              <a:ea typeface="HG丸ｺﾞｼｯｸM-PRO" panose="020F0600000000000000" pitchFamily="50" charset="-128"/>
            </a:rPr>
            <a:t>百万円の減となり、比率は低下した。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兵庫県市川町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（（増減理由）</a:t>
          </a:r>
        </a:p>
        <a:p>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　令和６年度は、財政調整基金を</a:t>
          </a:r>
          <a:r>
            <a:rPr kumimoji="1" lang="en-US" altLang="ja-JP" sz="1300">
              <a:solidFill>
                <a:schemeClr val="dk1"/>
              </a:solidFill>
              <a:effectLst/>
              <a:latin typeface="HG丸ｺﾞｼｯｸM-PRO" panose="020F0600000000000000" pitchFamily="50" charset="-128"/>
              <a:ea typeface="HG丸ｺﾞｼｯｸM-PRO" panose="020F0600000000000000" pitchFamily="50" charset="-128"/>
              <a:cs typeface="+mn-cs"/>
            </a:rPr>
            <a:t>9</a:t>
          </a:r>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百万円、公共施設等総合管理基金を</a:t>
          </a:r>
          <a:r>
            <a:rPr kumimoji="1" lang="en-US" altLang="ja-JP" sz="13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百万円、ふるさと市川応援基金に寄附金収入等として</a:t>
          </a:r>
          <a:r>
            <a:rPr kumimoji="1" lang="en-US" altLang="ja-JP" sz="1300">
              <a:solidFill>
                <a:schemeClr val="dk1"/>
              </a:solidFill>
              <a:effectLst/>
              <a:latin typeface="HG丸ｺﾞｼｯｸM-PRO" panose="020F0600000000000000" pitchFamily="50" charset="-128"/>
              <a:ea typeface="HG丸ｺﾞｼｯｸM-PRO" panose="020F0600000000000000" pitchFamily="50" charset="-128"/>
              <a:cs typeface="+mn-cs"/>
            </a:rPr>
            <a:t>359</a:t>
          </a:r>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百万円積み立てた一方で、子育て支援や地域活性化に資する事業の財源として同基金を</a:t>
          </a:r>
          <a:r>
            <a:rPr kumimoji="1" lang="en-US" altLang="ja-JP" sz="1300">
              <a:solidFill>
                <a:schemeClr val="dk1"/>
              </a:solidFill>
              <a:effectLst/>
              <a:latin typeface="HG丸ｺﾞｼｯｸM-PRO" panose="020F0600000000000000" pitchFamily="50" charset="-128"/>
              <a:ea typeface="HG丸ｺﾞｼｯｸM-PRO" panose="020F0600000000000000" pitchFamily="50" charset="-128"/>
              <a:cs typeface="+mn-cs"/>
            </a:rPr>
            <a:t>240</a:t>
          </a:r>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百万円取り崩したものの、財政調整基金は取り崩しをしなかったので、基金全体として</a:t>
          </a:r>
          <a:r>
            <a:rPr kumimoji="1" lang="en-US" altLang="ja-JP" sz="1300">
              <a:solidFill>
                <a:schemeClr val="dk1"/>
              </a:solidFill>
              <a:effectLst/>
              <a:latin typeface="HG丸ｺﾞｼｯｸM-PRO" panose="020F0600000000000000" pitchFamily="50" charset="-128"/>
              <a:ea typeface="HG丸ｺﾞｼｯｸM-PRO" panose="020F0600000000000000" pitchFamily="50" charset="-128"/>
              <a:cs typeface="+mn-cs"/>
            </a:rPr>
            <a:t>142</a:t>
          </a:r>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百万円の増となった。</a:t>
          </a:r>
        </a:p>
        <a:p>
          <a:endPar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（今後の方針）</a:t>
          </a:r>
        </a:p>
        <a:p>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　今後については、人口減により税収や地方交付税の伸びが見込めないうえ、社会保障関連経費の更なる増加や次期ごみ処理施設整備事業や消防署建て替え事業、特定環境保全公共下水道事業など大きな財源を必要とする事業を進めていくことから減少傾向となるが、大規模災害等の財政需要の拡大に対応できるよう一定規模の残高の確保に努める。</a:t>
          </a:r>
        </a:p>
        <a:p>
          <a:endPar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en-US" altLang="ja-JP" sz="13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・ふるさと市川応援基金：　　 次世代の教育と魅力を感じる子育て支援や住みよい安全安心な活気あるまちづくり、地域の伝統文化の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継承、地域資源を活かした魅力向上に資する事業など</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　 公共施設等の整備に係る将来の財源を確保、財政負担の軽減及び平準化を図る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・学校用地取得基金：　　　　 町の学校用地の円滑な取得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・森林環境譲与税基金：　     適切な間伐による森林整備、林業担い手の確保育成、木材利用の促進・普及啓発事業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　　　　　　 すこやかな長寿社会に備え、福祉活動の活性化と総合的な福祉の振興、充実を図るための事業</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主にふるさと市川応援基金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百万円取り崩したものの、寄附金収入として同基金に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百万円を積立てたことによる増加と、公共施設等の整備にかかる将来の財源をするため、公共施設総合管理基金に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百万円積立てたことにより増となった。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114114</a:t>
          </a:r>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市川応援基金などを有効に活用していくとともに、庁舎や学校施設等の公共施設等の整備に係る将来の財源を確保し、財政負担の軽減及び平準化を図るため、公共施設等総合管理基金への積立てを計画的に進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（増減理由）</a:t>
          </a:r>
        </a:p>
        <a:p>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　令和６年度は、基金の取崩しを行わず、余剰金９百万円を積立てたため、基金残高は</a:t>
          </a:r>
          <a:r>
            <a:rPr kumimoji="1" lang="en-US" altLang="ja-JP" sz="1300">
              <a:solidFill>
                <a:schemeClr val="dk1"/>
              </a:solidFill>
              <a:effectLst/>
              <a:latin typeface="HG丸ｺﾞｼｯｸM-PRO" panose="020F0600000000000000" pitchFamily="50" charset="-128"/>
              <a:ea typeface="HG丸ｺﾞｼｯｸM-PRO" panose="020F0600000000000000" pitchFamily="50" charset="-128"/>
              <a:cs typeface="+mn-cs"/>
            </a:rPr>
            <a:t>925</a:t>
          </a:r>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百万円となっている。</a:t>
          </a:r>
        </a:p>
        <a:p>
          <a:endPar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（今後の方針）</a:t>
          </a:r>
        </a:p>
        <a:p>
          <a:r>
            <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rPr>
            <a:t>　人口減に伴う町税の減収、大規模災害等の財政需要の拡大に対応できるよう一定規模の残高の確保に努める。</a:t>
          </a:r>
        </a:p>
        <a:p>
          <a:endParaRPr kumimoji="1" lang="ja-JP" altLang="en-US" sz="13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増減なし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現在のところ毎年度計画的に積立てを行う予定はないが、基金設置条例の趣旨に鑑み、償還計画を踏まえたうえで積立て等について検討していく。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兵庫県市川町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10,660
10,492
82.67
7,712,586
7,478,786
223,501
4,007,591
7,111,065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65.0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人口減少に加え町内には大型事業所も数少なく、財政基盤が弱いため、類似団体平均を下回り、年々乖離が大きくなってきている。</a:t>
          </a:r>
          <a:endParaRPr lang="ja-JP" altLang="ja-JP" sz="1600">
            <a:effectLst/>
            <a:latin typeface="HG丸ｺﾞｼｯｸM-PRO" panose="020F0600000000000000" pitchFamily="50" charset="-128"/>
            <a:ea typeface="HG丸ｺﾞｼｯｸM-PRO" panose="020F0600000000000000" pitchFamily="50" charset="-128"/>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　中長期的に施設の統廃合や機能の集約を図り、適正な受益者負担となるよう使用料、利用料の見直しや、滞納整理業務の強化による徴収率向上を図るなど、歳入確保に努めながら財政基盤の強化に努め</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ていく</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6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94403</xdr:rowOff>
    </xdr:from>
    <xdr:to>
      <xdr:col>23</xdr:col>
      <xdr:colOff>133350</xdr:colOff>
      <xdr:row>44</xdr:row>
      <xdr:rowOff>100754</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438053"/>
          <a:ext cx="0" cy="12065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72831</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1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100754</xdr:rowOff>
    </xdr:from>
    <xdr:to>
      <xdr:col>24</xdr:col>
      <xdr:colOff>12700</xdr:colOff>
      <xdr:row>44</xdr:row>
      <xdr:rowOff>100754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44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9330</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94403</xdr:rowOff>
    </xdr:from>
    <xdr:to>
      <xdr:col>24</xdr:col>
      <xdr:colOff>12700</xdr:colOff>
      <xdr:row>37</xdr:row>
      <xdr:rowOff>94403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127423</xdr:rowOff>
    </xdr:from>
    <xdr:to>
      <xdr:col>23</xdr:col>
      <xdr:colOff>133350</xdr:colOff>
      <xdr:row>43</xdr:row>
      <xdr:rowOff>127423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9977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4673</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05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159596</xdr:rowOff>
    </xdr:from>
    <xdr:to>
      <xdr:col>23</xdr:col>
      <xdr:colOff>184150</xdr:colOff>
      <xdr:row>43</xdr:row>
      <xdr:rowOff>89746</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119380</xdr:rowOff>
    </xdr:from>
    <xdr:to>
      <xdr:col>19</xdr:col>
      <xdr:colOff>133350</xdr:colOff>
      <xdr:row>43</xdr:row>
      <xdr:rowOff>127423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9173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167640</xdr:rowOff>
    </xdr:from>
    <xdr:to>
      <xdr:col>19</xdr:col>
      <xdr:colOff>184150</xdr:colOff>
      <xdr:row>43</xdr:row>
      <xdr:rowOff>97790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107967</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37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111337</xdr:rowOff>
    </xdr:from>
    <xdr:to>
      <xdr:col>15</xdr:col>
      <xdr:colOff>82550</xdr:colOff>
      <xdr:row>43</xdr:row>
      <xdr:rowOff>119380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48368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12277</xdr:rowOff>
    </xdr:from>
    <xdr:to>
      <xdr:col>15</xdr:col>
      <xdr:colOff>133350</xdr:colOff>
      <xdr:row>43</xdr:row>
      <xdr:rowOff>113877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8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124054</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15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111337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46760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116010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76623</xdr:rowOff>
    </xdr:from>
    <xdr:to>
      <xdr:col>23</xdr:col>
      <xdr:colOff>184150</xdr:colOff>
      <xdr:row>44</xdr:row>
      <xdr:rowOff>6773</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44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48700</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42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76623</xdr:rowOff>
    </xdr:from>
    <xdr:to>
      <xdr:col>19</xdr:col>
      <xdr:colOff>184150</xdr:colOff>
      <xdr:row>44</xdr:row>
      <xdr:rowOff>6773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44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163000</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535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68580</xdr:rowOff>
    </xdr:from>
    <xdr:to>
      <xdr:col>15</xdr:col>
      <xdr:colOff>133350</xdr:colOff>
      <xdr:row>43</xdr:row>
      <xdr:rowOff>170180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154957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60537</xdr:rowOff>
    </xdr:from>
    <xdr:to>
      <xdr:col>11</xdr:col>
      <xdr:colOff>82550</xdr:colOff>
      <xdr:row>43</xdr:row>
      <xdr:rowOff>162137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43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146914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519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130827</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急激な人件費の上昇に加え、経常的な業務な業務委託料の高騰等により</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、前年度と比べ</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0.9</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ポイント</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上昇</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し</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て</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いる。</a:t>
          </a:r>
          <a:endParaRPr lang="ja-JP" altLang="ja-JP" sz="1200">
            <a:effectLst/>
            <a:latin typeface="HG丸ｺﾞｼｯｸM-PRO" panose="020F0600000000000000" pitchFamily="50" charset="-128"/>
            <a:ea typeface="HG丸ｺﾞｼｯｸM-PRO" panose="020F0600000000000000" pitchFamily="50" charset="-128"/>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　人件</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費、</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公債費の割合が高いことに加え、高齢化率の上昇に伴う医療費、介護給付費などの</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社会保障</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経費が今後も増加することから、硬直的な財政状況が続く見込みであり、当面、高い水準で推移する状況が予想される。</a:t>
          </a:r>
          <a:endParaRPr lang="ja-JP" altLang="ja-JP" sz="1200">
            <a:effectLst/>
            <a:latin typeface="HG丸ｺﾞｼｯｸM-PRO" panose="020F0600000000000000" pitchFamily="50" charset="-128"/>
            <a:ea typeface="HG丸ｺﾞｼｯｸM-PRO" panose="020F0600000000000000" pitchFamily="50" charset="-128"/>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　行財政改革の推進により、人件費や公債費の抑制を図り、義務的経費の削減に努める。</a:t>
          </a:r>
          <a:endParaRPr lang="ja-JP" altLang="ja-JP" sz="1200">
            <a:effectLst/>
            <a:latin typeface="HG丸ｺﾞｼｯｸM-PRO" panose="020F0600000000000000" pitchFamily="50" charset="-128"/>
            <a:ea typeface="HG丸ｺﾞｼｯｸM-PRO" panose="020F0600000000000000"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16002</xdr:rowOff>
    </xdr:from>
    <xdr:to>
      <xdr:col>23</xdr:col>
      <xdr:colOff>133350</xdr:colOff>
      <xdr:row>65</xdr:row>
      <xdr:rowOff>128524</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60102"/>
          <a:ext cx="0" cy="131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100601</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4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128524</xdr:rowOff>
    </xdr:from>
    <xdr:to>
      <xdr:col>24</xdr:col>
      <xdr:colOff>12700</xdr:colOff>
      <xdr:row>65</xdr:row>
      <xdr:rowOff>128524</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27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102379</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03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16002</xdr:rowOff>
    </xdr:from>
    <xdr:to>
      <xdr:col>24</xdr:col>
      <xdr:colOff>12700</xdr:colOff>
      <xdr:row>58</xdr:row>
      <xdr:rowOff>16002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6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136525</xdr:rowOff>
    </xdr:from>
    <xdr:to>
      <xdr:col>23</xdr:col>
      <xdr:colOff>133350</xdr:colOff>
      <xdr:row>59</xdr:row>
      <xdr:rowOff>158242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252075"/>
          <a:ext cx="8382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89171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20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117094</xdr:rowOff>
    </xdr:from>
    <xdr:to>
      <xdr:col>23</xdr:col>
      <xdr:colOff>184150</xdr:colOff>
      <xdr:row>60</xdr:row>
      <xdr:rowOff>47244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23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136525</xdr:rowOff>
    </xdr:from>
    <xdr:to>
      <xdr:col>19</xdr:col>
      <xdr:colOff>133350</xdr:colOff>
      <xdr:row>59</xdr:row>
      <xdr:rowOff>138938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252075"/>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105029</xdr:rowOff>
    </xdr:from>
    <xdr:to>
      <xdr:col>19</xdr:col>
      <xdr:colOff>184150</xdr:colOff>
      <xdr:row>60</xdr:row>
      <xdr:rowOff>35179</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22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19956</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306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85852</xdr:rowOff>
    </xdr:from>
    <xdr:to>
      <xdr:col>15</xdr:col>
      <xdr:colOff>82550</xdr:colOff>
      <xdr:row>59</xdr:row>
      <xdr:rowOff>138938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201402"/>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64008</xdr:rowOff>
    </xdr:from>
    <xdr:to>
      <xdr:col>15</xdr:col>
      <xdr:colOff>133350</xdr:colOff>
      <xdr:row>59</xdr:row>
      <xdr:rowOff>165608</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17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4335</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994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85852</xdr:rowOff>
    </xdr:from>
    <xdr:to>
      <xdr:col>11</xdr:col>
      <xdr:colOff>31750</xdr:colOff>
      <xdr:row>59</xdr:row>
      <xdr:rowOff>114808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20140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58</xdr:row>
      <xdr:rowOff>165481</xdr:rowOff>
    </xdr:from>
    <xdr:to>
      <xdr:col>11</xdr:col>
      <xdr:colOff>82550</xdr:colOff>
      <xdr:row>59</xdr:row>
      <xdr:rowOff>95631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10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105808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9878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92964</xdr:rowOff>
    </xdr:from>
    <xdr:to>
      <xdr:col>7</xdr:col>
      <xdr:colOff>31750</xdr:colOff>
      <xdr:row>60</xdr:row>
      <xdr:rowOff>23114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20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7891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29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107442</xdr:rowOff>
    </xdr:from>
    <xdr:to>
      <xdr:col>23</xdr:col>
      <xdr:colOff>184150</xdr:colOff>
      <xdr:row>60</xdr:row>
      <xdr:rowOff>37592</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22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123969</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06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85725</xdr:rowOff>
    </xdr:from>
    <xdr:to>
      <xdr:col>19</xdr:col>
      <xdr:colOff>184150</xdr:colOff>
      <xdr:row>60</xdr:row>
      <xdr:rowOff>15875</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26052</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9970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88138</xdr:rowOff>
    </xdr:from>
    <xdr:to>
      <xdr:col>15</xdr:col>
      <xdr:colOff>133350</xdr:colOff>
      <xdr:row>60</xdr:row>
      <xdr:rowOff>18288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20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3065</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29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35052</xdr:rowOff>
    </xdr:from>
    <xdr:to>
      <xdr:col>11</xdr:col>
      <xdr:colOff>82550</xdr:colOff>
      <xdr:row>59</xdr:row>
      <xdr:rowOff>136652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150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121429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236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64008</xdr:rowOff>
    </xdr:from>
    <xdr:to>
      <xdr:col>7</xdr:col>
      <xdr:colOff>31750</xdr:colOff>
      <xdr:row>59</xdr:row>
      <xdr:rowOff>165608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17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4335</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994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[233,862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HG丸ｺﾞｼｯｸM-PRO" panose="020F0600000000000000" pitchFamily="50" charset="-128"/>
              <a:ea typeface="HG丸ｺﾞｼｯｸM-PRO" panose="020F0600000000000000" pitchFamily="50" charset="-128"/>
            </a:rPr>
            <a:t>人事院勧告による給与改定等や、物価高騰による価格高の影響により、人件費、物件費とも前年度に比べ大きく上昇している。</a:t>
          </a:r>
        </a:p>
        <a:p>
          <a:r>
            <a:rPr kumimoji="1" lang="ja-JP" altLang="en-US" sz="1200">
              <a:latin typeface="HG丸ｺﾞｼｯｸM-PRO" panose="020F0600000000000000" pitchFamily="50" charset="-128"/>
              <a:ea typeface="HG丸ｺﾞｼｯｸM-PRO" panose="020F0600000000000000" pitchFamily="50" charset="-128"/>
            </a:rPr>
            <a:t>　社会情勢の変化に伴い、引き続き人件費、物件費の増高が見込まれるため施設の統合や広域化を推進し、人件費、物件費をはじめとする経常経費の削減に努める。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79375</xdr:rowOff>
    </xdr:from>
    <xdr:to>
      <xdr:col>27</xdr:col>
      <xdr:colOff>184150</xdr:colOff>
      <xdr:row>90</xdr:row>
      <xdr:rowOff>79375</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108602</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161925</xdr:rowOff>
    </xdr:from>
    <xdr:to>
      <xdr:col>27</xdr:col>
      <xdr:colOff>184150</xdr:colOff>
      <xdr:row>86</xdr:row>
      <xdr:rowOff>161925</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19702</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73025</xdr:rowOff>
    </xdr:from>
    <xdr:to>
      <xdr:col>27</xdr:col>
      <xdr:colOff>184150</xdr:colOff>
      <xdr:row>83</xdr:row>
      <xdr:rowOff>73025</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102252</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155575</xdr:rowOff>
    </xdr:from>
    <xdr:to>
      <xdr:col>27</xdr:col>
      <xdr:colOff>184150</xdr:colOff>
      <xdr:row>79</xdr:row>
      <xdr:rowOff>155575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13352</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158934</xdr:rowOff>
    </xdr:from>
    <xdr:to>
      <xdr:col>23</xdr:col>
      <xdr:colOff>133350</xdr:colOff>
      <xdr:row>89</xdr:row>
      <xdr:rowOff>60258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74934"/>
          <a:ext cx="0" cy="144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32335</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91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60258</xdr:rowOff>
    </xdr:from>
    <xdr:to>
      <xdr:col>24</xdr:col>
      <xdr:colOff>12700</xdr:colOff>
      <xdr:row>89</xdr:row>
      <xdr:rowOff>60258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31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73861</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1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158934</xdr:rowOff>
    </xdr:from>
    <xdr:to>
      <xdr:col>24</xdr:col>
      <xdr:colOff>12700</xdr:colOff>
      <xdr:row>80</xdr:row>
      <xdr:rowOff>158934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7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149008</xdr:rowOff>
    </xdr:from>
    <xdr:to>
      <xdr:col>23</xdr:col>
      <xdr:colOff>133350</xdr:colOff>
      <xdr:row>82</xdr:row>
      <xdr:rowOff>44986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036458"/>
          <a:ext cx="838200" cy="67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340</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059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28263</xdr:rowOff>
    </xdr:from>
    <xdr:to>
      <xdr:col>23</xdr:col>
      <xdr:colOff>184150</xdr:colOff>
      <xdr:row>82</xdr:row>
      <xdr:rowOff>129863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8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135939</xdr:rowOff>
    </xdr:from>
    <xdr:to>
      <xdr:col>19</xdr:col>
      <xdr:colOff>133350</xdr:colOff>
      <xdr:row>81</xdr:row>
      <xdr:rowOff>149008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023389"/>
          <a:ext cx="889000" cy="1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130339</xdr:rowOff>
    </xdr:from>
    <xdr:to>
      <xdr:col>19</xdr:col>
      <xdr:colOff>184150</xdr:colOff>
      <xdr:row>82</xdr:row>
      <xdr:rowOff>60489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1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45266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104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135939</xdr:rowOff>
    </xdr:from>
    <xdr:to>
      <xdr:col>15</xdr:col>
      <xdr:colOff>82550</xdr:colOff>
      <xdr:row>81</xdr:row>
      <xdr:rowOff>144004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2336800" y="14023389"/>
          <a:ext cx="889000" cy="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102552</xdr:rowOff>
    </xdr:from>
    <xdr:to>
      <xdr:col>15</xdr:col>
      <xdr:colOff>133350</xdr:colOff>
      <xdr:row>82</xdr:row>
      <xdr:rowOff>32702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399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17479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076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95997</xdr:rowOff>
    </xdr:from>
    <xdr:to>
      <xdr:col>11</xdr:col>
      <xdr:colOff>31750</xdr:colOff>
      <xdr:row>81</xdr:row>
      <xdr:rowOff>144004</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3983447"/>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78336</xdr:rowOff>
    </xdr:from>
    <xdr:to>
      <xdr:col>11</xdr:col>
      <xdr:colOff>82550</xdr:colOff>
      <xdr:row>82</xdr:row>
      <xdr:rowOff>8486</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396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18663</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73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45845</xdr:rowOff>
    </xdr:from>
    <xdr:to>
      <xdr:col>7</xdr:col>
      <xdr:colOff>31750</xdr:colOff>
      <xdr:row>81</xdr:row>
      <xdr:rowOff>147445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3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132222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1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165636</xdr:rowOff>
    </xdr:from>
    <xdr:to>
      <xdr:col>23</xdr:col>
      <xdr:colOff>184150</xdr:colOff>
      <xdr:row>82</xdr:row>
      <xdr:rowOff>95786</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053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10713</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898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98208</xdr:rowOff>
    </xdr:from>
    <xdr:to>
      <xdr:col>19</xdr:col>
      <xdr:colOff>184150</xdr:colOff>
      <xdr:row>82</xdr:row>
      <xdr:rowOff>28358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3985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38535</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754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85139</xdr:rowOff>
    </xdr:from>
    <xdr:to>
      <xdr:col>15</xdr:col>
      <xdr:colOff>133350</xdr:colOff>
      <xdr:row>82</xdr:row>
      <xdr:rowOff>15289</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397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25466</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741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93204</xdr:rowOff>
    </xdr:from>
    <xdr:to>
      <xdr:col>11</xdr:col>
      <xdr:colOff>82550</xdr:colOff>
      <xdr:row>82</xdr:row>
      <xdr:rowOff>23354</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98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8131</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06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45197</xdr:rowOff>
    </xdr:from>
    <xdr:to>
      <xdr:col>7</xdr:col>
      <xdr:colOff>31750</xdr:colOff>
      <xdr:row>81</xdr:row>
      <xdr:rowOff>146797</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93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156974</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701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前年度から</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0.4</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ポイント</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上昇し</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、類似団体平均と</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ほぼ同一の水準となっている。</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地域の平均給与の状況を踏まえ、今後も継続して給与水準の適正化に努める。</a:t>
          </a:r>
          <a:endParaRPr kumimoji="1" lang="ja-JP" altLang="en-US" sz="1300">
            <a:latin typeface="HG丸ｺﾞｼｯｸM-PRO" panose="020F0600000000000000" pitchFamily="50" charset="-128"/>
            <a:ea typeface="HG丸ｺﾞｼｯｸM-PRO" panose="020F0600000000000000"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43039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706828"/>
          <a:ext cx="0" cy="15952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15116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7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43039</xdr:rowOff>
    </xdr:from>
    <xdr:to>
      <xdr:col>81</xdr:col>
      <xdr:colOff>133350</xdr:colOff>
      <xdr:row>89</xdr:row>
      <xdr:rowOff>43039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0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85372</xdr:rowOff>
    </xdr:from>
    <xdr:to>
      <xdr:col>81</xdr:col>
      <xdr:colOff>44450</xdr:colOff>
      <xdr:row>85</xdr:row>
      <xdr:rowOff>138995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658622"/>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85372</xdr:rowOff>
    </xdr:from>
    <xdr:to>
      <xdr:col>77</xdr:col>
      <xdr:colOff>44450</xdr:colOff>
      <xdr:row>85</xdr:row>
      <xdr:rowOff>98778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46586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98778</xdr:rowOff>
    </xdr:from>
    <xdr:to>
      <xdr:col>72</xdr:col>
      <xdr:colOff>203200</xdr:colOff>
      <xdr:row>86</xdr:row>
      <xdr:rowOff>61384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672028"/>
          <a:ext cx="889000" cy="13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88195</xdr:rowOff>
    </xdr:from>
    <xdr:to>
      <xdr:col>73</xdr:col>
      <xdr:colOff>44450</xdr:colOff>
      <xdr:row>86</xdr:row>
      <xdr:rowOff>18345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3122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86</xdr:row>
      <xdr:rowOff>101600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80608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15116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88195</xdr:rowOff>
    </xdr:from>
    <xdr:to>
      <xdr:col>81</xdr:col>
      <xdr:colOff>95250</xdr:colOff>
      <xdr:row>86</xdr:row>
      <xdr:rowOff>18345</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6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104722</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50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34572</xdr:rowOff>
    </xdr:from>
    <xdr:to>
      <xdr:col>77</xdr:col>
      <xdr:colOff>95250</xdr:colOff>
      <xdr:row>85</xdr:row>
      <xdr:rowOff>136172</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146349</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37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47978</xdr:rowOff>
    </xdr:from>
    <xdr:to>
      <xdr:col>73</xdr:col>
      <xdr:colOff>44450</xdr:colOff>
      <xdr:row>85</xdr:row>
      <xdr:rowOff>149578</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159755</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HG丸ｺﾞｼｯｸM-PRO" panose="020F0600000000000000" pitchFamily="50" charset="-128"/>
              <a:ea typeface="HG丸ｺﾞｼｯｸM-PRO" panose="020F0600000000000000" pitchFamily="50" charset="-128"/>
            </a:rPr>
            <a:t>前年度に比べ</a:t>
          </a:r>
          <a:r>
            <a:rPr kumimoji="1" lang="en-US" altLang="ja-JP" sz="1200">
              <a:latin typeface="HG丸ｺﾞｼｯｸM-PRO" panose="020F0600000000000000" pitchFamily="50" charset="-128"/>
              <a:ea typeface="HG丸ｺﾞｼｯｸM-PRO" panose="020F0600000000000000" pitchFamily="50" charset="-128"/>
            </a:rPr>
            <a:t>0.03</a:t>
          </a:r>
          <a:r>
            <a:rPr kumimoji="1" lang="ja-JP" altLang="en-US" sz="1200">
              <a:latin typeface="HG丸ｺﾞｼｯｸM-PRO" panose="020F0600000000000000" pitchFamily="50" charset="-128"/>
              <a:ea typeface="HG丸ｺﾞｼｯｸM-PRO" panose="020F0600000000000000" pitchFamily="50" charset="-128"/>
            </a:rPr>
            <a:t>ポイント上昇したものの、類似団体平均よりも少ない職員数となっており、定員適正化計画上の職員数よりも少ない状況となっている。</a:t>
          </a:r>
        </a:p>
        <a:p>
          <a:r>
            <a:rPr kumimoji="1" lang="ja-JP" altLang="en-US" sz="1200">
              <a:latin typeface="HG丸ｺﾞｼｯｸM-PRO" panose="020F0600000000000000" pitchFamily="50" charset="-128"/>
              <a:ea typeface="HG丸ｺﾞｼｯｸM-PRO" panose="020F0600000000000000" pitchFamily="50" charset="-128"/>
            </a:rPr>
            <a:t>　今後は、定年延長制度の導入により、</a:t>
          </a:r>
          <a:r>
            <a:rPr kumimoji="1" lang="en-US" altLang="ja-JP" sz="1200">
              <a:latin typeface="HG丸ｺﾞｼｯｸM-PRO" panose="020F0600000000000000" pitchFamily="50" charset="-128"/>
              <a:ea typeface="HG丸ｺﾞｼｯｸM-PRO" panose="020F0600000000000000" pitchFamily="50" charset="-128"/>
            </a:rPr>
            <a:t>60</a:t>
          </a:r>
          <a:r>
            <a:rPr kumimoji="1" lang="ja-JP" altLang="en-US" sz="1200">
              <a:latin typeface="HG丸ｺﾞｼｯｸM-PRO" panose="020F0600000000000000" pitchFamily="50" charset="-128"/>
              <a:ea typeface="HG丸ｺﾞｼｯｸM-PRO" panose="020F0600000000000000" pitchFamily="50" charset="-128"/>
            </a:rPr>
            <a:t>歳以後の任用形態が多様となるため、より計画的な定員管理の必要性が生じることから、行政サービスの水準を確保しながら退職者と新規採用者とのバランスを考慮し、職員数の適正化に努める。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105168</xdr:rowOff>
    </xdr:from>
    <xdr:to>
      <xdr:col>81</xdr:col>
      <xdr:colOff>44450</xdr:colOff>
      <xdr:row>67</xdr:row>
      <xdr:rowOff>107587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049268"/>
          <a:ext cx="0" cy="15454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79664</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66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107587</xdr:rowOff>
    </xdr:from>
    <xdr:to>
      <xdr:col>81</xdr:col>
      <xdr:colOff>133350</xdr:colOff>
      <xdr:row>67</xdr:row>
      <xdr:rowOff>107587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94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20095</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79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105168</xdr:rowOff>
    </xdr:from>
    <xdr:to>
      <xdr:col>81</xdr:col>
      <xdr:colOff>133350</xdr:colOff>
      <xdr:row>58</xdr:row>
      <xdr:rowOff>105168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04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85151</xdr:rowOff>
    </xdr:from>
    <xdr:to>
      <xdr:col>81</xdr:col>
      <xdr:colOff>44450</xdr:colOff>
      <xdr:row>60</xdr:row>
      <xdr:rowOff>88598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372151"/>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145463</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4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1936</xdr:rowOff>
    </xdr:from>
    <xdr:to>
      <xdr:col>81</xdr:col>
      <xdr:colOff>95250</xdr:colOff>
      <xdr:row>61</xdr:row>
      <xdr:rowOff>103536</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46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41487</xdr:rowOff>
    </xdr:from>
    <xdr:to>
      <xdr:col>77</xdr:col>
      <xdr:colOff>44450</xdr:colOff>
      <xdr:row>60</xdr:row>
      <xdr:rowOff>85151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328487"/>
          <a:ext cx="889000" cy="43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149255</xdr:rowOff>
    </xdr:from>
    <xdr:to>
      <xdr:col>77</xdr:col>
      <xdr:colOff>95250</xdr:colOff>
      <xdr:row>61</xdr:row>
      <xdr:rowOff>79405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64182</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522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12760</xdr:rowOff>
    </xdr:from>
    <xdr:to>
      <xdr:col>72</xdr:col>
      <xdr:colOff>203200</xdr:colOff>
      <xdr:row>60</xdr:row>
      <xdr:rowOff>41487</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299760"/>
          <a:ext cx="8890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119380</xdr:rowOff>
    </xdr:from>
    <xdr:to>
      <xdr:col>73</xdr:col>
      <xdr:colOff>44450</xdr:colOff>
      <xdr:row>61</xdr:row>
      <xdr:rowOff>49530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34307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162378</xdr:rowOff>
    </xdr:from>
    <xdr:to>
      <xdr:col>68</xdr:col>
      <xdr:colOff>152400</xdr:colOff>
      <xdr:row>60</xdr:row>
      <xdr:rowOff>12760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277928"/>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106741</xdr:rowOff>
    </xdr:from>
    <xdr:to>
      <xdr:col>68</xdr:col>
      <xdr:colOff>203200</xdr:colOff>
      <xdr:row>61</xdr:row>
      <xdr:rowOff>36891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21668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480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73418</xdr:rowOff>
    </xdr:from>
    <xdr:to>
      <xdr:col>64</xdr:col>
      <xdr:colOff>152400</xdr:colOff>
      <xdr:row>61</xdr:row>
      <xdr:rowOff>3568</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159795</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44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37798</xdr:rowOff>
    </xdr:from>
    <xdr:to>
      <xdr:col>81</xdr:col>
      <xdr:colOff>95250</xdr:colOff>
      <xdr:row>60</xdr:row>
      <xdr:rowOff>139398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3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54325</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169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34351</xdr:rowOff>
    </xdr:from>
    <xdr:to>
      <xdr:col>77</xdr:col>
      <xdr:colOff>95250</xdr:colOff>
      <xdr:row>60</xdr:row>
      <xdr:rowOff>135951</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3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146128</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090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162137</xdr:rowOff>
    </xdr:from>
    <xdr:to>
      <xdr:col>73</xdr:col>
      <xdr:colOff>44450</xdr:colOff>
      <xdr:row>60</xdr:row>
      <xdr:rowOff>92287</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27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102464</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04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133410</xdr:rowOff>
    </xdr:from>
    <xdr:to>
      <xdr:col>68</xdr:col>
      <xdr:colOff>203200</xdr:colOff>
      <xdr:row>60</xdr:row>
      <xdr:rowOff>63560</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2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73737</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01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111578</xdr:rowOff>
    </xdr:from>
    <xdr:to>
      <xdr:col>64</xdr:col>
      <xdr:colOff>152400</xdr:colOff>
      <xdr:row>60</xdr:row>
      <xdr:rowOff>41728</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51905</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999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特定環境保全公共下水道事業をはじめ、次期ごみ処理施設整備事業や消防署建替え事業等に係る地方債償還額の増加により、今年度以降も徐々に上昇していく見込みである。</a:t>
          </a:r>
          <a:endParaRPr lang="ja-JP" altLang="ja-JP" sz="1600">
            <a:effectLst/>
            <a:latin typeface="HG丸ｺﾞｼｯｸM-PRO" panose="020F0600000000000000" pitchFamily="50" charset="-128"/>
            <a:ea typeface="HG丸ｺﾞｼｯｸM-PRO" panose="020F0600000000000000" pitchFamily="50" charset="-128"/>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　すでに計画している事業以外の投資的事業を抑え、今後も地方債の新規発行を極力抑制することに加え、できる限り交付税措置の高い有利な起債を活用していく。また、下水道事業における使用料等受益者負担の適正化を図ることにより公営企業会計への補助金の増加抑制に努める。</a:t>
          </a:r>
          <a:endParaRPr lang="ja-JP" altLang="ja-JP" sz="1600">
            <a:effectLst/>
            <a:latin typeface="HG丸ｺﾞｼｯｸM-PRO" panose="020F0600000000000000" pitchFamily="50" charset="-128"/>
            <a:ea typeface="HG丸ｺﾞｼｯｸM-PRO" panose="020F0600000000000000" pitchFamily="50" charset="-128"/>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154517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30043"/>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13909</xdr:rowOff>
    </xdr:from>
    <xdr:to>
      <xdr:col>81</xdr:col>
      <xdr:colOff>44450</xdr:colOff>
      <xdr:row>42</xdr:row>
      <xdr:rowOff>36891</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179800" y="7214809"/>
          <a:ext cx="8382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1710</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85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139398</xdr:rowOff>
    </xdr:from>
    <xdr:to>
      <xdr:col>77</xdr:col>
      <xdr:colOff>44450</xdr:colOff>
      <xdr:row>42</xdr:row>
      <xdr:rowOff>13909</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7168848"/>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19655</xdr:rowOff>
    </xdr:from>
    <xdr:to>
      <xdr:col>77</xdr:col>
      <xdr:colOff>95250</xdr:colOff>
      <xdr:row>41</xdr:row>
      <xdr:rowOff>121255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4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131432</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817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116417</xdr:rowOff>
    </xdr:from>
    <xdr:to>
      <xdr:col>72</xdr:col>
      <xdr:colOff>203200</xdr:colOff>
      <xdr:row>41</xdr:row>
      <xdr:rowOff>139398</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145867"/>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119942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116417</xdr:rowOff>
    </xdr:from>
    <xdr:to>
      <xdr:col>68</xdr:col>
      <xdr:colOff>152400</xdr:colOff>
      <xdr:row>41</xdr:row>
      <xdr:rowOff>116417</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71458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142922</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82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157541</xdr:rowOff>
    </xdr:from>
    <xdr:to>
      <xdr:col>81</xdr:col>
      <xdr:colOff>95250</xdr:colOff>
      <xdr:row>42</xdr:row>
      <xdr:rowOff>87691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129618</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159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134559</xdr:rowOff>
    </xdr:from>
    <xdr:to>
      <xdr:col>77</xdr:col>
      <xdr:colOff>95250</xdr:colOff>
      <xdr:row>42</xdr:row>
      <xdr:rowOff>64709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49486</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250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88598</xdr:rowOff>
    </xdr:from>
    <xdr:to>
      <xdr:col>73</xdr:col>
      <xdr:colOff>44450</xdr:colOff>
      <xdr:row>42</xdr:row>
      <xdr:rowOff>18748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3525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20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65617</xdr:rowOff>
    </xdr:from>
    <xdr:to>
      <xdr:col>68</xdr:col>
      <xdr:colOff>203200</xdr:colOff>
      <xdr:row>41</xdr:row>
      <xdr:rowOff>167217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151994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50">
              <a:solidFill>
                <a:schemeClr val="dk1"/>
              </a:solidFill>
              <a:effectLst/>
              <a:latin typeface="HG丸ｺﾞｼｯｸM-PRO" panose="020F0600000000000000" pitchFamily="50" charset="-128"/>
              <a:ea typeface="HG丸ｺﾞｼｯｸM-PRO" panose="020F0600000000000000" pitchFamily="50" charset="-128"/>
              <a:cs typeface="+mn-cs"/>
            </a:rPr>
            <a:t>地方債現在高や公営企業債等繰入見込額等が増加したものの、標準財政規模や充当可能基金が増加したため、将来負担比率は前年度より</a:t>
          </a:r>
          <a:r>
            <a:rPr kumimoji="1" lang="en-US" altLang="ja-JP" sz="1150">
              <a:solidFill>
                <a:schemeClr val="dk1"/>
              </a:solidFill>
              <a:effectLst/>
              <a:latin typeface="HG丸ｺﾞｼｯｸM-PRO" panose="020F0600000000000000" pitchFamily="50" charset="-128"/>
              <a:ea typeface="HG丸ｺﾞｼｯｸM-PRO" panose="020F0600000000000000" pitchFamily="50" charset="-128"/>
              <a:cs typeface="+mn-cs"/>
            </a:rPr>
            <a:t>4.5</a:t>
          </a:r>
          <a:r>
            <a:rPr kumimoji="1" lang="ja-JP" altLang="ja-JP" sz="1150">
              <a:solidFill>
                <a:schemeClr val="dk1"/>
              </a:solidFill>
              <a:effectLst/>
              <a:latin typeface="HG丸ｺﾞｼｯｸM-PRO" panose="020F0600000000000000" pitchFamily="50" charset="-128"/>
              <a:ea typeface="HG丸ｺﾞｼｯｸM-PRO" panose="020F0600000000000000" pitchFamily="50" charset="-128"/>
              <a:cs typeface="+mn-cs"/>
            </a:rPr>
            <a:t>ポイント減少したが、全国、類似団体又は県平均と比較すると、非常に高い数値が続いている。</a:t>
          </a:r>
          <a:endParaRPr lang="ja-JP" altLang="ja-JP" sz="1150">
            <a:effectLst/>
            <a:latin typeface="HG丸ｺﾞｼｯｸM-PRO" panose="020F0600000000000000" pitchFamily="50" charset="-128"/>
            <a:ea typeface="HG丸ｺﾞｼｯｸM-PRO" panose="020F0600000000000000" pitchFamily="50" charset="-128"/>
          </a:endParaRPr>
        </a:p>
        <a:p>
          <a:r>
            <a:rPr kumimoji="1" lang="ja-JP" altLang="ja-JP" sz="1150">
              <a:solidFill>
                <a:schemeClr val="dk1"/>
              </a:solidFill>
              <a:effectLst/>
              <a:latin typeface="HG丸ｺﾞｼｯｸM-PRO" panose="020F0600000000000000" pitchFamily="50" charset="-128"/>
              <a:ea typeface="HG丸ｺﾞｼｯｸM-PRO" panose="020F0600000000000000" pitchFamily="50" charset="-128"/>
              <a:cs typeface="+mn-cs"/>
            </a:rPr>
            <a:t>　今後は、現在事業を進めている次期ごみ処理施設整備事業や消防署建替え事業等の実施に伴い、将来負担比率はさらに上昇していく見込みであるため、すでに計画している事業以外の投資的事業を極力抑制しつつ、市川町公共施設等総合管理計画に基づき、施設のあり方の見直しを等を含めトータルコストの縮減に努める。</a:t>
          </a:r>
          <a:endParaRPr lang="ja-JP" altLang="ja-JP" sz="1150">
            <a:effectLst/>
            <a:latin typeface="HG丸ｺﾞｼｯｸM-PRO" panose="020F0600000000000000" pitchFamily="50" charset="-128"/>
            <a:ea typeface="HG丸ｺﾞｼｯｸM-PRO" panose="020F0600000000000000"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121255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799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93332</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6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121255</xdr:rowOff>
    </xdr:from>
    <xdr:to>
      <xdr:col>81</xdr:col>
      <xdr:colOff>133350</xdr:colOff>
      <xdr:row>22</xdr:row>
      <xdr:rowOff>121255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9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145445</xdr:rowOff>
    </xdr:from>
    <xdr:to>
      <xdr:col>81</xdr:col>
      <xdr:colOff>44450</xdr:colOff>
      <xdr:row>18</xdr:row>
      <xdr:rowOff>25702</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6179800" y="3060095"/>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25702</xdr:rowOff>
    </xdr:from>
    <xdr:to>
      <xdr:col>77</xdr:col>
      <xdr:colOff>44450</xdr:colOff>
      <xdr:row>18</xdr:row>
      <xdr:rowOff>109583</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5290800" y="3111802"/>
          <a:ext cx="889000" cy="8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109583</xdr:rowOff>
    </xdr:from>
    <xdr:to>
      <xdr:col>72</xdr:col>
      <xdr:colOff>203200</xdr:colOff>
      <xdr:row>18</xdr:row>
      <xdr:rowOff>145203</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4401800" y="3195683"/>
          <a:ext cx="889000" cy="3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145203</xdr:rowOff>
    </xdr:from>
    <xdr:to>
      <xdr:col>68</xdr:col>
      <xdr:colOff>152400</xdr:colOff>
      <xdr:row>19</xdr:row>
      <xdr:rowOff>125428</xdr:rowOff>
    </xdr:to>
    <xdr:cxnSp macro="">
      <xdr:nvCxnSpPr>
        <xdr:cNvPr id="460" name="直線コネクタ 459">
          <a:extLst>
            <a:ext uri="{FF2B5EF4-FFF2-40B4-BE49-F238E27FC236}">
              <a16:creationId xmlns:a16="http://schemas.microsoft.com/office/drawing/2014/main" id="{00000000-0008-0000-0300-0000CC010000}"/>
            </a:ext>
          </a:extLst>
        </xdr:cNvPr>
        <xdr:cNvCxnSpPr/>
      </xdr:nvCxnSpPr>
      <xdr:spPr>
        <a:xfrm flipV="1">
          <a:off x="13512800" y="3231303"/>
          <a:ext cx="889000" cy="151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131233</xdr:rowOff>
    </xdr:from>
    <xdr:to>
      <xdr:col>68</xdr:col>
      <xdr:colOff>203200</xdr:colOff>
      <xdr:row>14</xdr:row>
      <xdr:rowOff>61383</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4351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71560</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132140</xdr:rowOff>
    </xdr:from>
    <xdr:to>
      <xdr:col>64</xdr:col>
      <xdr:colOff>152400</xdr:colOff>
      <xdr:row>15</xdr:row>
      <xdr:rowOff>62290</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3462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72467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94645</xdr:rowOff>
    </xdr:from>
    <xdr:to>
      <xdr:col>81</xdr:col>
      <xdr:colOff>95250</xdr:colOff>
      <xdr:row>18</xdr:row>
      <xdr:rowOff>24795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967200" y="300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66722</xdr:rowOff>
    </xdr:from>
    <xdr:ext cx="762000" cy="259045"/>
    <xdr:sp macro="" textlink="">
      <xdr:nvSpPr>
        <xdr:cNvPr id="471" name="将来負担の状況該当値テキスト">
          <a:extLst>
            <a:ext uri="{FF2B5EF4-FFF2-40B4-BE49-F238E27FC236}">
              <a16:creationId xmlns:a16="http://schemas.microsoft.com/office/drawing/2014/main" id="{00000000-0008-0000-0300-0000D7010000}"/>
            </a:ext>
          </a:extLst>
        </xdr:cNvPr>
        <xdr:cNvSpPr txBox="1"/>
      </xdr:nvSpPr>
      <xdr:spPr>
        <a:xfrm>
          <a:off x="17106900" y="2981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146352</xdr:rowOff>
    </xdr:from>
    <xdr:to>
      <xdr:col>77</xdr:col>
      <xdr:colOff>95250</xdr:colOff>
      <xdr:row>18</xdr:row>
      <xdr:rowOff>76502</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6129000" y="306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61279</xdr:rowOff>
    </xdr:from>
    <xdr:ext cx="7366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5798800" y="31473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58783</xdr:rowOff>
    </xdr:from>
    <xdr:to>
      <xdr:col>73</xdr:col>
      <xdr:colOff>44450</xdr:colOff>
      <xdr:row>18</xdr:row>
      <xdr:rowOff>160383</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5240000" y="314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145160</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909800" y="3231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94403</xdr:rowOff>
    </xdr:from>
    <xdr:to>
      <xdr:col>68</xdr:col>
      <xdr:colOff>203200</xdr:colOff>
      <xdr:row>19</xdr:row>
      <xdr:rowOff>24554</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4351000" y="318050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9330</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4020800" y="3266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74628</xdr:rowOff>
    </xdr:from>
    <xdr:to>
      <xdr:col>64</xdr:col>
      <xdr:colOff>152400</xdr:colOff>
      <xdr:row>20</xdr:row>
      <xdr:rowOff>4778</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3462000" y="333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161005</xdr:rowOff>
    </xdr:from>
    <xdr:ext cx="762000" cy="259045"/>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13131800" y="3418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兵庫県市川町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10,660
10,492
82.67
7,712,586
7,478,786
223,501
4,007,591
7,111,065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65.0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人事院勧告による給与改正等に伴い人件費総額</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が大きく</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増加した</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ため、</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前年度と比べ</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1.</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６</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ポイント</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上昇</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した。類似団体を上回る状況が続いているため、更なる行財政改革の推進により人件費の抑制する必要があり、施設の</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統合や</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広域化等により、</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総</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人件費の</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抑制</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を図っていく方針である。</a:t>
          </a:r>
          <a:endParaRPr lang="ja-JP" altLang="ja-JP" sz="1400">
            <a:effectLst/>
            <a:latin typeface="HG丸ｺﾞｼｯｸM-PRO" panose="020F0600000000000000" pitchFamily="50" charset="-128"/>
            <a:ea typeface="HG丸ｺﾞｼｯｸM-PRO" panose="020F0600000000000000"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6" name="人件費グラフ枠">
          <a:extLst>
            <a:ext uri="{FF2B5EF4-FFF2-40B4-BE49-F238E27FC236}">
              <a16:creationId xmlns:a16="http://schemas.microsoft.com/office/drawing/2014/main" id="{00000000-0008-0000-0400-000038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81280</xdr:rowOff>
    </xdr:from>
    <xdr:to>
      <xdr:col>24</xdr:col>
      <xdr:colOff>25400</xdr:colOff>
      <xdr:row>41</xdr:row>
      <xdr:rowOff>58420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flipV="1">
          <a:off x="4826000" y="573913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30497</xdr:rowOff>
    </xdr:from>
    <xdr:ext cx="762000" cy="259045"/>
    <xdr:sp macro="" textlink="">
      <xdr:nvSpPr>
        <xdr:cNvPr id="58" name="人件費最小値テキスト">
          <a:extLst>
            <a:ext uri="{FF2B5EF4-FFF2-40B4-BE49-F238E27FC236}">
              <a16:creationId xmlns:a16="http://schemas.microsoft.com/office/drawing/2014/main" id="{00000000-0008-0000-0400-00003A000000}"/>
            </a:ext>
          </a:extLst>
        </xdr:cNvPr>
        <xdr:cNvSpPr txBox="1"/>
      </xdr:nvSpPr>
      <xdr:spPr>
        <a:xfrm>
          <a:off x="4914900" y="705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58420</xdr:rowOff>
    </xdr:from>
    <xdr:to>
      <xdr:col>24</xdr:col>
      <xdr:colOff>114300</xdr:colOff>
      <xdr:row>41</xdr:row>
      <xdr:rowOff>58420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a:off x="4737100" y="708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167657</xdr:rowOff>
    </xdr:from>
    <xdr:ext cx="762000" cy="259045"/>
    <xdr:sp macro="" textlink="">
      <xdr:nvSpPr>
        <xdr:cNvPr id="60" name="人件費最大値テキスト">
          <a:extLst>
            <a:ext uri="{FF2B5EF4-FFF2-40B4-BE49-F238E27FC236}">
              <a16:creationId xmlns:a16="http://schemas.microsoft.com/office/drawing/2014/main" id="{00000000-0008-0000-0400-00003C000000}"/>
            </a:ext>
          </a:extLst>
        </xdr:cNvPr>
        <xdr:cNvSpPr txBox="1"/>
      </xdr:nvSpPr>
      <xdr:spPr>
        <a:xfrm>
          <a:off x="4914900" y="5482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81280</xdr:rowOff>
    </xdr:from>
    <xdr:to>
      <xdr:col>24</xdr:col>
      <xdr:colOff>114300</xdr:colOff>
      <xdr:row>33</xdr:row>
      <xdr:rowOff>81280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573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138430</xdr:rowOff>
    </xdr:from>
    <xdr:to>
      <xdr:col>24</xdr:col>
      <xdr:colOff>25400</xdr:colOff>
      <xdr:row>36</xdr:row>
      <xdr:rowOff>58420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3987800" y="61391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87012</xdr:rowOff>
    </xdr:from>
    <xdr:ext cx="762000" cy="259045"/>
    <xdr:sp macro="" textlink="">
      <xdr:nvSpPr>
        <xdr:cNvPr id="63" name="人件費平均値テキスト">
          <a:extLst>
            <a:ext uri="{FF2B5EF4-FFF2-40B4-BE49-F238E27FC236}">
              <a16:creationId xmlns:a16="http://schemas.microsoft.com/office/drawing/2014/main" id="{00000000-0008-0000-0400-00003F000000}"/>
            </a:ext>
          </a:extLst>
        </xdr:cNvPr>
        <xdr:cNvSpPr txBox="1"/>
      </xdr:nvSpPr>
      <xdr:spPr>
        <a:xfrm>
          <a:off x="4914900" y="5916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70485</xdr:rowOff>
    </xdr:from>
    <xdr:to>
      <xdr:col>24</xdr:col>
      <xdr:colOff>76200</xdr:colOff>
      <xdr:row>36</xdr:row>
      <xdr:rowOff>635</xdr:rowOff>
    </xdr:to>
    <xdr:sp macro="" textlink="">
      <xdr:nvSpPr>
        <xdr:cNvPr id="64" name="フローチャート: 判断 63">
          <a:extLst>
            <a:ext uri="{FF2B5EF4-FFF2-40B4-BE49-F238E27FC236}">
              <a16:creationId xmlns:a16="http://schemas.microsoft.com/office/drawing/2014/main" id="{00000000-0008-0000-0400-000040000000}"/>
            </a:ext>
          </a:extLst>
        </xdr:cNvPr>
        <xdr:cNvSpPr/>
      </xdr:nvSpPr>
      <xdr:spPr>
        <a:xfrm>
          <a:off x="4775200" y="607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138430</xdr:rowOff>
    </xdr:from>
    <xdr:to>
      <xdr:col>19</xdr:col>
      <xdr:colOff>187325</xdr:colOff>
      <xdr:row>36</xdr:row>
      <xdr:rowOff>41275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3098800" y="613918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13335</xdr:rowOff>
    </xdr:from>
    <xdr:to>
      <xdr:col>20</xdr:col>
      <xdr:colOff>38100</xdr:colOff>
      <xdr:row>35</xdr:row>
      <xdr:rowOff>114935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39370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125112</xdr:rowOff>
    </xdr:from>
    <xdr:ext cx="736600" cy="259045"/>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3606800" y="5782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xdr:rowOff>
    </xdr:from>
    <xdr:to>
      <xdr:col>15</xdr:col>
      <xdr:colOff>98425</xdr:colOff>
      <xdr:row>36</xdr:row>
      <xdr:rowOff>41275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2209800" y="61734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156210</xdr:rowOff>
    </xdr:from>
    <xdr:to>
      <xdr:col>15</xdr:col>
      <xdr:colOff>149225</xdr:colOff>
      <xdr:row>35</xdr:row>
      <xdr:rowOff>86360</xdr:rowOff>
    </xdr:to>
    <xdr:sp macro="" textlink="">
      <xdr:nvSpPr>
        <xdr:cNvPr id="69" name="フローチャート: 判断 68">
          <a:extLst>
            <a:ext uri="{FF2B5EF4-FFF2-40B4-BE49-F238E27FC236}">
              <a16:creationId xmlns:a16="http://schemas.microsoft.com/office/drawing/2014/main" id="{00000000-0008-0000-0400-000045000000}"/>
            </a:ext>
          </a:extLst>
        </xdr:cNvPr>
        <xdr:cNvSpPr/>
      </xdr:nvSpPr>
      <xdr:spPr>
        <a:xfrm>
          <a:off x="3048000" y="598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96537</xdr:rowOff>
    </xdr:from>
    <xdr:ext cx="762000" cy="259045"/>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2717800" y="575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xdr:rowOff>
    </xdr:from>
    <xdr:to>
      <xdr:col>11</xdr:col>
      <xdr:colOff>9525</xdr:colOff>
      <xdr:row>36</xdr:row>
      <xdr:rowOff>75565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1320800" y="617347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133350</xdr:rowOff>
    </xdr:from>
    <xdr:to>
      <xdr:col>11</xdr:col>
      <xdr:colOff>60325</xdr:colOff>
      <xdr:row>35</xdr:row>
      <xdr:rowOff>63500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2159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73677</xdr:rowOff>
    </xdr:from>
    <xdr:ext cx="7620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1828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30480</xdr:rowOff>
    </xdr:from>
    <xdr:to>
      <xdr:col>6</xdr:col>
      <xdr:colOff>171450</xdr:colOff>
      <xdr:row>35</xdr:row>
      <xdr:rowOff>132080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270000" y="603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142257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939800" y="5800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xdr:rowOff>
    </xdr:from>
    <xdr:to>
      <xdr:col>24</xdr:col>
      <xdr:colOff>76200</xdr:colOff>
      <xdr:row>36</xdr:row>
      <xdr:rowOff>109220</xdr:rowOff>
    </xdr:to>
    <xdr:sp macro="" textlink="">
      <xdr:nvSpPr>
        <xdr:cNvPr id="81" name="楕円 80">
          <a:extLst>
            <a:ext uri="{FF2B5EF4-FFF2-40B4-BE49-F238E27FC236}">
              <a16:creationId xmlns:a16="http://schemas.microsoft.com/office/drawing/2014/main" id="{00000000-0008-0000-0400-000051000000}"/>
            </a:ext>
          </a:extLst>
        </xdr:cNvPr>
        <xdr:cNvSpPr/>
      </xdr:nvSpPr>
      <xdr:spPr>
        <a:xfrm>
          <a:off x="4775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151147</xdr:rowOff>
    </xdr:from>
    <xdr:ext cx="762000" cy="259045"/>
    <xdr:sp macro="" textlink="">
      <xdr:nvSpPr>
        <xdr:cNvPr id="82" name="人件費該当値テキスト">
          <a:extLst>
            <a:ext uri="{FF2B5EF4-FFF2-40B4-BE49-F238E27FC236}">
              <a16:creationId xmlns:a16="http://schemas.microsoft.com/office/drawing/2014/main" id="{00000000-0008-0000-0400-000052000000}"/>
            </a:ext>
          </a:extLst>
        </xdr:cNvPr>
        <xdr:cNvSpPr txBox="1"/>
      </xdr:nvSpPr>
      <xdr:spPr>
        <a:xfrm>
          <a:off x="4914900"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87630</xdr:rowOff>
    </xdr:from>
    <xdr:to>
      <xdr:col>20</xdr:col>
      <xdr:colOff>38100</xdr:colOff>
      <xdr:row>36</xdr:row>
      <xdr:rowOff>17780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3937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2557</xdr:rowOff>
    </xdr:from>
    <xdr:ext cx="7366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3606800" y="617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161925</xdr:rowOff>
    </xdr:from>
    <xdr:to>
      <xdr:col>15</xdr:col>
      <xdr:colOff>149225</xdr:colOff>
      <xdr:row>36</xdr:row>
      <xdr:rowOff>92075</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0480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76852</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717800" y="624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121920</xdr:rowOff>
    </xdr:from>
    <xdr:to>
      <xdr:col>11</xdr:col>
      <xdr:colOff>60325</xdr:colOff>
      <xdr:row>36</xdr:row>
      <xdr:rowOff>52070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15900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36847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828800" y="620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24765</xdr:rowOff>
    </xdr:from>
    <xdr:to>
      <xdr:col>6</xdr:col>
      <xdr:colOff>171450</xdr:colOff>
      <xdr:row>36</xdr:row>
      <xdr:rowOff>126365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270000" y="61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111142</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939800" y="628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1" name="正方形/長方形 90">
          <a:extLst>
            <a:ext uri="{FF2B5EF4-FFF2-40B4-BE49-F238E27FC236}">
              <a16:creationId xmlns:a16="http://schemas.microsoft.com/office/drawing/2014/main" id="{00000000-0008-0000-0400-00005B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2" name="正方形/長方形 91">
          <a:extLst>
            <a:ext uri="{FF2B5EF4-FFF2-40B4-BE49-F238E27FC236}">
              <a16:creationId xmlns:a16="http://schemas.microsoft.com/office/drawing/2014/main" id="{00000000-0008-0000-0400-00005C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1" name="テキスト ボックス 100">
          <a:extLst>
            <a:ext uri="{FF2B5EF4-FFF2-40B4-BE49-F238E27FC236}">
              <a16:creationId xmlns:a16="http://schemas.microsoft.com/office/drawing/2014/main" id="{00000000-0008-0000-0400-000065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前年度に比べ</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0.2</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ポイント上昇したものの、類似団体平均より低い水準で推移している。</a:t>
          </a:r>
          <a:endParaRPr lang="ja-JP" altLang="ja-JP" sz="1600">
            <a:effectLst/>
            <a:latin typeface="HG丸ｺﾞｼｯｸM-PRO" panose="020F0600000000000000" pitchFamily="50" charset="-128"/>
            <a:ea typeface="HG丸ｺﾞｼｯｸM-PRO" panose="020F0600000000000000" pitchFamily="50" charset="-128"/>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　今後は、物価高騰の影響等により施設の維持管理をはじめとする経費の</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更なる</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増加が見込まれるため、引き続き内部経費を見直すなど物件費の抑制に努める。</a:t>
          </a:r>
          <a:endParaRPr lang="ja-JP" altLang="ja-JP" sz="1600">
            <a:effectLst/>
            <a:latin typeface="HG丸ｺﾞｼｯｸM-PRO" panose="020F0600000000000000" pitchFamily="50" charset="-128"/>
            <a:ea typeface="HG丸ｺﾞｼｯｸM-PRO" panose="020F0600000000000000"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3" name="直線コネクタ 102">
          <a:extLst>
            <a:ext uri="{FF2B5EF4-FFF2-40B4-BE49-F238E27FC236}">
              <a16:creationId xmlns:a16="http://schemas.microsoft.com/office/drawing/2014/main" id="{00000000-0008-0000-0400-000067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10414</xdr:rowOff>
    </xdr:from>
    <xdr:to>
      <xdr:col>82</xdr:col>
      <xdr:colOff>107950</xdr:colOff>
      <xdr:row>19</xdr:row>
      <xdr:rowOff>88138</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3926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60215</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31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88138</xdr:rowOff>
    </xdr:from>
    <xdr:to>
      <xdr:col>82</xdr:col>
      <xdr:colOff>196850</xdr:colOff>
      <xdr:row>19</xdr:row>
      <xdr:rowOff>88138</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34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96791</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1982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10414</xdr:rowOff>
    </xdr:from>
    <xdr:to>
      <xdr:col>82</xdr:col>
      <xdr:colOff>196850</xdr:colOff>
      <xdr:row>13</xdr:row>
      <xdr:rowOff>10414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39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35560</xdr:rowOff>
    </xdr:from>
    <xdr:to>
      <xdr:col>82</xdr:col>
      <xdr:colOff>107950</xdr:colOff>
      <xdr:row>14</xdr:row>
      <xdr:rowOff>44704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43586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48277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48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47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138430</xdr:rowOff>
    </xdr:from>
    <xdr:to>
      <xdr:col>78</xdr:col>
      <xdr:colOff>69850</xdr:colOff>
      <xdr:row>14</xdr:row>
      <xdr:rowOff>35560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3672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62484</xdr:rowOff>
    </xdr:from>
    <xdr:to>
      <xdr:col>78</xdr:col>
      <xdr:colOff>120650</xdr:colOff>
      <xdr:row>14</xdr:row>
      <xdr:rowOff>164084</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46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148861</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549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138430</xdr:rowOff>
    </xdr:from>
    <xdr:to>
      <xdr:col>73</xdr:col>
      <xdr:colOff>180975</xdr:colOff>
      <xdr:row>13</xdr:row>
      <xdr:rowOff>152146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3893800" y="23672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25908</xdr:rowOff>
    </xdr:from>
    <xdr:to>
      <xdr:col>74</xdr:col>
      <xdr:colOff>31750</xdr:colOff>
      <xdr:row>14</xdr:row>
      <xdr:rowOff>127508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426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112285</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512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83566</xdr:rowOff>
    </xdr:from>
    <xdr:to>
      <xdr:col>69</xdr:col>
      <xdr:colOff>92075</xdr:colOff>
      <xdr:row>13</xdr:row>
      <xdr:rowOff>152146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004800" y="231241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147066</xdr:rowOff>
    </xdr:from>
    <xdr:to>
      <xdr:col>69</xdr:col>
      <xdr:colOff>142875</xdr:colOff>
      <xdr:row>14</xdr:row>
      <xdr:rowOff>77216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375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61993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462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165354</xdr:rowOff>
    </xdr:from>
    <xdr:to>
      <xdr:col>65</xdr:col>
      <xdr:colOff>53975</xdr:colOff>
      <xdr:row>14</xdr:row>
      <xdr:rowOff>95504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394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80281</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48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165354</xdr:rowOff>
    </xdr:from>
    <xdr:to>
      <xdr:col>82</xdr:col>
      <xdr:colOff>158750</xdr:colOff>
      <xdr:row>14</xdr:row>
      <xdr:rowOff>95504</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39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10431</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23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156210</xdr:rowOff>
    </xdr:from>
    <xdr:to>
      <xdr:col>78</xdr:col>
      <xdr:colOff>120650</xdr:colOff>
      <xdr:row>14</xdr:row>
      <xdr:rowOff>86360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96537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153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87630</xdr:rowOff>
    </xdr:from>
    <xdr:to>
      <xdr:col>74</xdr:col>
      <xdr:colOff>31750</xdr:colOff>
      <xdr:row>14</xdr:row>
      <xdr:rowOff>17780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31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27957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08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101346</xdr:rowOff>
    </xdr:from>
    <xdr:to>
      <xdr:col>69</xdr:col>
      <xdr:colOff>142875</xdr:colOff>
      <xdr:row>14</xdr:row>
      <xdr:rowOff>31496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33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41673</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099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32766</xdr:rowOff>
    </xdr:from>
    <xdr:to>
      <xdr:col>65</xdr:col>
      <xdr:colOff>53975</xdr:colOff>
      <xdr:row>13</xdr:row>
      <xdr:rowOff>134366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26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144543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030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前年度</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と同じ</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ポイント</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で推移したが、</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類似団体平均と比べて</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0.6</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ポイント下回</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っ</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ている。</a:t>
          </a:r>
          <a:endParaRPr lang="ja-JP" altLang="ja-JP" sz="1600">
            <a:effectLst/>
            <a:latin typeface="HG丸ｺﾞｼｯｸM-PRO" panose="020F0600000000000000" pitchFamily="50" charset="-128"/>
            <a:ea typeface="HG丸ｺﾞｼｯｸM-PRO" panose="020F0600000000000000" pitchFamily="50" charset="-128"/>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今後も国の社会保障費と同様に増加していく見込みであるため、福祉行政サービスの低下とならないよう</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資格審査等の適正化により、適正な水準の給付に努める。</a:t>
          </a:r>
          <a:endParaRPr lang="ja-JP" altLang="ja-JP" sz="1600">
            <a:effectLst/>
            <a:latin typeface="HG丸ｺﾞｼｯｸM-PRO" panose="020F0600000000000000" pitchFamily="50" charset="-128"/>
            <a:ea typeface="HG丸ｺﾞｼｯｸM-PRO" panose="020F0600000000000000"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62</xdr:row>
      <xdr:rowOff>69850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376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165100</xdr:rowOff>
    </xdr:from>
    <xdr:to>
      <xdr:col>24</xdr:col>
      <xdr:colOff>25400</xdr:colOff>
      <xdr:row>55</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5948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29227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630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57150</xdr:rowOff>
    </xdr:from>
    <xdr:to>
      <xdr:col>24</xdr:col>
      <xdr:colOff>76200</xdr:colOff>
      <xdr:row>56</xdr:row>
      <xdr:rowOff>158750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165100</xdr:rowOff>
    </xdr:from>
    <xdr:to>
      <xdr:col>19</xdr:col>
      <xdr:colOff>187325</xdr:colOff>
      <xdr:row>56</xdr:row>
      <xdr:rowOff>107950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098800" y="95948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146050</xdr:rowOff>
    </xdr:from>
    <xdr:to>
      <xdr:col>15</xdr:col>
      <xdr:colOff>98425</xdr:colOff>
      <xdr:row>56</xdr:row>
      <xdr:rowOff>107950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5758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92727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146050</xdr:rowOff>
    </xdr:from>
    <xdr:to>
      <xdr:col>11</xdr:col>
      <xdr:colOff>9525</xdr:colOff>
      <xdr:row>55</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575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57150</xdr:rowOff>
    </xdr:from>
    <xdr:to>
      <xdr:col>6</xdr:col>
      <xdr:colOff>171450</xdr:colOff>
      <xdr:row>56</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143527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130827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114300</xdr:rowOff>
    </xdr:from>
    <xdr:to>
      <xdr:col>20</xdr:col>
      <xdr:colOff>38100</xdr:colOff>
      <xdr:row>56</xdr:row>
      <xdr:rowOff>44450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54627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31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57150</xdr:rowOff>
    </xdr:from>
    <xdr:to>
      <xdr:col>15</xdr:col>
      <xdr:colOff>149225</xdr:colOff>
      <xdr:row>56</xdr:row>
      <xdr:rowOff>158750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143527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95250</xdr:rowOff>
    </xdr:from>
    <xdr:to>
      <xdr:col>11</xdr:col>
      <xdr:colOff>60325</xdr:colOff>
      <xdr:row>56</xdr:row>
      <xdr:rowOff>25400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35577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114300</xdr:rowOff>
    </xdr:from>
    <xdr:to>
      <xdr:col>6</xdr:col>
      <xdr:colOff>171450</xdr:colOff>
      <xdr:row>56</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54627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HG丸ｺﾞｼｯｸM-PRO" panose="020F0600000000000000" pitchFamily="50" charset="-128"/>
              <a:ea typeface="HG丸ｺﾞｼｯｸM-PRO" panose="020F0600000000000000" pitchFamily="50" charset="-128"/>
            </a:rPr>
            <a:t>　</a:t>
          </a:r>
          <a:r>
            <a:rPr kumimoji="1" lang="ja-JP" altLang="en-US" sz="1200">
              <a:latin typeface="HG丸ｺﾞｼｯｸM-PRO" panose="020F0600000000000000" pitchFamily="50" charset="-128"/>
              <a:ea typeface="HG丸ｺﾞｼｯｸM-PRO" panose="020F0600000000000000" pitchFamily="50" charset="-128"/>
            </a:rPr>
            <a:t>前年度と比べ</a:t>
          </a:r>
          <a:r>
            <a:rPr kumimoji="1" lang="en-US" altLang="ja-JP" sz="1200">
              <a:latin typeface="HG丸ｺﾞｼｯｸM-PRO" panose="020F0600000000000000" pitchFamily="50" charset="-128"/>
              <a:ea typeface="HG丸ｺﾞｼｯｸM-PRO" panose="020F0600000000000000" pitchFamily="50" charset="-128"/>
            </a:rPr>
            <a:t>0.3</a:t>
          </a:r>
          <a:r>
            <a:rPr kumimoji="1" lang="ja-JP" altLang="en-US" sz="1200">
              <a:latin typeface="HG丸ｺﾞｼｯｸM-PRO" panose="020F0600000000000000" pitchFamily="50" charset="-128"/>
              <a:ea typeface="HG丸ｺﾞｼｯｸM-PRO" panose="020F0600000000000000" pitchFamily="50" charset="-128"/>
            </a:rPr>
            <a:t>ポイント低下したものの、類似団体を上回っている。今後も団塊世代の高齢化に伴い、介護保険事業等の繰出金が増加すると見込まれるため、保険料等の適正化を図るとともに、介護予防事業の推進等により経費の抑制に努めていく</a:t>
          </a:r>
          <a:r>
            <a:rPr kumimoji="1" lang="ja-JP" altLang="en-US" sz="1200">
              <a:latin typeface="ＭＳ Ｐゴシック" panose="020B0600070205080204" pitchFamily="50" charset="-128"/>
              <a:ea typeface="ＭＳ Ｐゴシック" panose="020B0600070205080204" pitchFamily="50" charset="-128"/>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a:extLst>
            <a:ext uri="{FF2B5EF4-FFF2-40B4-BE49-F238E27FC236}">
              <a16:creationId xmlns:a16="http://schemas.microsoft.com/office/drawing/2014/main" id="{00000000-0008-0000-0400-0000E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62</xdr:row>
      <xdr:rowOff>50800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6510000" y="90424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39" name="その他最小値テキスト">
          <a:extLst>
            <a:ext uri="{FF2B5EF4-FFF2-40B4-BE49-F238E27FC236}">
              <a16:creationId xmlns:a16="http://schemas.microsoft.com/office/drawing/2014/main" id="{00000000-0008-0000-0400-0000EF000000}"/>
            </a:ext>
          </a:extLst>
        </xdr:cNvPr>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1" name="その他最大値テキスト">
          <a:extLst>
            <a:ext uri="{FF2B5EF4-FFF2-40B4-BE49-F238E27FC236}">
              <a16:creationId xmlns:a16="http://schemas.microsoft.com/office/drawing/2014/main" id="{00000000-0008-0000-0400-0000F1000000}"/>
            </a:ext>
          </a:extLst>
        </xdr:cNvPr>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133350</xdr:rowOff>
    </xdr:from>
    <xdr:to>
      <xdr:col>82</xdr:col>
      <xdr:colOff>107950</xdr:colOff>
      <xdr:row>58</xdr:row>
      <xdr:rowOff>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5671800" y="9906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92727</xdr:rowOff>
    </xdr:from>
    <xdr:ext cx="762000" cy="259045"/>
    <xdr:sp macro="" textlink="">
      <xdr:nvSpPr>
        <xdr:cNvPr id="244" name="その他平均値テキスト">
          <a:extLst>
            <a:ext uri="{FF2B5EF4-FFF2-40B4-BE49-F238E27FC236}">
              <a16:creationId xmlns:a16="http://schemas.microsoft.com/office/drawing/2014/main" id="{00000000-0008-0000-0400-0000F4000000}"/>
            </a:ext>
          </a:extLst>
        </xdr:cNvPr>
        <xdr:cNvSpPr txBox="1"/>
      </xdr:nvSpPr>
      <xdr:spPr>
        <a:xfrm>
          <a:off x="16598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82550</xdr:rowOff>
    </xdr:from>
    <xdr:to>
      <xdr:col>78</xdr:col>
      <xdr:colOff>69850</xdr:colOff>
      <xdr:row>58</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4782800" y="98552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107950</xdr:rowOff>
    </xdr:from>
    <xdr:to>
      <xdr:col>78</xdr:col>
      <xdr:colOff>120650</xdr:colOff>
      <xdr:row>58</xdr:row>
      <xdr:rowOff>38100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5621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48277</xdr:rowOff>
    </xdr:from>
    <xdr:ext cx="7366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5290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82550</xdr:rowOff>
    </xdr:from>
    <xdr:to>
      <xdr:col>73</xdr:col>
      <xdr:colOff>180975</xdr:colOff>
      <xdr:row>57</xdr:row>
      <xdr:rowOff>120650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3893800" y="9855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63500</xdr:rowOff>
    </xdr:from>
    <xdr:to>
      <xdr:col>74</xdr:col>
      <xdr:colOff>31750</xdr:colOff>
      <xdr:row>58</xdr:row>
      <xdr:rowOff>165100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4732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149877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4401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120650</xdr:rowOff>
    </xdr:from>
    <xdr:to>
      <xdr:col>69</xdr:col>
      <xdr:colOff>92075</xdr:colOff>
      <xdr:row>58</xdr:row>
      <xdr:rowOff>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004800" y="9893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67327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623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64592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54627</xdr:rowOff>
    </xdr:from>
    <xdr:ext cx="762000" cy="259045"/>
    <xdr:sp macro="" textlink="">
      <xdr:nvSpPr>
        <xdr:cNvPr id="263" name="その他該当値テキスト">
          <a:extLst>
            <a:ext uri="{FF2B5EF4-FFF2-40B4-BE49-F238E27FC236}">
              <a16:creationId xmlns:a16="http://schemas.microsoft.com/office/drawing/2014/main" id="{00000000-0008-0000-0400-000007010000}"/>
            </a:ext>
          </a:extLst>
        </xdr:cNvPr>
        <xdr:cNvSpPr txBox="1"/>
      </xdr:nvSpPr>
      <xdr:spPr>
        <a:xfrm>
          <a:off x="165989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120650</xdr:rowOff>
    </xdr:from>
    <xdr:to>
      <xdr:col>78</xdr:col>
      <xdr:colOff>120650</xdr:colOff>
      <xdr:row>58</xdr:row>
      <xdr:rowOff>50800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5621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35577</xdr:rowOff>
    </xdr:from>
    <xdr:ext cx="7366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290800" y="997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31750</xdr:rowOff>
    </xdr:from>
    <xdr:to>
      <xdr:col>74</xdr:col>
      <xdr:colOff>31750</xdr:colOff>
      <xdr:row>57</xdr:row>
      <xdr:rowOff>133350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732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143527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69850</xdr:rowOff>
    </xdr:from>
    <xdr:to>
      <xdr:col>69</xdr:col>
      <xdr:colOff>142875</xdr:colOff>
      <xdr:row>58</xdr:row>
      <xdr:rowOff>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843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512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120650</xdr:rowOff>
    </xdr:from>
    <xdr:to>
      <xdr:col>65</xdr:col>
      <xdr:colOff>53975</xdr:colOff>
      <xdr:row>58</xdr:row>
      <xdr:rowOff>50800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954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60977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623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HG丸ｺﾞｼｯｸM-PRO" panose="020F0600000000000000" pitchFamily="50" charset="-128"/>
              <a:ea typeface="HG丸ｺﾞｼｯｸM-PRO" panose="020F0600000000000000" pitchFamily="50" charset="-128"/>
            </a:rPr>
            <a:t>　</a:t>
          </a:r>
          <a:r>
            <a:rPr kumimoji="1" lang="ja-JP" altLang="en-US" sz="1200">
              <a:latin typeface="HG丸ｺﾞｼｯｸM-PRO" panose="020F0600000000000000" pitchFamily="50" charset="-128"/>
              <a:ea typeface="HG丸ｺﾞｼｯｸM-PRO" panose="020F0600000000000000" pitchFamily="50" charset="-128"/>
            </a:rPr>
            <a:t>前年度から</a:t>
          </a:r>
          <a:r>
            <a:rPr kumimoji="1" lang="en-US" altLang="ja-JP" sz="1200">
              <a:latin typeface="HG丸ｺﾞｼｯｸM-PRO" panose="020F0600000000000000" pitchFamily="50" charset="-128"/>
              <a:ea typeface="HG丸ｺﾞｼｯｸM-PRO" panose="020F0600000000000000" pitchFamily="50" charset="-128"/>
            </a:rPr>
            <a:t>0.2</a:t>
          </a:r>
          <a:r>
            <a:rPr kumimoji="1" lang="ja-JP" altLang="en-US" sz="1200">
              <a:latin typeface="HG丸ｺﾞｼｯｸM-PRO" panose="020F0600000000000000" pitchFamily="50" charset="-128"/>
              <a:ea typeface="HG丸ｺﾞｼｯｸM-PRO" panose="020F0600000000000000" pitchFamily="50" charset="-128"/>
            </a:rPr>
            <a:t>ポイント低下し、類似団体平均より下回っている。</a:t>
          </a:r>
        </a:p>
        <a:p>
          <a:r>
            <a:rPr kumimoji="1" lang="ja-JP" altLang="en-US" sz="1200">
              <a:latin typeface="HG丸ｺﾞｼｯｸM-PRO" panose="020F0600000000000000" pitchFamily="50" charset="-128"/>
              <a:ea typeface="HG丸ｺﾞｼｯｸM-PRO" panose="020F0600000000000000" pitchFamily="50" charset="-128"/>
            </a:rPr>
            <a:t>　下水道事業への補助金の増に伴い上昇が見込まれることから、今後も行政としての経費負担のあり方や、公益性の観点を検証し、適正な給付に努めていくとともに、町単独補助については、恒常化を防ぐためにも終期を設定し、当初の目的を達成した事業については、見直しをかけるなど給付事業の在り方を見直していく。</a:t>
          </a:r>
        </a:p>
      </xdr:txBody>
    </xdr:sp>
    <xdr:clientData/>
  </xdr:twoCellAnchor>
  <xdr:oneCellAnchor>
    <xdr:from>
      <xdr:col>62</xdr:col>
      <xdr:colOff>6350</xdr:colOff>
      <xdr:row>29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85090</xdr:rowOff>
    </xdr:from>
    <xdr:to>
      <xdr:col>82</xdr:col>
      <xdr:colOff>107950</xdr:colOff>
      <xdr:row>42</xdr:row>
      <xdr:rowOff>43180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4294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15257</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43180</xdr:rowOff>
    </xdr:from>
    <xdr:to>
      <xdr:col>82</xdr:col>
      <xdr:colOff>196850</xdr:colOff>
      <xdr:row>42</xdr:row>
      <xdr:rowOff>43180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85090</xdr:rowOff>
    </xdr:from>
    <xdr:to>
      <xdr:col>82</xdr:col>
      <xdr:colOff>196850</xdr:colOff>
      <xdr:row>33</xdr:row>
      <xdr:rowOff>85090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153670</xdr:rowOff>
    </xdr:from>
    <xdr:to>
      <xdr:col>82</xdr:col>
      <xdr:colOff>107950</xdr:colOff>
      <xdr:row>35</xdr:row>
      <xdr:rowOff>168910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61544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63517</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35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91440</xdr:rowOff>
    </xdr:from>
    <xdr:to>
      <xdr:col>82</xdr:col>
      <xdr:colOff>158750</xdr:colOff>
      <xdr:row>37</xdr:row>
      <xdr:rowOff>21590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168910</xdr:rowOff>
    </xdr:from>
    <xdr:to>
      <xdr:col>78</xdr:col>
      <xdr:colOff>69850</xdr:colOff>
      <xdr:row>36</xdr:row>
      <xdr:rowOff>20320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169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118110</xdr:rowOff>
    </xdr:from>
    <xdr:to>
      <xdr:col>78</xdr:col>
      <xdr:colOff>120650</xdr:colOff>
      <xdr:row>36</xdr:row>
      <xdr:rowOff>48260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58437</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588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107950</xdr:rowOff>
    </xdr:from>
    <xdr:to>
      <xdr:col>73</xdr:col>
      <xdr:colOff>180975</xdr:colOff>
      <xdr:row>36</xdr:row>
      <xdr:rowOff>20320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1087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26670</xdr:rowOff>
    </xdr:from>
    <xdr:to>
      <xdr:col>74</xdr:col>
      <xdr:colOff>31750</xdr:colOff>
      <xdr:row>35</xdr:row>
      <xdr:rowOff>128270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138447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579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107950</xdr:rowOff>
    </xdr:from>
    <xdr:to>
      <xdr:col>69</xdr:col>
      <xdr:colOff>92075</xdr:colOff>
      <xdr:row>35</xdr:row>
      <xdr:rowOff>161290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1087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144780</xdr:rowOff>
    </xdr:from>
    <xdr:to>
      <xdr:col>69</xdr:col>
      <xdr:colOff>142875</xdr:colOff>
      <xdr:row>35</xdr:row>
      <xdr:rowOff>74930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597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85107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xdr:rowOff>
    </xdr:from>
    <xdr:to>
      <xdr:col>65</xdr:col>
      <xdr:colOff>53975</xdr:colOff>
      <xdr:row>35</xdr:row>
      <xdr:rowOff>113030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123207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102870</xdr:rowOff>
    </xdr:from>
    <xdr:to>
      <xdr:col>82</xdr:col>
      <xdr:colOff>158750</xdr:colOff>
      <xdr:row>36</xdr:row>
      <xdr:rowOff>33020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119397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118110</xdr:rowOff>
    </xdr:from>
    <xdr:to>
      <xdr:col>78</xdr:col>
      <xdr:colOff>120650</xdr:colOff>
      <xdr:row>36</xdr:row>
      <xdr:rowOff>48260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33037</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20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140970</xdr:rowOff>
    </xdr:from>
    <xdr:to>
      <xdr:col>74</xdr:col>
      <xdr:colOff>31750</xdr:colOff>
      <xdr:row>36</xdr:row>
      <xdr:rowOff>71120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55897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57150</xdr:rowOff>
    </xdr:from>
    <xdr:to>
      <xdr:col>69</xdr:col>
      <xdr:colOff>142875</xdr:colOff>
      <xdr:row>35</xdr:row>
      <xdr:rowOff>158750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143527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14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110490</xdr:rowOff>
    </xdr:from>
    <xdr:to>
      <xdr:col>65</xdr:col>
      <xdr:colOff>53975</xdr:colOff>
      <xdr:row>36</xdr:row>
      <xdr:rowOff>40640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25417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公債費比率は、前年度に比べて</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0.4</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ポイント低下し</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たものの</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、類似団体平均と</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比べて上回っている</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　今後は、公共施設等の老朽化対策事業</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次期ごみ処理施設整備事業や消防署建替え事業に伴う償還</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段階的に</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始</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まるため</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更なる</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上昇が見込まれることから、計画にある事業以外の投資的経費を抑制し、地方債の新規発行を極力抑えるよう努める。</a:t>
          </a:r>
          <a:endParaRPr lang="ja-JP" altLang="ja-JP" sz="1600">
            <a:effectLst/>
            <a:latin typeface="HG丸ｺﾞｼｯｸM-PRO" panose="020F0600000000000000" pitchFamily="50" charset="-128"/>
            <a:ea typeface="HG丸ｺﾞｼｯｸM-PRO" panose="020F0600000000000000"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49276</xdr:rowOff>
    </xdr:from>
    <xdr:to>
      <xdr:col>24</xdr:col>
      <xdr:colOff>25400</xdr:colOff>
      <xdr:row>79</xdr:row>
      <xdr:rowOff>161289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736576"/>
          <a:ext cx="0" cy="969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133366</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677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161289</xdr:rowOff>
    </xdr:from>
    <xdr:to>
      <xdr:col>24</xdr:col>
      <xdr:colOff>114300</xdr:colOff>
      <xdr:row>79</xdr:row>
      <xdr:rowOff>161289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705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135653</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48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49276</xdr:rowOff>
    </xdr:from>
    <xdr:to>
      <xdr:col>24</xdr:col>
      <xdr:colOff>114300</xdr:colOff>
      <xdr:row>74</xdr:row>
      <xdr:rowOff>49276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73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51563</xdr:rowOff>
    </xdr:from>
    <xdr:to>
      <xdr:col>24</xdr:col>
      <xdr:colOff>25400</xdr:colOff>
      <xdr:row>77</xdr:row>
      <xdr:rowOff>69850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253213"/>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152164</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010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69850</xdr:rowOff>
    </xdr:from>
    <xdr:to>
      <xdr:col>19</xdr:col>
      <xdr:colOff>187325</xdr:colOff>
      <xdr:row>77</xdr:row>
      <xdr:rowOff>74422</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32715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60706</xdr:rowOff>
    </xdr:from>
    <xdr:to>
      <xdr:col>15</xdr:col>
      <xdr:colOff>98425</xdr:colOff>
      <xdr:row>77</xdr:row>
      <xdr:rowOff>74422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2623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135399</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60706</xdr:rowOff>
    </xdr:from>
    <xdr:to>
      <xdr:col>11</xdr:col>
      <xdr:colOff>9525</xdr:colOff>
      <xdr:row>77</xdr:row>
      <xdr:rowOff>69850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2623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5335</xdr:rowOff>
    </xdr:from>
    <xdr:to>
      <xdr:col>11</xdr:col>
      <xdr:colOff>60325</xdr:colOff>
      <xdr:row>77</xdr:row>
      <xdr:rowOff>106935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117112</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144290</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17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19050</xdr:rowOff>
    </xdr:from>
    <xdr:to>
      <xdr:col>20</xdr:col>
      <xdr:colOff>38100</xdr:colOff>
      <xdr:row>77</xdr:row>
      <xdr:rowOff>120650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23622</xdr:rowOff>
    </xdr:from>
    <xdr:to>
      <xdr:col>15</xdr:col>
      <xdr:colOff>149225</xdr:colOff>
      <xdr:row>77</xdr:row>
      <xdr:rowOff>125222</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9906</xdr:rowOff>
    </xdr:from>
    <xdr:to>
      <xdr:col>11</xdr:col>
      <xdr:colOff>60325</xdr:colOff>
      <xdr:row>77</xdr:row>
      <xdr:rowOff>111506</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96283</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類似団体平均を</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1.2</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ポイント下回っているが、</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物価高騰の影響が続いていることから、人件費や物件費の高止まりが想定されるうえ、</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社会保障関連経費の増等により厳しい財政状況が続くことから、引き続き行財政改革に取組み、経費削減に努め</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ていく</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ja-JP" altLang="en-US" sz="1400">
            <a:latin typeface="HG丸ｺﾞｼｯｸM-PRO" panose="020F0600000000000000" pitchFamily="50" charset="-128"/>
            <a:ea typeface="HG丸ｺﾞｼｯｸM-PRO" panose="020F0600000000000000"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140716</xdr:rowOff>
    </xdr:from>
    <xdr:to>
      <xdr:col>82</xdr:col>
      <xdr:colOff>107950</xdr:colOff>
      <xdr:row>81</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6566"/>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156227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12700</xdr:rowOff>
    </xdr:from>
    <xdr:to>
      <xdr:col>82</xdr:col>
      <xdr:colOff>196850</xdr:colOff>
      <xdr:row>81</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55643</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40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140716</xdr:rowOff>
    </xdr:from>
    <xdr:to>
      <xdr:col>82</xdr:col>
      <xdr:colOff>196850</xdr:colOff>
      <xdr:row>73</xdr:row>
      <xdr:rowOff>140716</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6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12700</xdr:rowOff>
    </xdr:from>
    <xdr:to>
      <xdr:col>82</xdr:col>
      <xdr:colOff>107950</xdr:colOff>
      <xdr:row>75</xdr:row>
      <xdr:rowOff>42418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2871450"/>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162577</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2849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19050</xdr:rowOff>
    </xdr:from>
    <xdr:to>
      <xdr:col>82</xdr:col>
      <xdr:colOff>158750</xdr:colOff>
      <xdr:row>75</xdr:row>
      <xdr:rowOff>120650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12700</xdr:rowOff>
    </xdr:from>
    <xdr:to>
      <xdr:col>78</xdr:col>
      <xdr:colOff>69850</xdr:colOff>
      <xdr:row>75</xdr:row>
      <xdr:rowOff>12700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4782800" y="12871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151638</xdr:rowOff>
    </xdr:from>
    <xdr:to>
      <xdr:col>78</xdr:col>
      <xdr:colOff>120650</xdr:colOff>
      <xdr:row>75</xdr:row>
      <xdr:rowOff>81788</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2838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66565</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2925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140716</xdr:rowOff>
    </xdr:from>
    <xdr:to>
      <xdr:col>73</xdr:col>
      <xdr:colOff>180975</xdr:colOff>
      <xdr:row>75</xdr:row>
      <xdr:rowOff>12700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282801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110490</xdr:rowOff>
    </xdr:from>
    <xdr:to>
      <xdr:col>74</xdr:col>
      <xdr:colOff>31750</xdr:colOff>
      <xdr:row>75</xdr:row>
      <xdr:rowOff>40640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279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50817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256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140716</xdr:rowOff>
    </xdr:from>
    <xdr:to>
      <xdr:col>69</xdr:col>
      <xdr:colOff>92075</xdr:colOff>
      <xdr:row>74</xdr:row>
      <xdr:rowOff>163576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282801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53340</xdr:rowOff>
    </xdr:from>
    <xdr:to>
      <xdr:col>69</xdr:col>
      <xdr:colOff>142875</xdr:colOff>
      <xdr:row>74</xdr:row>
      <xdr:rowOff>154940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274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165117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50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133350</xdr:rowOff>
    </xdr:from>
    <xdr:to>
      <xdr:col>65</xdr:col>
      <xdr:colOff>53975</xdr:colOff>
      <xdr:row>75</xdr:row>
      <xdr:rowOff>63500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48277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163068</xdr:rowOff>
    </xdr:from>
    <xdr:to>
      <xdr:col>82</xdr:col>
      <xdr:colOff>158750</xdr:colOff>
      <xdr:row>75</xdr:row>
      <xdr:rowOff>93218</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8145</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2695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133350</xdr:rowOff>
    </xdr:from>
    <xdr:to>
      <xdr:col>78</xdr:col>
      <xdr:colOff>120650</xdr:colOff>
      <xdr:row>75</xdr:row>
      <xdr:rowOff>63500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73677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589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133350</xdr:rowOff>
    </xdr:from>
    <xdr:to>
      <xdr:col>74</xdr:col>
      <xdr:colOff>31750</xdr:colOff>
      <xdr:row>75</xdr:row>
      <xdr:rowOff>63500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48277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89916</xdr:rowOff>
    </xdr:from>
    <xdr:to>
      <xdr:col>69</xdr:col>
      <xdr:colOff>142875</xdr:colOff>
      <xdr:row>75</xdr:row>
      <xdr:rowOff>20066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277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4843</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2863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112776</xdr:rowOff>
    </xdr:from>
    <xdr:to>
      <xdr:col>65</xdr:col>
      <xdr:colOff>53975</xdr:colOff>
      <xdr:row>75</xdr:row>
      <xdr:rowOff>42926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280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53103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256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兵庫県市川町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126528</xdr:rowOff>
    </xdr:from>
    <xdr:to>
      <xdr:col>29</xdr:col>
      <xdr:colOff>127000</xdr:colOff>
      <xdr:row>19</xdr:row>
      <xdr:rowOff>134803</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1553"/>
          <a:ext cx="0" cy="12084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106880</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412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134803</xdr:rowOff>
    </xdr:from>
    <xdr:to>
      <xdr:col>30</xdr:col>
      <xdr:colOff>25400</xdr:colOff>
      <xdr:row>19</xdr:row>
      <xdr:rowOff>134803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4399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41455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126528</xdr:rowOff>
    </xdr:from>
    <xdr:to>
      <xdr:col>30</xdr:col>
      <xdr:colOff>25400</xdr:colOff>
      <xdr:row>12</xdr:row>
      <xdr:rowOff>126528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15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63902</xdr:rowOff>
    </xdr:from>
    <xdr:to>
      <xdr:col>29</xdr:col>
      <xdr:colOff>127000</xdr:colOff>
      <xdr:row>18</xdr:row>
      <xdr:rowOff>151039</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3197627"/>
          <a:ext cx="647700" cy="871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148050</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9388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131523</xdr:rowOff>
    </xdr:from>
    <xdr:to>
      <xdr:col>29</xdr:col>
      <xdr:colOff>177800</xdr:colOff>
      <xdr:row>18</xdr:row>
      <xdr:rowOff>61673</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3093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151039</xdr:rowOff>
    </xdr:from>
    <xdr:to>
      <xdr:col>26</xdr:col>
      <xdr:colOff>50800</xdr:colOff>
      <xdr:row>19</xdr:row>
      <xdr:rowOff>2952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284764"/>
          <a:ext cx="698500" cy="23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21418</xdr:rowOff>
    </xdr:from>
    <xdr:to>
      <xdr:col>26</xdr:col>
      <xdr:colOff>101600</xdr:colOff>
      <xdr:row>18</xdr:row>
      <xdr:rowOff>123018</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3155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133195</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292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2952</xdr:rowOff>
    </xdr:from>
    <xdr:to>
      <xdr:col>22</xdr:col>
      <xdr:colOff>114300</xdr:colOff>
      <xdr:row>19</xdr:row>
      <xdr:rowOff>19943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3308127"/>
          <a:ext cx="698500" cy="16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61040</xdr:rowOff>
    </xdr:from>
    <xdr:to>
      <xdr:col>22</xdr:col>
      <xdr:colOff>165100</xdr:colOff>
      <xdr:row>18</xdr:row>
      <xdr:rowOff>162640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3194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1367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2963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19943</xdr:rowOff>
    </xdr:from>
    <xdr:to>
      <xdr:col>18</xdr:col>
      <xdr:colOff>177800</xdr:colOff>
      <xdr:row>19</xdr:row>
      <xdr:rowOff>49821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325118"/>
          <a:ext cx="698500" cy="298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74985</xdr:rowOff>
    </xdr:from>
    <xdr:to>
      <xdr:col>19</xdr:col>
      <xdr:colOff>38100</xdr:colOff>
      <xdr:row>19</xdr:row>
      <xdr:rowOff>5135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208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15312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297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102239</xdr:rowOff>
    </xdr:from>
    <xdr:to>
      <xdr:col>15</xdr:col>
      <xdr:colOff>101600</xdr:colOff>
      <xdr:row>19</xdr:row>
      <xdr:rowOff>32389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2359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42566</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3004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13102</xdr:rowOff>
    </xdr:from>
    <xdr:to>
      <xdr:col>29</xdr:col>
      <xdr:colOff>177800</xdr:colOff>
      <xdr:row>18</xdr:row>
      <xdr:rowOff>114702</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31468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156629</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3118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100239</xdr:rowOff>
    </xdr:from>
    <xdr:to>
      <xdr:col>26</xdr:col>
      <xdr:colOff>101600</xdr:colOff>
      <xdr:row>19</xdr:row>
      <xdr:rowOff>30389</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233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15166</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3320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123602</xdr:rowOff>
    </xdr:from>
    <xdr:to>
      <xdr:col>22</xdr:col>
      <xdr:colOff>165100</xdr:colOff>
      <xdr:row>19</xdr:row>
      <xdr:rowOff>53752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2573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38529</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334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140593</xdr:rowOff>
    </xdr:from>
    <xdr:to>
      <xdr:col>19</xdr:col>
      <xdr:colOff>38100</xdr:colOff>
      <xdr:row>19</xdr:row>
      <xdr:rowOff>70743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2743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55520</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3360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170471</xdr:rowOff>
    </xdr:from>
    <xdr:to>
      <xdr:col>15</xdr:col>
      <xdr:colOff>101600</xdr:colOff>
      <xdr:row>19</xdr:row>
      <xdr:rowOff>100621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304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85398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339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0" name="人口1人当たり決算額の推移グラフ枠445">
          <a:extLst>
            <a:ext uri="{FF2B5EF4-FFF2-40B4-BE49-F238E27FC236}">
              <a16:creationId xmlns:a16="http://schemas.microsoft.com/office/drawing/2014/main" id="{00000000-0008-0000-0500-000064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128737</xdr:rowOff>
    </xdr:from>
    <xdr:to>
      <xdr:col>29</xdr:col>
      <xdr:colOff>127000</xdr:colOff>
      <xdr:row>37</xdr:row>
      <xdr:rowOff>152626</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flipV="1">
          <a:off x="5651500" y="6053287"/>
          <a:ext cx="0" cy="12240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124703</xdr:rowOff>
    </xdr:from>
    <xdr:ext cx="762000" cy="259045"/>
    <xdr:sp macro="" textlink="">
      <xdr:nvSpPr>
        <xdr:cNvPr id="102" name="人口1人当たり決算額の推移最小値テキスト445">
          <a:extLst>
            <a:ext uri="{FF2B5EF4-FFF2-40B4-BE49-F238E27FC236}">
              <a16:creationId xmlns:a16="http://schemas.microsoft.com/office/drawing/2014/main" id="{00000000-0008-0000-0500-000066000000}"/>
            </a:ext>
          </a:extLst>
        </xdr:cNvPr>
        <xdr:cNvSpPr txBox="1"/>
      </xdr:nvSpPr>
      <xdr:spPr>
        <a:xfrm>
          <a:off x="5740400" y="724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152626</xdr:rowOff>
    </xdr:from>
    <xdr:to>
      <xdr:col>30</xdr:col>
      <xdr:colOff>25400</xdr:colOff>
      <xdr:row>37</xdr:row>
      <xdr:rowOff>152626</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5562600" y="72773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43664</xdr:rowOff>
    </xdr:from>
    <xdr:ext cx="762000" cy="259045"/>
    <xdr:sp macro="" textlink="">
      <xdr:nvSpPr>
        <xdr:cNvPr id="104" name="人口1人当たり決算額の推移最大値テキスト445">
          <a:extLst>
            <a:ext uri="{FF2B5EF4-FFF2-40B4-BE49-F238E27FC236}">
              <a16:creationId xmlns:a16="http://schemas.microsoft.com/office/drawing/2014/main" id="{00000000-0008-0000-0500-000068000000}"/>
            </a:ext>
          </a:extLst>
        </xdr:cNvPr>
        <xdr:cNvSpPr txBox="1"/>
      </xdr:nvSpPr>
      <xdr:spPr>
        <a:xfrm>
          <a:off x="5740400" y="5796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128737</xdr:rowOff>
    </xdr:from>
    <xdr:to>
      <xdr:col>30</xdr:col>
      <xdr:colOff>25400</xdr:colOff>
      <xdr:row>33</xdr:row>
      <xdr:rowOff>128737</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60532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106838</xdr:rowOff>
    </xdr:from>
    <xdr:to>
      <xdr:col>29</xdr:col>
      <xdr:colOff>127000</xdr:colOff>
      <xdr:row>35</xdr:row>
      <xdr:rowOff>140762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003800" y="6717188"/>
          <a:ext cx="647700" cy="339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162417</xdr:rowOff>
    </xdr:from>
    <xdr:ext cx="762000" cy="259045"/>
    <xdr:sp macro="" textlink="">
      <xdr:nvSpPr>
        <xdr:cNvPr id="107" name="人口1人当たり決算額の推移平均値テキスト445">
          <a:extLst>
            <a:ext uri="{FF2B5EF4-FFF2-40B4-BE49-F238E27FC236}">
              <a16:creationId xmlns:a16="http://schemas.microsoft.com/office/drawing/2014/main" id="{00000000-0008-0000-0500-00006B000000}"/>
            </a:ext>
          </a:extLst>
        </xdr:cNvPr>
        <xdr:cNvSpPr txBox="1"/>
      </xdr:nvSpPr>
      <xdr:spPr>
        <a:xfrm>
          <a:off x="5740400" y="67727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190340</xdr:rowOff>
    </xdr:from>
    <xdr:to>
      <xdr:col>29</xdr:col>
      <xdr:colOff>177800</xdr:colOff>
      <xdr:row>35</xdr:row>
      <xdr:rowOff>291940</xdr:rowOff>
    </xdr:to>
    <xdr:sp macro="" textlink="">
      <xdr:nvSpPr>
        <xdr:cNvPr id="108" name="フローチャート: 判断 107">
          <a:extLst>
            <a:ext uri="{FF2B5EF4-FFF2-40B4-BE49-F238E27FC236}">
              <a16:creationId xmlns:a16="http://schemas.microsoft.com/office/drawing/2014/main" id="{00000000-0008-0000-0500-00006C000000}"/>
            </a:ext>
          </a:extLst>
        </xdr:cNvPr>
        <xdr:cNvSpPr/>
      </xdr:nvSpPr>
      <xdr:spPr bwMode="auto">
        <a:xfrm>
          <a:off x="5600700" y="6800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140762</xdr:rowOff>
    </xdr:from>
    <xdr:to>
      <xdr:col>26</xdr:col>
      <xdr:colOff>50800</xdr:colOff>
      <xdr:row>35</xdr:row>
      <xdr:rowOff>210165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4305300" y="6751112"/>
          <a:ext cx="698500" cy="69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156690</xdr:rowOff>
    </xdr:from>
    <xdr:to>
      <xdr:col>26</xdr:col>
      <xdr:colOff>101600</xdr:colOff>
      <xdr:row>35</xdr:row>
      <xdr:rowOff>258290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4953000" y="6767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243067</xdr:rowOff>
    </xdr:from>
    <xdr:ext cx="7366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4622800" y="685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210165</xdr:rowOff>
    </xdr:from>
    <xdr:to>
      <xdr:col>22</xdr:col>
      <xdr:colOff>114300</xdr:colOff>
      <xdr:row>35</xdr:row>
      <xdr:rowOff>212130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3606800" y="6820515"/>
          <a:ext cx="698500" cy="19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152324</xdr:rowOff>
    </xdr:from>
    <xdr:to>
      <xdr:col>22</xdr:col>
      <xdr:colOff>165100</xdr:colOff>
      <xdr:row>35</xdr:row>
      <xdr:rowOff>253924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254500" y="6762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264101</xdr:rowOff>
    </xdr:from>
    <xdr:ext cx="7620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3924300" y="6531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212130</xdr:rowOff>
    </xdr:from>
    <xdr:to>
      <xdr:col>18</xdr:col>
      <xdr:colOff>177800</xdr:colOff>
      <xdr:row>35</xdr:row>
      <xdr:rowOff>302337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2908300" y="6822480"/>
          <a:ext cx="698500" cy="902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193198</xdr:rowOff>
    </xdr:from>
    <xdr:to>
      <xdr:col>19</xdr:col>
      <xdr:colOff>38100</xdr:colOff>
      <xdr:row>35</xdr:row>
      <xdr:rowOff>294798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3556000" y="6803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279575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225800" y="6889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241706</xdr:rowOff>
    </xdr:from>
    <xdr:to>
      <xdr:col>15</xdr:col>
      <xdr:colOff>101600</xdr:colOff>
      <xdr:row>36</xdr:row>
      <xdr:rowOff>406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2857500" y="6852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10583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2527300" y="662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56038</xdr:rowOff>
    </xdr:from>
    <xdr:to>
      <xdr:col>29</xdr:col>
      <xdr:colOff>177800</xdr:colOff>
      <xdr:row>35</xdr:row>
      <xdr:rowOff>157638</xdr:rowOff>
    </xdr:to>
    <xdr:sp macro="" textlink="">
      <xdr:nvSpPr>
        <xdr:cNvPr id="125" name="楕円 124">
          <a:extLst>
            <a:ext uri="{FF2B5EF4-FFF2-40B4-BE49-F238E27FC236}">
              <a16:creationId xmlns:a16="http://schemas.microsoft.com/office/drawing/2014/main" id="{00000000-0008-0000-0500-00007D000000}"/>
            </a:ext>
          </a:extLst>
        </xdr:cNvPr>
        <xdr:cNvSpPr/>
      </xdr:nvSpPr>
      <xdr:spPr bwMode="auto">
        <a:xfrm>
          <a:off x="5600700" y="66663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244015</xdr:rowOff>
    </xdr:from>
    <xdr:ext cx="762000" cy="259045"/>
    <xdr:sp macro="" textlink="">
      <xdr:nvSpPr>
        <xdr:cNvPr id="126" name="人口1人当たり決算額の推移該当値テキスト445">
          <a:extLst>
            <a:ext uri="{FF2B5EF4-FFF2-40B4-BE49-F238E27FC236}">
              <a16:creationId xmlns:a16="http://schemas.microsoft.com/office/drawing/2014/main" id="{00000000-0008-0000-0500-00007E000000}"/>
            </a:ext>
          </a:extLst>
        </xdr:cNvPr>
        <xdr:cNvSpPr txBox="1"/>
      </xdr:nvSpPr>
      <xdr:spPr>
        <a:xfrm>
          <a:off x="5740400" y="6511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89962</xdr:rowOff>
    </xdr:from>
    <xdr:to>
      <xdr:col>26</xdr:col>
      <xdr:colOff>101600</xdr:colOff>
      <xdr:row>35</xdr:row>
      <xdr:rowOff>191562</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4953000" y="6700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201739</xdr:rowOff>
    </xdr:from>
    <xdr:ext cx="7366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622800" y="6469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159365</xdr:rowOff>
    </xdr:from>
    <xdr:to>
      <xdr:col>22</xdr:col>
      <xdr:colOff>165100</xdr:colOff>
      <xdr:row>35</xdr:row>
      <xdr:rowOff>260965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254500" y="6769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245742</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924300" y="685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161330</xdr:rowOff>
    </xdr:from>
    <xdr:to>
      <xdr:col>19</xdr:col>
      <xdr:colOff>38100</xdr:colOff>
      <xdr:row>35</xdr:row>
      <xdr:rowOff>262930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3556000" y="6771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273107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225800" y="654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251537</xdr:rowOff>
    </xdr:from>
    <xdr:to>
      <xdr:col>15</xdr:col>
      <xdr:colOff>101600</xdr:colOff>
      <xdr:row>36</xdr:row>
      <xdr:rowOff>10237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2857500" y="68618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337914</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527300" y="6948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兵庫県市川町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10,660
10,492
82.67
7,712,586
7,478,786
223,501
4,007,591
7,111,065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65.0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77303</xdr:rowOff>
    </xdr:from>
    <xdr:to>
      <xdr:col>24</xdr:col>
      <xdr:colOff>62865</xdr:colOff>
      <xdr:row>39</xdr:row>
      <xdr:rowOff>10704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20803"/>
          <a:ext cx="1270" cy="1476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10704</xdr:rowOff>
    </xdr:from>
    <xdr:to>
      <xdr:col>24</xdr:col>
      <xdr:colOff>152400</xdr:colOff>
      <xdr:row>39</xdr:row>
      <xdr:rowOff>10704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9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23980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6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77303</xdr:rowOff>
    </xdr:from>
    <xdr:to>
      <xdr:col>24</xdr:col>
      <xdr:colOff>152400</xdr:colOff>
      <xdr:row>30</xdr:row>
      <xdr:rowOff>77303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2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44047</xdr:rowOff>
    </xdr:from>
    <xdr:to>
      <xdr:col>24</xdr:col>
      <xdr:colOff>63500</xdr:colOff>
      <xdr:row>36</xdr:row>
      <xdr:rowOff>26325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44797"/>
          <a:ext cx="838200" cy="153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79508</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02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101081</xdr:rowOff>
    </xdr:from>
    <xdr:to>
      <xdr:col>24</xdr:col>
      <xdr:colOff>114300</xdr:colOff>
      <xdr:row>36</xdr:row>
      <xdr:rowOff>31231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1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26325</xdr:rowOff>
    </xdr:from>
    <xdr:to>
      <xdr:col>19</xdr:col>
      <xdr:colOff>177800</xdr:colOff>
      <xdr:row>36</xdr:row>
      <xdr:rowOff>68311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98525"/>
          <a:ext cx="889000" cy="41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28419</xdr:rowOff>
    </xdr:from>
    <xdr:to>
      <xdr:col>20</xdr:col>
      <xdr:colOff>38100</xdr:colOff>
      <xdr:row>36</xdr:row>
      <xdr:rowOff>130019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0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121146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293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68311</xdr:rowOff>
    </xdr:from>
    <xdr:to>
      <xdr:col>15</xdr:col>
      <xdr:colOff>50800</xdr:colOff>
      <xdr:row>36</xdr:row>
      <xdr:rowOff>100185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40511"/>
          <a:ext cx="889000" cy="3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80235</xdr:rowOff>
    </xdr:from>
    <xdr:to>
      <xdr:col>15</xdr:col>
      <xdr:colOff>101600</xdr:colOff>
      <xdr:row>37</xdr:row>
      <xdr:rowOff>10385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5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1512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4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100185</xdr:rowOff>
    </xdr:from>
    <xdr:to>
      <xdr:col>10</xdr:col>
      <xdr:colOff>114300</xdr:colOff>
      <xdr:row>36</xdr:row>
      <xdr:rowOff>154766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72385"/>
          <a:ext cx="889000" cy="5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98980</xdr:rowOff>
    </xdr:from>
    <xdr:to>
      <xdr:col>10</xdr:col>
      <xdr:colOff>165100</xdr:colOff>
      <xdr:row>37</xdr:row>
      <xdr:rowOff>29130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7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20257</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6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137886</xdr:rowOff>
    </xdr:from>
    <xdr:to>
      <xdr:col>6</xdr:col>
      <xdr:colOff>38100</xdr:colOff>
      <xdr:row>37</xdr:row>
      <xdr:rowOff>68036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1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59163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02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164697</xdr:rowOff>
    </xdr:from>
    <xdr:to>
      <xdr:col>24</xdr:col>
      <xdr:colOff>114300</xdr:colOff>
      <xdr:row>35</xdr:row>
      <xdr:rowOff>94847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993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16124</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45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146975</xdr:rowOff>
    </xdr:from>
    <xdr:to>
      <xdr:col>20</xdr:col>
      <xdr:colOff>38100</xdr:colOff>
      <xdr:row>36</xdr:row>
      <xdr:rowOff>77125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4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93652</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922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17511</xdr:rowOff>
    </xdr:from>
    <xdr:to>
      <xdr:col>15</xdr:col>
      <xdr:colOff>101600</xdr:colOff>
      <xdr:row>36</xdr:row>
      <xdr:rowOff>119111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8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135638</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964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49385</xdr:rowOff>
    </xdr:from>
    <xdr:to>
      <xdr:col>10</xdr:col>
      <xdr:colOff>165100</xdr:colOff>
      <xdr:row>36</xdr:row>
      <xdr:rowOff>150985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167512</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996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103966</xdr:rowOff>
    </xdr:from>
    <xdr:to>
      <xdr:col>6</xdr:col>
      <xdr:colOff>38100</xdr:colOff>
      <xdr:row>37</xdr:row>
      <xdr:rowOff>34116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7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50643</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6051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119454</xdr:rowOff>
    </xdr:from>
    <xdr:to>
      <xdr:col>24</xdr:col>
      <xdr:colOff>62865</xdr:colOff>
      <xdr:row>57</xdr:row>
      <xdr:rowOff>128186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91954"/>
          <a:ext cx="1270" cy="1208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132013</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990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128186</xdr:rowOff>
    </xdr:from>
    <xdr:to>
      <xdr:col>24</xdr:col>
      <xdr:colOff>152400</xdr:colOff>
      <xdr:row>57</xdr:row>
      <xdr:rowOff>128186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990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66131</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467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119454</xdr:rowOff>
    </xdr:from>
    <xdr:to>
      <xdr:col>24</xdr:col>
      <xdr:colOff>152400</xdr:colOff>
      <xdr:row>50</xdr:row>
      <xdr:rowOff>119454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9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142463</xdr:rowOff>
    </xdr:from>
    <xdr:to>
      <xdr:col>24</xdr:col>
      <xdr:colOff>63500</xdr:colOff>
      <xdr:row>56</xdr:row>
      <xdr:rowOff>170089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743663"/>
          <a:ext cx="838200" cy="2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73064</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502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50187</xdr:rowOff>
    </xdr:from>
    <xdr:to>
      <xdr:col>24</xdr:col>
      <xdr:colOff>114300</xdr:colOff>
      <xdr:row>56</xdr:row>
      <xdr:rowOff>151787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65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170089</xdr:rowOff>
    </xdr:from>
    <xdr:to>
      <xdr:col>19</xdr:col>
      <xdr:colOff>177800</xdr:colOff>
      <xdr:row>56</xdr:row>
      <xdr:rowOff>171110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9771289"/>
          <a:ext cx="889000" cy="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92409</xdr:rowOff>
    </xdr:from>
    <xdr:to>
      <xdr:col>20</xdr:col>
      <xdr:colOff>38100</xdr:colOff>
      <xdr:row>57</xdr:row>
      <xdr:rowOff>22559</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6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39086</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468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158274</xdr:rowOff>
    </xdr:from>
    <xdr:to>
      <xdr:col>15</xdr:col>
      <xdr:colOff>50800</xdr:colOff>
      <xdr:row>56</xdr:row>
      <xdr:rowOff>171110</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019300" y="9759474"/>
          <a:ext cx="889000" cy="12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108712</xdr:rowOff>
    </xdr:from>
    <xdr:to>
      <xdr:col>15</xdr:col>
      <xdr:colOff>101600</xdr:colOff>
      <xdr:row>57</xdr:row>
      <xdr:rowOff>38862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55389</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948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158274</xdr:rowOff>
    </xdr:from>
    <xdr:to>
      <xdr:col>10</xdr:col>
      <xdr:colOff>114300</xdr:colOff>
      <xdr:row>57</xdr:row>
      <xdr:rowOff>29522</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9759474"/>
          <a:ext cx="889000" cy="4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134540</xdr:rowOff>
    </xdr:from>
    <xdr:to>
      <xdr:col>10</xdr:col>
      <xdr:colOff>165100</xdr:colOff>
      <xdr:row>57</xdr:row>
      <xdr:rowOff>64690</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55817</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982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163546</xdr:rowOff>
    </xdr:from>
    <xdr:to>
      <xdr:col>6</xdr:col>
      <xdr:colOff>38100</xdr:colOff>
      <xdr:row>57</xdr:row>
      <xdr:rowOff>93696</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84823</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985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91663</xdr:rowOff>
    </xdr:from>
    <xdr:to>
      <xdr:col>24</xdr:col>
      <xdr:colOff>114300</xdr:colOff>
      <xdr:row>57</xdr:row>
      <xdr:rowOff>21813</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692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70090</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671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119289</xdr:rowOff>
    </xdr:from>
    <xdr:to>
      <xdr:col>20</xdr:col>
      <xdr:colOff>38100</xdr:colOff>
      <xdr:row>57</xdr:row>
      <xdr:rowOff>49439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72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40566</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981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120310</xdr:rowOff>
    </xdr:from>
    <xdr:to>
      <xdr:col>15</xdr:col>
      <xdr:colOff>101600</xdr:colOff>
      <xdr:row>57</xdr:row>
      <xdr:rowOff>50460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72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41587</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9814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107474</xdr:rowOff>
    </xdr:from>
    <xdr:to>
      <xdr:col>10</xdr:col>
      <xdr:colOff>165100</xdr:colOff>
      <xdr:row>57</xdr:row>
      <xdr:rowOff>37624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70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54151</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19795" y="9483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150172</xdr:rowOff>
    </xdr:from>
    <xdr:to>
      <xdr:col>6</xdr:col>
      <xdr:colOff>38100</xdr:colOff>
      <xdr:row>57</xdr:row>
      <xdr:rowOff>80322</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7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96849</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952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106134</xdr:rowOff>
    </xdr:from>
    <xdr:to>
      <xdr:col>24</xdr:col>
      <xdr:colOff>62865</xdr:colOff>
      <xdr:row>79</xdr:row>
      <xdr:rowOff>44335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79084"/>
          <a:ext cx="1270" cy="1309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48162</xdr:rowOff>
    </xdr:from>
    <xdr:ext cx="249299"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927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44335</xdr:rowOff>
    </xdr:from>
    <xdr:to>
      <xdr:col>24</xdr:col>
      <xdr:colOff>152400</xdr:colOff>
      <xdr:row>79</xdr:row>
      <xdr:rowOff>44335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88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52811</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205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106134</xdr:rowOff>
    </xdr:from>
    <xdr:to>
      <xdr:col>24</xdr:col>
      <xdr:colOff>152400</xdr:colOff>
      <xdr:row>71</xdr:row>
      <xdr:rowOff>106134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7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144481</xdr:rowOff>
    </xdr:from>
    <xdr:to>
      <xdr:col>24</xdr:col>
      <xdr:colOff>63500</xdr:colOff>
      <xdr:row>78</xdr:row>
      <xdr:rowOff>161665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517581"/>
          <a:ext cx="838200" cy="1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129875</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60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106998</xdr:rowOff>
    </xdr:from>
    <xdr:to>
      <xdr:col>24</xdr:col>
      <xdr:colOff>114300</xdr:colOff>
      <xdr:row>78</xdr:row>
      <xdr:rowOff>37148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08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157493</xdr:rowOff>
    </xdr:from>
    <xdr:to>
      <xdr:col>19</xdr:col>
      <xdr:colOff>177800</xdr:colOff>
      <xdr:row>78</xdr:row>
      <xdr:rowOff>161665</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908300" y="13530593"/>
          <a:ext cx="889000" cy="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162034</xdr:rowOff>
    </xdr:from>
    <xdr:to>
      <xdr:col>20</xdr:col>
      <xdr:colOff>38100</xdr:colOff>
      <xdr:row>78</xdr:row>
      <xdr:rowOff>92184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108711</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313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118954</xdr:rowOff>
    </xdr:from>
    <xdr:to>
      <xdr:col>15</xdr:col>
      <xdr:colOff>50800</xdr:colOff>
      <xdr:row>78</xdr:row>
      <xdr:rowOff>157493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019300" y="13492054"/>
          <a:ext cx="889000" cy="38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163595</xdr:rowOff>
    </xdr:from>
    <xdr:to>
      <xdr:col>15</xdr:col>
      <xdr:colOff>101600</xdr:colOff>
      <xdr:row>78</xdr:row>
      <xdr:rowOff>93745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6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110272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14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117963</xdr:rowOff>
    </xdr:from>
    <xdr:to>
      <xdr:col>10</xdr:col>
      <xdr:colOff>114300</xdr:colOff>
      <xdr:row>78</xdr:row>
      <xdr:rowOff>118954</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491063"/>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149307</xdr:rowOff>
    </xdr:from>
    <xdr:to>
      <xdr:col>10</xdr:col>
      <xdr:colOff>165100</xdr:colOff>
      <xdr:row>78</xdr:row>
      <xdr:rowOff>79457</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95984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26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150318</xdr:rowOff>
    </xdr:from>
    <xdr:to>
      <xdr:col>6</xdr:col>
      <xdr:colOff>38100</xdr:colOff>
      <xdr:row>78</xdr:row>
      <xdr:rowOff>80468</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5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96995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2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93681</xdr:rowOff>
    </xdr:from>
    <xdr:to>
      <xdr:col>24</xdr:col>
      <xdr:colOff>114300</xdr:colOff>
      <xdr:row>79</xdr:row>
      <xdr:rowOff>23831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466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8608</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381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110865</xdr:rowOff>
    </xdr:from>
    <xdr:to>
      <xdr:col>20</xdr:col>
      <xdr:colOff>38100</xdr:colOff>
      <xdr:row>79</xdr:row>
      <xdr:rowOff>41015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48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32142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7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106693</xdr:rowOff>
    </xdr:from>
    <xdr:to>
      <xdr:col>15</xdr:col>
      <xdr:colOff>101600</xdr:colOff>
      <xdr:row>79</xdr:row>
      <xdr:rowOff>36843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7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27970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72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68154</xdr:rowOff>
    </xdr:from>
    <xdr:to>
      <xdr:col>10</xdr:col>
      <xdr:colOff>165100</xdr:colOff>
      <xdr:row>78</xdr:row>
      <xdr:rowOff>169754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44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160881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533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67163</xdr:rowOff>
    </xdr:from>
    <xdr:to>
      <xdr:col>6</xdr:col>
      <xdr:colOff>38100</xdr:colOff>
      <xdr:row>78</xdr:row>
      <xdr:rowOff>168763</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440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159890</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532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144323</xdr:rowOff>
    </xdr:from>
    <xdr:to>
      <xdr:col>24</xdr:col>
      <xdr:colOff>62865</xdr:colOff>
      <xdr:row>97</xdr:row>
      <xdr:rowOff>132868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03373"/>
          <a:ext cx="1270" cy="13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136695</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6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132868</xdr:rowOff>
    </xdr:from>
    <xdr:to>
      <xdr:col>24</xdr:col>
      <xdr:colOff>152400</xdr:colOff>
      <xdr:row>97</xdr:row>
      <xdr:rowOff>132868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63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91000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78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144323</xdr:rowOff>
    </xdr:from>
    <xdr:to>
      <xdr:col>24</xdr:col>
      <xdr:colOff>152400</xdr:colOff>
      <xdr:row>89</xdr:row>
      <xdr:rowOff>144323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03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28423</xdr:rowOff>
    </xdr:from>
    <xdr:to>
      <xdr:col>24</xdr:col>
      <xdr:colOff>63500</xdr:colOff>
      <xdr:row>95</xdr:row>
      <xdr:rowOff>143447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316173"/>
          <a:ext cx="838200" cy="11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130167</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0750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107290</xdr:rowOff>
    </xdr:from>
    <xdr:to>
      <xdr:col>24</xdr:col>
      <xdr:colOff>114300</xdr:colOff>
      <xdr:row>95</xdr:row>
      <xdr:rowOff>37440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22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143447</xdr:rowOff>
    </xdr:from>
    <xdr:to>
      <xdr:col>19</xdr:col>
      <xdr:colOff>177800</xdr:colOff>
      <xdr:row>96</xdr:row>
      <xdr:rowOff>64300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431197"/>
          <a:ext cx="889000" cy="92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1575</xdr:rowOff>
    </xdr:from>
    <xdr:to>
      <xdr:col>20</xdr:col>
      <xdr:colOff>38100</xdr:colOff>
      <xdr:row>95</xdr:row>
      <xdr:rowOff>103175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28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119702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064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107226</xdr:rowOff>
    </xdr:from>
    <xdr:to>
      <xdr:col>15</xdr:col>
      <xdr:colOff>50800</xdr:colOff>
      <xdr:row>96</xdr:row>
      <xdr:rowOff>64300</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394976"/>
          <a:ext cx="889000" cy="128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113728</xdr:rowOff>
    </xdr:from>
    <xdr:to>
      <xdr:col>15</xdr:col>
      <xdr:colOff>101600</xdr:colOff>
      <xdr:row>96</xdr:row>
      <xdr:rowOff>43878</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4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60405</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1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107226</xdr:rowOff>
    </xdr:from>
    <xdr:to>
      <xdr:col>10</xdr:col>
      <xdr:colOff>114300</xdr:colOff>
      <xdr:row>97</xdr:row>
      <xdr:rowOff>49785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394976"/>
          <a:ext cx="889000" cy="285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149898</xdr:rowOff>
    </xdr:from>
    <xdr:to>
      <xdr:col>10</xdr:col>
      <xdr:colOff>165100</xdr:colOff>
      <xdr:row>95</xdr:row>
      <xdr:rowOff>80048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26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96575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041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64821</xdr:rowOff>
    </xdr:from>
    <xdr:to>
      <xdr:col>6</xdr:col>
      <xdr:colOff>38100</xdr:colOff>
      <xdr:row>96</xdr:row>
      <xdr:rowOff>166421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2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11498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29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149073</xdr:rowOff>
    </xdr:from>
    <xdr:to>
      <xdr:col>24</xdr:col>
      <xdr:colOff>114300</xdr:colOff>
      <xdr:row>95</xdr:row>
      <xdr:rowOff>79223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265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127500</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24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92647</xdr:rowOff>
    </xdr:from>
    <xdr:to>
      <xdr:col>20</xdr:col>
      <xdr:colOff>38100</xdr:colOff>
      <xdr:row>96</xdr:row>
      <xdr:rowOff>22797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38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13924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47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13500</xdr:rowOff>
    </xdr:from>
    <xdr:to>
      <xdr:col>15</xdr:col>
      <xdr:colOff>101600</xdr:colOff>
      <xdr:row>96</xdr:row>
      <xdr:rowOff>115100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4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106227</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56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56426</xdr:rowOff>
    </xdr:from>
    <xdr:to>
      <xdr:col>10</xdr:col>
      <xdr:colOff>165100</xdr:colOff>
      <xdr:row>95</xdr:row>
      <xdr:rowOff>158026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34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149153</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43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170435</xdr:rowOff>
    </xdr:from>
    <xdr:to>
      <xdr:col>6</xdr:col>
      <xdr:colOff>38100</xdr:colOff>
      <xdr:row>97</xdr:row>
      <xdr:rowOff>100585</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62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91712</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72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67382</xdr:rowOff>
    </xdr:from>
    <xdr:to>
      <xdr:col>54</xdr:col>
      <xdr:colOff>189865</xdr:colOff>
      <xdr:row>37</xdr:row>
      <xdr:rowOff>116051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82332"/>
          <a:ext cx="1270" cy="1077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119878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116051</xdr:rowOff>
    </xdr:from>
    <xdr:to>
      <xdr:col>55</xdr:col>
      <xdr:colOff>88900</xdr:colOff>
      <xdr:row>37</xdr:row>
      <xdr:rowOff>116051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5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14059</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57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67382</xdr:rowOff>
    </xdr:from>
    <xdr:to>
      <xdr:col>55</xdr:col>
      <xdr:colOff>88900</xdr:colOff>
      <xdr:row>31</xdr:row>
      <xdr:rowOff>67382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8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97329</xdr:rowOff>
    </xdr:from>
    <xdr:to>
      <xdr:col>55</xdr:col>
      <xdr:colOff>0</xdr:colOff>
      <xdr:row>36</xdr:row>
      <xdr:rowOff>123431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69529"/>
          <a:ext cx="838200" cy="26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14851</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15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163424</xdr:rowOff>
    </xdr:from>
    <xdr:to>
      <xdr:col>55</xdr:col>
      <xdr:colOff>50800</xdr:colOff>
      <xdr:row>36</xdr:row>
      <xdr:rowOff>93574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16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123431</xdr:rowOff>
    </xdr:from>
    <xdr:to>
      <xdr:col>50</xdr:col>
      <xdr:colOff>114300</xdr:colOff>
      <xdr:row>36</xdr:row>
      <xdr:rowOff>153005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95631"/>
          <a:ext cx="889000" cy="29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34246</xdr:rowOff>
    </xdr:from>
    <xdr:to>
      <xdr:col>50</xdr:col>
      <xdr:colOff>165100</xdr:colOff>
      <xdr:row>36</xdr:row>
      <xdr:rowOff>135846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0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152373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981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153005</xdr:rowOff>
    </xdr:from>
    <xdr:to>
      <xdr:col>45</xdr:col>
      <xdr:colOff>177800</xdr:colOff>
      <xdr:row>37</xdr:row>
      <xdr:rowOff>15399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325205"/>
          <a:ext cx="889000" cy="33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54176</xdr:rowOff>
    </xdr:from>
    <xdr:to>
      <xdr:col>46</xdr:col>
      <xdr:colOff>38100</xdr:colOff>
      <xdr:row>36</xdr:row>
      <xdr:rowOff>155776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2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853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01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140073</xdr:rowOff>
    </xdr:from>
    <xdr:to>
      <xdr:col>41</xdr:col>
      <xdr:colOff>50800</xdr:colOff>
      <xdr:row>37</xdr:row>
      <xdr:rowOff>15399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969373"/>
          <a:ext cx="889000" cy="389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91399</xdr:rowOff>
    </xdr:from>
    <xdr:to>
      <xdr:col>41</xdr:col>
      <xdr:colOff>101600</xdr:colOff>
      <xdr:row>37</xdr:row>
      <xdr:rowOff>21549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26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38076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03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23029</xdr:rowOff>
    </xdr:from>
    <xdr:to>
      <xdr:col>36</xdr:col>
      <xdr:colOff>165100</xdr:colOff>
      <xdr:row>34</xdr:row>
      <xdr:rowOff>124629</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8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141156</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627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46529</xdr:rowOff>
    </xdr:from>
    <xdr:to>
      <xdr:col>55</xdr:col>
      <xdr:colOff>50800</xdr:colOff>
      <xdr:row>36</xdr:row>
      <xdr:rowOff>148129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21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24956</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97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72631</xdr:rowOff>
    </xdr:from>
    <xdr:to>
      <xdr:col>50</xdr:col>
      <xdr:colOff>165100</xdr:colOff>
      <xdr:row>37</xdr:row>
      <xdr:rowOff>2781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4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165358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337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102205</xdr:rowOff>
    </xdr:from>
    <xdr:to>
      <xdr:col>46</xdr:col>
      <xdr:colOff>38100</xdr:colOff>
      <xdr:row>37</xdr:row>
      <xdr:rowOff>32355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7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23482</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367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136049</xdr:rowOff>
    </xdr:from>
    <xdr:to>
      <xdr:col>41</xdr:col>
      <xdr:colOff>101600</xdr:colOff>
      <xdr:row>37</xdr:row>
      <xdr:rowOff>66199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30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57326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40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89273</xdr:rowOff>
    </xdr:from>
    <xdr:to>
      <xdr:col>36</xdr:col>
      <xdr:colOff>165100</xdr:colOff>
      <xdr:row>35</xdr:row>
      <xdr:rowOff>19423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91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10550</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011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93511</xdr:rowOff>
    </xdr:from>
    <xdr:to>
      <xdr:col>54</xdr:col>
      <xdr:colOff>189865</xdr:colOff>
      <xdr:row>58</xdr:row>
      <xdr:rowOff>163192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837461"/>
          <a:ext cx="1270" cy="1269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167019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1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163192</xdr:rowOff>
    </xdr:from>
    <xdr:to>
      <xdr:col>55</xdr:col>
      <xdr:colOff>88900</xdr:colOff>
      <xdr:row>58</xdr:row>
      <xdr:rowOff>163192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07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40188</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612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93511</xdr:rowOff>
    </xdr:from>
    <xdr:to>
      <xdr:col>55</xdr:col>
      <xdr:colOff>88900</xdr:colOff>
      <xdr:row>51</xdr:row>
      <xdr:rowOff>93511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837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13410</xdr:rowOff>
    </xdr:from>
    <xdr:to>
      <xdr:col>55</xdr:col>
      <xdr:colOff>0</xdr:colOff>
      <xdr:row>58</xdr:row>
      <xdr:rowOff>101116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957510"/>
          <a:ext cx="838200" cy="87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132193</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333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109316</xdr:rowOff>
    </xdr:from>
    <xdr:to>
      <xdr:col>55</xdr:col>
      <xdr:colOff>50800</xdr:colOff>
      <xdr:row>58</xdr:row>
      <xdr:rowOff>39466</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88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101116</xdr:rowOff>
    </xdr:from>
    <xdr:to>
      <xdr:col>50</xdr:col>
      <xdr:colOff>114300</xdr:colOff>
      <xdr:row>58</xdr:row>
      <xdr:rowOff>115549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10045216"/>
          <a:ext cx="889000" cy="14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149525</xdr:rowOff>
    </xdr:from>
    <xdr:to>
      <xdr:col>50</xdr:col>
      <xdr:colOff>165100</xdr:colOff>
      <xdr:row>58</xdr:row>
      <xdr:rowOff>79675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9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96202</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69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107496</xdr:rowOff>
    </xdr:from>
    <xdr:to>
      <xdr:col>45</xdr:col>
      <xdr:colOff>177800</xdr:colOff>
      <xdr:row>58</xdr:row>
      <xdr:rowOff>115549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10051596"/>
          <a:ext cx="889000" cy="8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155562</xdr:rowOff>
    </xdr:from>
    <xdr:to>
      <xdr:col>46</xdr:col>
      <xdr:colOff>38100</xdr:colOff>
      <xdr:row>58</xdr:row>
      <xdr:rowOff>85712</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928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102239</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70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53211</xdr:rowOff>
    </xdr:from>
    <xdr:to>
      <xdr:col>41</xdr:col>
      <xdr:colOff>50800</xdr:colOff>
      <xdr:row>58</xdr:row>
      <xdr:rowOff>107496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997311"/>
          <a:ext cx="889000" cy="54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1381</xdr:rowOff>
    </xdr:from>
    <xdr:to>
      <xdr:col>41</xdr:col>
      <xdr:colOff>101600</xdr:colOff>
      <xdr:row>58</xdr:row>
      <xdr:rowOff>102981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94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119508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72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155963</xdr:rowOff>
    </xdr:from>
    <xdr:to>
      <xdr:col>36</xdr:col>
      <xdr:colOff>165100</xdr:colOff>
      <xdr:row>58</xdr:row>
      <xdr:rowOff>86113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92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102640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70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134060</xdr:rowOff>
    </xdr:from>
    <xdr:to>
      <xdr:col>55</xdr:col>
      <xdr:colOff>50800</xdr:colOff>
      <xdr:row>58</xdr:row>
      <xdr:rowOff>64210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90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112487</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885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50316</xdr:rowOff>
    </xdr:from>
    <xdr:to>
      <xdr:col>50</xdr:col>
      <xdr:colOff>165100</xdr:colOff>
      <xdr:row>58</xdr:row>
      <xdr:rowOff>151916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9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143043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1008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64749</xdr:rowOff>
    </xdr:from>
    <xdr:to>
      <xdr:col>46</xdr:col>
      <xdr:colOff>38100</xdr:colOff>
      <xdr:row>58</xdr:row>
      <xdr:rowOff>166349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1000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157476</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10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56696</xdr:rowOff>
    </xdr:from>
    <xdr:to>
      <xdr:col>41</xdr:col>
      <xdr:colOff>101600</xdr:colOff>
      <xdr:row>58</xdr:row>
      <xdr:rowOff>158296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1000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149423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1009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2411</xdr:rowOff>
    </xdr:from>
    <xdr:to>
      <xdr:col>36</xdr:col>
      <xdr:colOff>165100</xdr:colOff>
      <xdr:row>58</xdr:row>
      <xdr:rowOff>104011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946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95138</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03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25976</xdr:rowOff>
    </xdr:from>
    <xdr:to>
      <xdr:col>54</xdr:col>
      <xdr:colOff>189865</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27476"/>
          <a:ext cx="1270" cy="1485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144103</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02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25976</xdr:rowOff>
    </xdr:from>
    <xdr:to>
      <xdr:col>55</xdr:col>
      <xdr:colOff>88900</xdr:colOff>
      <xdr:row>70</xdr:row>
      <xdr:rowOff>25976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2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122752</xdr:rowOff>
    </xdr:from>
    <xdr:to>
      <xdr:col>55</xdr:col>
      <xdr:colOff>0</xdr:colOff>
      <xdr:row>78</xdr:row>
      <xdr:rowOff>126828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95852"/>
          <a:ext cx="838200" cy="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18638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20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167211</xdr:rowOff>
    </xdr:from>
    <xdr:to>
      <xdr:col>55</xdr:col>
      <xdr:colOff>50800</xdr:colOff>
      <xdr:row>78</xdr:row>
      <xdr:rowOff>97361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68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126447</xdr:rowOff>
    </xdr:from>
    <xdr:to>
      <xdr:col>50</xdr:col>
      <xdr:colOff>114300</xdr:colOff>
      <xdr:row>78</xdr:row>
      <xdr:rowOff>126828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499547"/>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23228</xdr:rowOff>
    </xdr:from>
    <xdr:to>
      <xdr:col>50</xdr:col>
      <xdr:colOff>165100</xdr:colOff>
      <xdr:row>78</xdr:row>
      <xdr:rowOff>124828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9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141355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17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119165</xdr:rowOff>
    </xdr:from>
    <xdr:to>
      <xdr:col>45</xdr:col>
      <xdr:colOff>177800</xdr:colOff>
      <xdr:row>78</xdr:row>
      <xdr:rowOff>126447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492265"/>
          <a:ext cx="889000" cy="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19817</xdr:rowOff>
    </xdr:from>
    <xdr:to>
      <xdr:col>46</xdr:col>
      <xdr:colOff>38100</xdr:colOff>
      <xdr:row>78</xdr:row>
      <xdr:rowOff>121417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9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137944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6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82775</xdr:rowOff>
    </xdr:from>
    <xdr:to>
      <xdr:col>41</xdr:col>
      <xdr:colOff>50800</xdr:colOff>
      <xdr:row>78</xdr:row>
      <xdr:rowOff>119165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455875"/>
          <a:ext cx="889000" cy="3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33662</xdr:rowOff>
    </xdr:from>
    <xdr:to>
      <xdr:col>41</xdr:col>
      <xdr:colOff>101600</xdr:colOff>
      <xdr:row>78</xdr:row>
      <xdr:rowOff>135262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06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151789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8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19645</xdr:rowOff>
    </xdr:from>
    <xdr:to>
      <xdr:col>36</xdr:col>
      <xdr:colOff>165100</xdr:colOff>
      <xdr:row>78</xdr:row>
      <xdr:rowOff>121245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9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137772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167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71952</xdr:rowOff>
    </xdr:from>
    <xdr:to>
      <xdr:col>55</xdr:col>
      <xdr:colOff>50800</xdr:colOff>
      <xdr:row>79</xdr:row>
      <xdr:rowOff>2102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4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158329</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59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76028</xdr:rowOff>
    </xdr:from>
    <xdr:to>
      <xdr:col>50</xdr:col>
      <xdr:colOff>165100</xdr:colOff>
      <xdr:row>79</xdr:row>
      <xdr:rowOff>6178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4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168755</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54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75647</xdr:rowOff>
    </xdr:from>
    <xdr:to>
      <xdr:col>46</xdr:col>
      <xdr:colOff>38100</xdr:colOff>
      <xdr:row>79</xdr:row>
      <xdr:rowOff>5797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4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168374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41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68365</xdr:rowOff>
    </xdr:from>
    <xdr:to>
      <xdr:col>41</xdr:col>
      <xdr:colOff>101600</xdr:colOff>
      <xdr:row>78</xdr:row>
      <xdr:rowOff>169965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161092</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34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31975</xdr:rowOff>
    </xdr:from>
    <xdr:to>
      <xdr:col>36</xdr:col>
      <xdr:colOff>165100</xdr:colOff>
      <xdr:row>78</xdr:row>
      <xdr:rowOff>133575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124702</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49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66063</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839463"/>
          <a:ext cx="1270" cy="1102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12740</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61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66063</xdr:rowOff>
    </xdr:from>
    <xdr:to>
      <xdr:col>55</xdr:col>
      <xdr:colOff>88900</xdr:colOff>
      <xdr:row>92</xdr:row>
      <xdr:rowOff>66063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83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55000</xdr:rowOff>
    </xdr:from>
    <xdr:to>
      <xdr:col>55</xdr:col>
      <xdr:colOff>0</xdr:colOff>
      <xdr:row>97</xdr:row>
      <xdr:rowOff>80786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514200"/>
          <a:ext cx="838200" cy="19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119818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79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141391</xdr:rowOff>
    </xdr:from>
    <xdr:to>
      <xdr:col>55</xdr:col>
      <xdr:colOff>50800</xdr:colOff>
      <xdr:row>97</xdr:row>
      <xdr:rowOff>71541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0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80786</xdr:rowOff>
    </xdr:from>
    <xdr:to>
      <xdr:col>50</xdr:col>
      <xdr:colOff>114300</xdr:colOff>
      <xdr:row>97</xdr:row>
      <xdr:rowOff>119391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711436"/>
          <a:ext cx="889000" cy="3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160631</xdr:rowOff>
    </xdr:from>
    <xdr:to>
      <xdr:col>50</xdr:col>
      <xdr:colOff>165100</xdr:colOff>
      <xdr:row>97</xdr:row>
      <xdr:rowOff>90781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107308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9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119391</xdr:rowOff>
    </xdr:from>
    <xdr:to>
      <xdr:col>45</xdr:col>
      <xdr:colOff>177800</xdr:colOff>
      <xdr:row>97</xdr:row>
      <xdr:rowOff>135548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750041"/>
          <a:ext cx="889000" cy="16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14345</xdr:rowOff>
    </xdr:from>
    <xdr:to>
      <xdr:col>46</xdr:col>
      <xdr:colOff>38100</xdr:colOff>
      <xdr:row>97</xdr:row>
      <xdr:rowOff>115945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4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132472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42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90953</xdr:rowOff>
    </xdr:from>
    <xdr:to>
      <xdr:col>41</xdr:col>
      <xdr:colOff>50800</xdr:colOff>
      <xdr:row>97</xdr:row>
      <xdr:rowOff>135548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721603"/>
          <a:ext cx="889000" cy="4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39463</xdr:rowOff>
    </xdr:from>
    <xdr:to>
      <xdr:col>41</xdr:col>
      <xdr:colOff>101600</xdr:colOff>
      <xdr:row>97</xdr:row>
      <xdr:rowOff>141063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7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157590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44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15839</xdr:rowOff>
    </xdr:from>
    <xdr:to>
      <xdr:col>36</xdr:col>
      <xdr:colOff>165100</xdr:colOff>
      <xdr:row>97</xdr:row>
      <xdr:rowOff>117439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4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133966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42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4200</xdr:rowOff>
    </xdr:from>
    <xdr:to>
      <xdr:col>55</xdr:col>
      <xdr:colOff>50800</xdr:colOff>
      <xdr:row>96</xdr:row>
      <xdr:rowOff>105800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46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27077</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314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29986</xdr:rowOff>
    </xdr:from>
    <xdr:to>
      <xdr:col>50</xdr:col>
      <xdr:colOff>165100</xdr:colOff>
      <xdr:row>97</xdr:row>
      <xdr:rowOff>131586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66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122713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75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68591</xdr:rowOff>
    </xdr:from>
    <xdr:to>
      <xdr:col>46</xdr:col>
      <xdr:colOff>38100</xdr:colOff>
      <xdr:row>97</xdr:row>
      <xdr:rowOff>170191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9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161318</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9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84748</xdr:rowOff>
    </xdr:from>
    <xdr:to>
      <xdr:col>41</xdr:col>
      <xdr:colOff>101600</xdr:colOff>
      <xdr:row>98</xdr:row>
      <xdr:rowOff>14898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1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6025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08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40153</xdr:rowOff>
    </xdr:from>
    <xdr:to>
      <xdr:col>36</xdr:col>
      <xdr:colOff>165100</xdr:colOff>
      <xdr:row>97</xdr:row>
      <xdr:rowOff>141753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67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132880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76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31229</xdr:rowOff>
    </xdr:from>
    <xdr:to>
      <xdr:col>85</xdr:col>
      <xdr:colOff>126364</xdr:colOff>
      <xdr:row>38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346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49086</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5641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149356</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2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31229</xdr:rowOff>
    </xdr:from>
    <xdr:to>
      <xdr:col>86</xdr:col>
      <xdr:colOff>25400</xdr:colOff>
      <xdr:row>31</xdr:row>
      <xdr:rowOff>31229</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34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21542</xdr:rowOff>
    </xdr:from>
    <xdr:to>
      <xdr:col>85</xdr:col>
      <xdr:colOff>127000</xdr:colOff>
      <xdr:row>38</xdr:row>
      <xdr:rowOff>24092</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536642"/>
          <a:ext cx="838200" cy="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137986</xdr:rowOff>
    </xdr:from>
    <xdr:ext cx="469744"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310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115109</xdr:rowOff>
    </xdr:from>
    <xdr:to>
      <xdr:col>85</xdr:col>
      <xdr:colOff>177800</xdr:colOff>
      <xdr:row>38</xdr:row>
      <xdr:rowOff>45259</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45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21542</xdr:rowOff>
    </xdr:from>
    <xdr:to>
      <xdr:col>81</xdr:col>
      <xdr:colOff>50800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4592300" y="6536642"/>
          <a:ext cx="889000" cy="3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106256</xdr:rowOff>
    </xdr:from>
    <xdr:to>
      <xdr:col>81</xdr:col>
      <xdr:colOff>101600</xdr:colOff>
      <xdr:row>38</xdr:row>
      <xdr:rowOff>36406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44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52933</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46428" y="622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15901</xdr:rowOff>
    </xdr:from>
    <xdr:to>
      <xdr:col>76</xdr:col>
      <xdr:colOff>114300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531001"/>
          <a:ext cx="889000" cy="9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89426</xdr:rowOff>
    </xdr:from>
    <xdr:to>
      <xdr:col>76</xdr:col>
      <xdr:colOff>165100</xdr:colOff>
      <xdr:row>38</xdr:row>
      <xdr:rowOff>19576</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43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36103</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208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15901</xdr:rowOff>
    </xdr:from>
    <xdr:to>
      <xdr:col>71</xdr:col>
      <xdr:colOff>177800</xdr:colOff>
      <xdr:row>38</xdr:row>
      <xdr:rowOff>25400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2814300" y="6531001"/>
          <a:ext cx="889000" cy="9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92403</xdr:rowOff>
    </xdr:from>
    <xdr:to>
      <xdr:col>72</xdr:col>
      <xdr:colOff>38100</xdr:colOff>
      <xdr:row>38</xdr:row>
      <xdr:rowOff>22554</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43605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39080</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21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56587</xdr:rowOff>
    </xdr:from>
    <xdr:to>
      <xdr:col>67</xdr:col>
      <xdr:colOff>101600</xdr:colOff>
      <xdr:row>37</xdr:row>
      <xdr:rowOff>158187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40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3264</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47111" y="617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144741</xdr:rowOff>
    </xdr:from>
    <xdr:to>
      <xdr:col>85</xdr:col>
      <xdr:colOff>177800</xdr:colOff>
      <xdr:row>38</xdr:row>
      <xdr:rowOff>74892</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4883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93536</xdr:rowOff>
    </xdr:from>
    <xdr:ext cx="378565"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371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142192</xdr:rowOff>
    </xdr:from>
    <xdr:to>
      <xdr:col>81</xdr:col>
      <xdr:colOff>101600</xdr:colOff>
      <xdr:row>38</xdr:row>
      <xdr:rowOff>72343</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48584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63469</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2017" y="6578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136552</xdr:rowOff>
    </xdr:from>
    <xdr:to>
      <xdr:col>72</xdr:col>
      <xdr:colOff>38100</xdr:colOff>
      <xdr:row>38</xdr:row>
      <xdr:rowOff>66701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48020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57828</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57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4535</xdr:rowOff>
    </xdr:from>
    <xdr:to>
      <xdr:col>67</xdr:col>
      <xdr:colOff>101600</xdr:colOff>
      <xdr:row>51</xdr:row>
      <xdr:rowOff>106135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49</xdr:row>
      <xdr:rowOff>122662</xdr:rowOff>
    </xdr:from>
    <xdr:ext cx="313932"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57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17983</xdr:rowOff>
    </xdr:from>
    <xdr:to>
      <xdr:col>85</xdr:col>
      <xdr:colOff>126364</xdr:colOff>
      <xdr:row>79</xdr:row>
      <xdr:rowOff>102033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019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105860</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65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102033</xdr:rowOff>
    </xdr:from>
    <xdr:to>
      <xdr:col>86</xdr:col>
      <xdr:colOff>25400</xdr:colOff>
      <xdr:row>79</xdr:row>
      <xdr:rowOff>102033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646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136110</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794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17983</xdr:rowOff>
    </xdr:from>
    <xdr:to>
      <xdr:col>86</xdr:col>
      <xdr:colOff>25400</xdr:colOff>
      <xdr:row>70</xdr:row>
      <xdr:rowOff>17983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01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58407</xdr:rowOff>
    </xdr:from>
    <xdr:to>
      <xdr:col>85</xdr:col>
      <xdr:colOff>127000</xdr:colOff>
      <xdr:row>77</xdr:row>
      <xdr:rowOff>73609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3260057"/>
          <a:ext cx="838200" cy="1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119676</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978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96799</xdr:rowOff>
    </xdr:from>
    <xdr:to>
      <xdr:col>85</xdr:col>
      <xdr:colOff>177800</xdr:colOff>
      <xdr:row>77</xdr:row>
      <xdr:rowOff>26949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12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73609</xdr:rowOff>
    </xdr:from>
    <xdr:to>
      <xdr:col>81</xdr:col>
      <xdr:colOff>50800</xdr:colOff>
      <xdr:row>77</xdr:row>
      <xdr:rowOff>90551</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3275259"/>
          <a:ext cx="889000" cy="1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35230</xdr:rowOff>
    </xdr:from>
    <xdr:to>
      <xdr:col>81</xdr:col>
      <xdr:colOff>101600</xdr:colOff>
      <xdr:row>76</xdr:row>
      <xdr:rowOff>136830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153357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84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90551</xdr:rowOff>
    </xdr:from>
    <xdr:to>
      <xdr:col>76</xdr:col>
      <xdr:colOff>114300</xdr:colOff>
      <xdr:row>77</xdr:row>
      <xdr:rowOff>97586</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3292201"/>
          <a:ext cx="889000" cy="7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55538</xdr:rowOff>
    </xdr:from>
    <xdr:to>
      <xdr:col>76</xdr:col>
      <xdr:colOff>165100</xdr:colOff>
      <xdr:row>76</xdr:row>
      <xdr:rowOff>157138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85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2214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6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97586</xdr:rowOff>
    </xdr:from>
    <xdr:to>
      <xdr:col>71</xdr:col>
      <xdr:colOff>177800</xdr:colOff>
      <xdr:row>77</xdr:row>
      <xdr:rowOff>160998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299236"/>
          <a:ext cx="889000" cy="6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85776</xdr:rowOff>
    </xdr:from>
    <xdr:to>
      <xdr:col>72</xdr:col>
      <xdr:colOff>38100</xdr:colOff>
      <xdr:row>77</xdr:row>
      <xdr:rowOff>15926</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115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32453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89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145262</xdr:rowOff>
    </xdr:from>
    <xdr:to>
      <xdr:col>67</xdr:col>
      <xdr:colOff>101600</xdr:colOff>
      <xdr:row>77</xdr:row>
      <xdr:rowOff>75412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1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91939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95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7607</xdr:rowOff>
    </xdr:from>
    <xdr:to>
      <xdr:col>85</xdr:col>
      <xdr:colOff>177800</xdr:colOff>
      <xdr:row>77</xdr:row>
      <xdr:rowOff>109207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20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157484</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18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22809</xdr:rowOff>
    </xdr:from>
    <xdr:to>
      <xdr:col>81</xdr:col>
      <xdr:colOff>101600</xdr:colOff>
      <xdr:row>77</xdr:row>
      <xdr:rowOff>124409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22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115536</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31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39751</xdr:rowOff>
    </xdr:from>
    <xdr:to>
      <xdr:col>76</xdr:col>
      <xdr:colOff>165100</xdr:colOff>
      <xdr:row>77</xdr:row>
      <xdr:rowOff>141351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24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132478</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334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46786</xdr:rowOff>
    </xdr:from>
    <xdr:to>
      <xdr:col>72</xdr:col>
      <xdr:colOff>38100</xdr:colOff>
      <xdr:row>77</xdr:row>
      <xdr:rowOff>148386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24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139513</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34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110198</xdr:rowOff>
    </xdr:from>
    <xdr:to>
      <xdr:col>67</xdr:col>
      <xdr:colOff>101600</xdr:colOff>
      <xdr:row>78</xdr:row>
      <xdr:rowOff>40348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31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31475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40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27054</xdr:rowOff>
    </xdr:from>
    <xdr:to>
      <xdr:col>85</xdr:col>
      <xdr:colOff>126364</xdr:colOff>
      <xdr:row>99</xdr:row>
      <xdr:rowOff>21309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629004"/>
          <a:ext cx="1269" cy="136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25136</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98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21309</xdr:rowOff>
    </xdr:from>
    <xdr:to>
      <xdr:col>86</xdr:col>
      <xdr:colOff>25400</xdr:colOff>
      <xdr:row>99</xdr:row>
      <xdr:rowOff>21309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94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145181</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40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27054</xdr:rowOff>
    </xdr:from>
    <xdr:to>
      <xdr:col>86</xdr:col>
      <xdr:colOff>25400</xdr:colOff>
      <xdr:row>91</xdr:row>
      <xdr:rowOff>27054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62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34392</xdr:rowOff>
    </xdr:from>
    <xdr:to>
      <xdr:col>85</xdr:col>
      <xdr:colOff>127000</xdr:colOff>
      <xdr:row>97</xdr:row>
      <xdr:rowOff>112359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6665042"/>
          <a:ext cx="838200" cy="77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26533</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485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3656</xdr:rowOff>
    </xdr:from>
    <xdr:to>
      <xdr:col>85</xdr:col>
      <xdr:colOff>177800</xdr:colOff>
      <xdr:row>97</xdr:row>
      <xdr:rowOff>105256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63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34392</xdr:rowOff>
    </xdr:from>
    <xdr:to>
      <xdr:col>81</xdr:col>
      <xdr:colOff>50800</xdr:colOff>
      <xdr:row>97</xdr:row>
      <xdr:rowOff>45234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4592300" y="16665042"/>
          <a:ext cx="889000" cy="1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477</xdr:rowOff>
    </xdr:from>
    <xdr:to>
      <xdr:col>81</xdr:col>
      <xdr:colOff>101600</xdr:colOff>
      <xdr:row>97</xdr:row>
      <xdr:rowOff>102077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631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93204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72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57023</xdr:rowOff>
    </xdr:from>
    <xdr:to>
      <xdr:col>76</xdr:col>
      <xdr:colOff>114300</xdr:colOff>
      <xdr:row>97</xdr:row>
      <xdr:rowOff>45234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3703300" y="16516223"/>
          <a:ext cx="889000" cy="15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140519</xdr:rowOff>
    </xdr:from>
    <xdr:to>
      <xdr:col>76</xdr:col>
      <xdr:colOff>165100</xdr:colOff>
      <xdr:row>97</xdr:row>
      <xdr:rowOff>70669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5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87196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3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57023</xdr:rowOff>
    </xdr:from>
    <xdr:to>
      <xdr:col>71</xdr:col>
      <xdr:colOff>177800</xdr:colOff>
      <xdr:row>97</xdr:row>
      <xdr:rowOff>146222</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6516223"/>
          <a:ext cx="889000" cy="260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124653</xdr:rowOff>
    </xdr:from>
    <xdr:to>
      <xdr:col>72</xdr:col>
      <xdr:colOff>38100</xdr:colOff>
      <xdr:row>97</xdr:row>
      <xdr:rowOff>54803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58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45930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67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92664</xdr:rowOff>
    </xdr:from>
    <xdr:to>
      <xdr:col>67</xdr:col>
      <xdr:colOff>101600</xdr:colOff>
      <xdr:row>98</xdr:row>
      <xdr:rowOff>22814</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7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39341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49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61559</xdr:rowOff>
    </xdr:from>
    <xdr:to>
      <xdr:col>85</xdr:col>
      <xdr:colOff>177800</xdr:colOff>
      <xdr:row>97</xdr:row>
      <xdr:rowOff>163159</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69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39986</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670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155042</xdr:rowOff>
    </xdr:from>
    <xdr:to>
      <xdr:col>81</xdr:col>
      <xdr:colOff>101600</xdr:colOff>
      <xdr:row>97</xdr:row>
      <xdr:rowOff>85192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61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101719</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638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165884</xdr:rowOff>
    </xdr:from>
    <xdr:to>
      <xdr:col>76</xdr:col>
      <xdr:colOff>165100</xdr:colOff>
      <xdr:row>97</xdr:row>
      <xdr:rowOff>96034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62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87161</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71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6223</xdr:rowOff>
    </xdr:from>
    <xdr:to>
      <xdr:col>72</xdr:col>
      <xdr:colOff>38100</xdr:colOff>
      <xdr:row>96</xdr:row>
      <xdr:rowOff>107823</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46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124350</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6240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95422</xdr:rowOff>
    </xdr:from>
    <xdr:to>
      <xdr:col>67</xdr:col>
      <xdr:colOff>101600</xdr:colOff>
      <xdr:row>98</xdr:row>
      <xdr:rowOff>25572</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72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16699</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81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40442</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355392"/>
          <a:ext cx="1269" cy="1299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158569</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13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40442</xdr:rowOff>
    </xdr:from>
    <xdr:to>
      <xdr:col>116</xdr:col>
      <xdr:colOff>152400</xdr:colOff>
      <xdr:row>31</xdr:row>
      <xdr:rowOff>40442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35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122338</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294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99461</xdr:rowOff>
    </xdr:from>
    <xdr:to>
      <xdr:col>116</xdr:col>
      <xdr:colOff>114300</xdr:colOff>
      <xdr:row>38</xdr:row>
      <xdr:rowOff>29611</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44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146027</xdr:rowOff>
    </xdr:from>
    <xdr:to>
      <xdr:col>112</xdr:col>
      <xdr:colOff>38100</xdr:colOff>
      <xdr:row>38</xdr:row>
      <xdr:rowOff>76177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48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92704</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26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157206</xdr:rowOff>
    </xdr:from>
    <xdr:to>
      <xdr:col>107</xdr:col>
      <xdr:colOff>101600</xdr:colOff>
      <xdr:row>38</xdr:row>
      <xdr:rowOff>87356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50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103883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27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160086</xdr:rowOff>
    </xdr:from>
    <xdr:to>
      <xdr:col>102</xdr:col>
      <xdr:colOff>165100</xdr:colOff>
      <xdr:row>38</xdr:row>
      <xdr:rowOff>90236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106763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27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165915</xdr:rowOff>
    </xdr:from>
    <xdr:to>
      <xdr:col>98</xdr:col>
      <xdr:colOff>38100</xdr:colOff>
      <xdr:row>38</xdr:row>
      <xdr:rowOff>96065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112592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284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42621</xdr:rowOff>
    </xdr:from>
    <xdr:to>
      <xdr:col>116</xdr:col>
      <xdr:colOff>62864</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15121"/>
          <a:ext cx="1269" cy="1544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160748</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39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42621</xdr:rowOff>
    </xdr:from>
    <xdr:to>
      <xdr:col>116</xdr:col>
      <xdr:colOff>152400</xdr:colOff>
      <xdr:row>50</xdr:row>
      <xdr:rowOff>42621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1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19994</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792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168567</xdr:rowOff>
    </xdr:from>
    <xdr:to>
      <xdr:col>116</xdr:col>
      <xdr:colOff>114300</xdr:colOff>
      <xdr:row>58</xdr:row>
      <xdr:rowOff>98717</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140183</xdr:rowOff>
    </xdr:from>
    <xdr:to>
      <xdr:col>112</xdr:col>
      <xdr:colOff>38100</xdr:colOff>
      <xdr:row>58</xdr:row>
      <xdr:rowOff>70333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1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86860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68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5461</xdr:rowOff>
    </xdr:from>
    <xdr:to>
      <xdr:col>107</xdr:col>
      <xdr:colOff>101600</xdr:colOff>
      <xdr:row>58</xdr:row>
      <xdr:rowOff>107061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9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123588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72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162585</xdr:rowOff>
    </xdr:from>
    <xdr:to>
      <xdr:col>102</xdr:col>
      <xdr:colOff>165100</xdr:colOff>
      <xdr:row>58</xdr:row>
      <xdr:rowOff>92735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109262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71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159842</xdr:rowOff>
    </xdr:from>
    <xdr:to>
      <xdr:col>98</xdr:col>
      <xdr:colOff>38100</xdr:colOff>
      <xdr:row>58</xdr:row>
      <xdr:rowOff>89992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106519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70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57267</xdr:rowOff>
    </xdr:from>
    <xdr:to>
      <xdr:col>116</xdr:col>
      <xdr:colOff>62864</xdr:colOff>
      <xdr:row>77</xdr:row>
      <xdr:rowOff>151245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58767"/>
          <a:ext cx="1269" cy="129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155072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356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151245</xdr:rowOff>
    </xdr:from>
    <xdr:to>
      <xdr:col>116</xdr:col>
      <xdr:colOff>152400</xdr:colOff>
      <xdr:row>77</xdr:row>
      <xdr:rowOff>151245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35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3944</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3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57267</xdr:rowOff>
    </xdr:from>
    <xdr:to>
      <xdr:col>116</xdr:col>
      <xdr:colOff>152400</xdr:colOff>
      <xdr:row>70</xdr:row>
      <xdr:rowOff>57267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5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11250</xdr:rowOff>
    </xdr:from>
    <xdr:to>
      <xdr:col>116</xdr:col>
      <xdr:colOff>63500</xdr:colOff>
      <xdr:row>74</xdr:row>
      <xdr:rowOff>24348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698550"/>
          <a:ext cx="838200" cy="1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43507</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730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65080</xdr:rowOff>
    </xdr:from>
    <xdr:to>
      <xdr:col>116</xdr:col>
      <xdr:colOff>114300</xdr:colOff>
      <xdr:row>74</xdr:row>
      <xdr:rowOff>166680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7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24348</xdr:rowOff>
    </xdr:from>
    <xdr:to>
      <xdr:col>111</xdr:col>
      <xdr:colOff>177800</xdr:colOff>
      <xdr:row>74</xdr:row>
      <xdr:rowOff>129504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71164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15954</xdr:rowOff>
    </xdr:from>
    <xdr:to>
      <xdr:col>112</xdr:col>
      <xdr:colOff>38100</xdr:colOff>
      <xdr:row>73</xdr:row>
      <xdr:rowOff>117554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531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134081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307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129504</xdr:rowOff>
    </xdr:from>
    <xdr:to>
      <xdr:col>107</xdr:col>
      <xdr:colOff>50800</xdr:colOff>
      <xdr:row>74</xdr:row>
      <xdr:rowOff>134008</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816804"/>
          <a:ext cx="889000" cy="4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150073</xdr:rowOff>
    </xdr:from>
    <xdr:to>
      <xdr:col>107</xdr:col>
      <xdr:colOff>101600</xdr:colOff>
      <xdr:row>73</xdr:row>
      <xdr:rowOff>80223</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494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96750</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26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134008</xdr:rowOff>
    </xdr:from>
    <xdr:to>
      <xdr:col>102</xdr:col>
      <xdr:colOff>114300</xdr:colOff>
      <xdr:row>74</xdr:row>
      <xdr:rowOff>169921</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821308"/>
          <a:ext cx="889000" cy="3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25875</xdr:rowOff>
    </xdr:from>
    <xdr:to>
      <xdr:col>102</xdr:col>
      <xdr:colOff>165100</xdr:colOff>
      <xdr:row>73</xdr:row>
      <xdr:rowOff>127475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54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144002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31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32276</xdr:rowOff>
    </xdr:from>
    <xdr:to>
      <xdr:col>98</xdr:col>
      <xdr:colOff>38100</xdr:colOff>
      <xdr:row>73</xdr:row>
      <xdr:rowOff>133876</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54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150403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32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131900</xdr:rowOff>
    </xdr:from>
    <xdr:to>
      <xdr:col>116</xdr:col>
      <xdr:colOff>114300</xdr:colOff>
      <xdr:row>74</xdr:row>
      <xdr:rowOff>62050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64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154777</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49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144998</xdr:rowOff>
    </xdr:from>
    <xdr:to>
      <xdr:col>112</xdr:col>
      <xdr:colOff>38100</xdr:colOff>
      <xdr:row>74</xdr:row>
      <xdr:rowOff>75148</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66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66275</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75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78704</xdr:rowOff>
    </xdr:from>
    <xdr:to>
      <xdr:col>107</xdr:col>
      <xdr:colOff>101600</xdr:colOff>
      <xdr:row>75</xdr:row>
      <xdr:rowOff>8854</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76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171431</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85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83208</xdr:rowOff>
    </xdr:from>
    <xdr:to>
      <xdr:col>102</xdr:col>
      <xdr:colOff>165100</xdr:colOff>
      <xdr:row>75</xdr:row>
      <xdr:rowOff>13358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77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4485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86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119121</xdr:rowOff>
    </xdr:from>
    <xdr:to>
      <xdr:col>98</xdr:col>
      <xdr:colOff>38100</xdr:colOff>
      <xdr:row>75</xdr:row>
      <xdr:rowOff>49271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80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40398</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89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・人件費：給与改定による給料月額の増及び期末勤勉手当の支給月数の引き上げなどにより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14,122</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円</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増加。</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・物件費：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公共施設の維持管理費や電気代の高騰の影響等により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7,251</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増加</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600">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・維持補修費：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主に文化センター施設機器の修繕事業により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902</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円減</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増加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・扶助費：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主に定額減税給付調整事業により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9,057</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円増加。</a:t>
          </a:r>
          <a:endParaRPr lang="ja-JP" altLang="ja-JP" sz="1600">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・補助費等：</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主に新ごみ処理施設整備事業にかかる負担金の増</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6,851</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増加</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。・普通建設事業費：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小中学校</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改修事業、</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河川改修事業（浅野川）、道路メンテナンス事業</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などにより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46,040</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円増加</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600">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・災害復旧事業：</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R5</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年度の公共土木施設補助災害復旧事業の</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完了により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446</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円減少。・公債費：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償還金自体は微減であるが、人口減の影響で</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1,197</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円の増加</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600">
            <a:effectLst/>
            <a:latin typeface="HG丸ｺﾞｼｯｸM-PRO" panose="020F0600000000000000" pitchFamily="50" charset="-128"/>
            <a:ea typeface="HG丸ｺﾞｼｯｸM-PRO" panose="020F0600000000000000" pitchFamily="50" charset="-128"/>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・積立金：</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主に</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公共施設維持管理基金</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、減債基金</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への積立</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減</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10,232</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減少</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。・繰出金：</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操出金自体は微減であるが、人口減の影響で</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573</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円の増加。</a:t>
          </a: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600">
            <a:effectLst/>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兵庫県市川町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10,660
10,492
82.67
7,712,586
7,478,786
223,501
4,007,591
7,111,065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65.0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125603</xdr:rowOff>
    </xdr:from>
    <xdr:to>
      <xdr:col>24</xdr:col>
      <xdr:colOff>62865</xdr:colOff>
      <xdr:row>38</xdr:row>
      <xdr:rowOff>91504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097653"/>
          <a:ext cx="1270" cy="1508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95331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91504</xdr:rowOff>
    </xdr:from>
    <xdr:to>
      <xdr:col>24</xdr:col>
      <xdr:colOff>152400</xdr:colOff>
      <xdr:row>38</xdr:row>
      <xdr:rowOff>91504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0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72280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125603</xdr:rowOff>
    </xdr:from>
    <xdr:to>
      <xdr:col>24</xdr:col>
      <xdr:colOff>152400</xdr:colOff>
      <xdr:row>29</xdr:row>
      <xdr:rowOff>125603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09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11684</xdr:rowOff>
    </xdr:from>
    <xdr:to>
      <xdr:col>24</xdr:col>
      <xdr:colOff>63500</xdr:colOff>
      <xdr:row>35</xdr:row>
      <xdr:rowOff>107696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12434"/>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82757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83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104330</xdr:rowOff>
    </xdr:from>
    <xdr:to>
      <xdr:col>24</xdr:col>
      <xdr:colOff>114300</xdr:colOff>
      <xdr:row>36</xdr:row>
      <xdr:rowOff>34480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0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98742</xdr:rowOff>
    </xdr:from>
    <xdr:to>
      <xdr:col>19</xdr:col>
      <xdr:colOff>177800</xdr:colOff>
      <xdr:row>35</xdr:row>
      <xdr:rowOff>107696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99492"/>
          <a:ext cx="8890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130048</xdr:rowOff>
    </xdr:from>
    <xdr:to>
      <xdr:col>20</xdr:col>
      <xdr:colOff>38100</xdr:colOff>
      <xdr:row>36</xdr:row>
      <xdr:rowOff>60198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51325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98742</xdr:rowOff>
    </xdr:from>
    <xdr:to>
      <xdr:col>15</xdr:col>
      <xdr:colOff>50800</xdr:colOff>
      <xdr:row>35</xdr:row>
      <xdr:rowOff>126746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99492"/>
          <a:ext cx="889000" cy="2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163957</xdr:rowOff>
    </xdr:from>
    <xdr:to>
      <xdr:col>15</xdr:col>
      <xdr:colOff>101600</xdr:colOff>
      <xdr:row>36</xdr:row>
      <xdr:rowOff>94107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85234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5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126746</xdr:rowOff>
    </xdr:from>
    <xdr:to>
      <xdr:col>10</xdr:col>
      <xdr:colOff>114300</xdr:colOff>
      <xdr:row>35</xdr:row>
      <xdr:rowOff>145224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27496"/>
          <a:ext cx="889000" cy="1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24130</xdr:rowOff>
    </xdr:from>
    <xdr:to>
      <xdr:col>10</xdr:col>
      <xdr:colOff>165100</xdr:colOff>
      <xdr:row>36</xdr:row>
      <xdr:rowOff>125730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116857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118381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9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132334</xdr:rowOff>
    </xdr:from>
    <xdr:to>
      <xdr:col>24</xdr:col>
      <xdr:colOff>114300</xdr:colOff>
      <xdr:row>35</xdr:row>
      <xdr:rowOff>62484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6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155211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13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56896</xdr:rowOff>
    </xdr:from>
    <xdr:to>
      <xdr:col>20</xdr:col>
      <xdr:colOff>38100</xdr:colOff>
      <xdr:row>35</xdr:row>
      <xdr:rowOff>158496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5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3573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32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47942</xdr:rowOff>
    </xdr:from>
    <xdr:to>
      <xdr:col>15</xdr:col>
      <xdr:colOff>101600</xdr:colOff>
      <xdr:row>35</xdr:row>
      <xdr:rowOff>149542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4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166069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23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75946</xdr:rowOff>
    </xdr:from>
    <xdr:to>
      <xdr:col>10</xdr:col>
      <xdr:colOff>165100</xdr:colOff>
      <xdr:row>36</xdr:row>
      <xdr:rowOff>6096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7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22623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51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94424</xdr:rowOff>
    </xdr:from>
    <xdr:to>
      <xdr:col>6</xdr:col>
      <xdr:colOff>38100</xdr:colOff>
      <xdr:row>36</xdr:row>
      <xdr:rowOff>24574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9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41101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7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40638</xdr:rowOff>
    </xdr:from>
    <xdr:to>
      <xdr:col>24</xdr:col>
      <xdr:colOff>62865</xdr:colOff>
      <xdr:row>58</xdr:row>
      <xdr:rowOff>77260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84588"/>
          <a:ext cx="1270" cy="1236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81087</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2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77260</xdr:rowOff>
    </xdr:from>
    <xdr:to>
      <xdr:col>24</xdr:col>
      <xdr:colOff>152400</xdr:colOff>
      <xdr:row>58</xdr:row>
      <xdr:rowOff>77260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2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158765</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59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437,834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40638</xdr:rowOff>
    </xdr:from>
    <xdr:to>
      <xdr:col>24</xdr:col>
      <xdr:colOff>152400</xdr:colOff>
      <xdr:row>51</xdr:row>
      <xdr:rowOff>40638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8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46069</xdr:rowOff>
    </xdr:from>
    <xdr:to>
      <xdr:col>24</xdr:col>
      <xdr:colOff>63500</xdr:colOff>
      <xdr:row>57</xdr:row>
      <xdr:rowOff>51130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818719"/>
          <a:ext cx="838200" cy="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79143</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50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56266</xdr:rowOff>
    </xdr:from>
    <xdr:to>
      <xdr:col>24</xdr:col>
      <xdr:colOff>114300</xdr:colOff>
      <xdr:row>56</xdr:row>
      <xdr:rowOff>157866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5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46069</xdr:rowOff>
    </xdr:from>
    <xdr:to>
      <xdr:col>19</xdr:col>
      <xdr:colOff>177800</xdr:colOff>
      <xdr:row>57</xdr:row>
      <xdr:rowOff>54556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18719"/>
          <a:ext cx="889000" cy="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98194</xdr:rowOff>
    </xdr:from>
    <xdr:to>
      <xdr:col>20</xdr:col>
      <xdr:colOff>38100</xdr:colOff>
      <xdr:row>57</xdr:row>
      <xdr:rowOff>28344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99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44871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474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163181</xdr:rowOff>
    </xdr:from>
    <xdr:to>
      <xdr:col>15</xdr:col>
      <xdr:colOff>50800</xdr:colOff>
      <xdr:row>57</xdr:row>
      <xdr:rowOff>54556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764381"/>
          <a:ext cx="889000" cy="62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112887</xdr:rowOff>
    </xdr:from>
    <xdr:to>
      <xdr:col>15</xdr:col>
      <xdr:colOff>101600</xdr:colOff>
      <xdr:row>57</xdr:row>
      <xdr:rowOff>43037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1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59564</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48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126755</xdr:rowOff>
    </xdr:from>
    <xdr:to>
      <xdr:col>10</xdr:col>
      <xdr:colOff>114300</xdr:colOff>
      <xdr:row>56</xdr:row>
      <xdr:rowOff>163181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556505"/>
          <a:ext cx="889000" cy="207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121655</xdr:rowOff>
    </xdr:from>
    <xdr:to>
      <xdr:col>10</xdr:col>
      <xdr:colOff>165100</xdr:colOff>
      <xdr:row>57</xdr:row>
      <xdr:rowOff>51805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42932</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81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160289</xdr:rowOff>
    </xdr:from>
    <xdr:to>
      <xdr:col>6</xdr:col>
      <xdr:colOff>38100</xdr:colOff>
      <xdr:row>55</xdr:row>
      <xdr:rowOff>90439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4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106966</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193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330</xdr:rowOff>
    </xdr:from>
    <xdr:to>
      <xdr:col>24</xdr:col>
      <xdr:colOff>114300</xdr:colOff>
      <xdr:row>57</xdr:row>
      <xdr:rowOff>101930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7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150207</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51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166719</xdr:rowOff>
    </xdr:from>
    <xdr:to>
      <xdr:col>20</xdr:col>
      <xdr:colOff>38100</xdr:colOff>
      <xdr:row>57</xdr:row>
      <xdr:rowOff>96869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6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87996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86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3756</xdr:rowOff>
    </xdr:from>
    <xdr:to>
      <xdr:col>15</xdr:col>
      <xdr:colOff>101600</xdr:colOff>
      <xdr:row>57</xdr:row>
      <xdr:rowOff>105356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77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96483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869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112381</xdr:rowOff>
    </xdr:from>
    <xdr:to>
      <xdr:col>10</xdr:col>
      <xdr:colOff>165100</xdr:colOff>
      <xdr:row>57</xdr:row>
      <xdr:rowOff>42531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713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59058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48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75955</xdr:rowOff>
    </xdr:from>
    <xdr:to>
      <xdr:col>6</xdr:col>
      <xdr:colOff>38100</xdr:colOff>
      <xdr:row>56</xdr:row>
      <xdr:rowOff>6105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50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168682</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598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3646</xdr:rowOff>
    </xdr:from>
    <xdr:to>
      <xdr:col>24</xdr:col>
      <xdr:colOff>62865</xdr:colOff>
      <xdr:row>79</xdr:row>
      <xdr:rowOff>28135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76596"/>
          <a:ext cx="1270" cy="1396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31962</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7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28135</xdr:rowOff>
    </xdr:from>
    <xdr:to>
      <xdr:col>24</xdr:col>
      <xdr:colOff>152400</xdr:colOff>
      <xdr:row>79</xdr:row>
      <xdr:rowOff>28135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7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121773</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5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296,129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3646</xdr:rowOff>
    </xdr:from>
    <xdr:to>
      <xdr:col>24</xdr:col>
      <xdr:colOff>152400</xdr:colOff>
      <xdr:row>71</xdr:row>
      <xdr:rowOff>3646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7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124045</xdr:rowOff>
    </xdr:from>
    <xdr:to>
      <xdr:col>24</xdr:col>
      <xdr:colOff>63500</xdr:colOff>
      <xdr:row>77</xdr:row>
      <xdr:rowOff>87570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54245"/>
          <a:ext cx="838200" cy="134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61549</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202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38672</xdr:rowOff>
    </xdr:from>
    <xdr:to>
      <xdr:col>24</xdr:col>
      <xdr:colOff>114300</xdr:colOff>
      <xdr:row>76</xdr:row>
      <xdr:rowOff>140272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87570</xdr:rowOff>
    </xdr:from>
    <xdr:to>
      <xdr:col>19</xdr:col>
      <xdr:colOff>177800</xdr:colOff>
      <xdr:row>78</xdr:row>
      <xdr:rowOff>18021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89220"/>
          <a:ext cx="889000" cy="101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166413</xdr:rowOff>
    </xdr:from>
    <xdr:to>
      <xdr:col>20</xdr:col>
      <xdr:colOff>38100</xdr:colOff>
      <xdr:row>77</xdr:row>
      <xdr:rowOff>96563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113090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1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115661</xdr:rowOff>
    </xdr:from>
    <xdr:to>
      <xdr:col>15</xdr:col>
      <xdr:colOff>50800</xdr:colOff>
      <xdr:row>78</xdr:row>
      <xdr:rowOff>18021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317311"/>
          <a:ext cx="889000" cy="7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114064</xdr:rowOff>
    </xdr:from>
    <xdr:to>
      <xdr:col>15</xdr:col>
      <xdr:colOff>101600</xdr:colOff>
      <xdr:row>78</xdr:row>
      <xdr:rowOff>44214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31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60741</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90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115661</xdr:rowOff>
    </xdr:from>
    <xdr:to>
      <xdr:col>10</xdr:col>
      <xdr:colOff>114300</xdr:colOff>
      <xdr:row>78</xdr:row>
      <xdr:rowOff>159314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317311"/>
          <a:ext cx="889000" cy="21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10261</xdr:rowOff>
    </xdr:from>
    <xdr:to>
      <xdr:col>10</xdr:col>
      <xdr:colOff>165100</xdr:colOff>
      <xdr:row>77</xdr:row>
      <xdr:rowOff>111861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128388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87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72926</xdr:rowOff>
    </xdr:from>
    <xdr:to>
      <xdr:col>6</xdr:col>
      <xdr:colOff>38100</xdr:colOff>
      <xdr:row>79</xdr:row>
      <xdr:rowOff>3076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4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19603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21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73245</xdr:rowOff>
    </xdr:from>
    <xdr:to>
      <xdr:col>24</xdr:col>
      <xdr:colOff>114300</xdr:colOff>
      <xdr:row>77</xdr:row>
      <xdr:rowOff>3395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0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51672</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81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36770</xdr:rowOff>
    </xdr:from>
    <xdr:to>
      <xdr:col>20</xdr:col>
      <xdr:colOff>38100</xdr:colOff>
      <xdr:row>77</xdr:row>
      <xdr:rowOff>138370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3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129497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331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138671</xdr:rowOff>
    </xdr:from>
    <xdr:to>
      <xdr:col>15</xdr:col>
      <xdr:colOff>101600</xdr:colOff>
      <xdr:row>78</xdr:row>
      <xdr:rowOff>68821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40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59948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33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64861</xdr:rowOff>
    </xdr:from>
    <xdr:to>
      <xdr:col>10</xdr:col>
      <xdr:colOff>165100</xdr:colOff>
      <xdr:row>77</xdr:row>
      <xdr:rowOff>166461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66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157588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359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108514</xdr:rowOff>
    </xdr:from>
    <xdr:to>
      <xdr:col>6</xdr:col>
      <xdr:colOff>38100</xdr:colOff>
      <xdr:row>79</xdr:row>
      <xdr:rowOff>38664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8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29791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574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56338</xdr:rowOff>
    </xdr:from>
    <xdr:to>
      <xdr:col>24</xdr:col>
      <xdr:colOff>62865</xdr:colOff>
      <xdr:row>99</xdr:row>
      <xdr:rowOff>133429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58288"/>
          <a:ext cx="1270" cy="1448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137256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11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133429</xdr:rowOff>
    </xdr:from>
    <xdr:to>
      <xdr:col>24</xdr:col>
      <xdr:colOff>152400</xdr:colOff>
      <xdr:row>99</xdr:row>
      <xdr:rowOff>133429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10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3015</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43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56338</xdr:rowOff>
    </xdr:from>
    <xdr:to>
      <xdr:col>24</xdr:col>
      <xdr:colOff>152400</xdr:colOff>
      <xdr:row>91</xdr:row>
      <xdr:rowOff>56338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5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6786</xdr:rowOff>
    </xdr:from>
    <xdr:to>
      <xdr:col>24</xdr:col>
      <xdr:colOff>63500</xdr:colOff>
      <xdr:row>97</xdr:row>
      <xdr:rowOff>77467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637436"/>
          <a:ext cx="838200" cy="70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139205</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59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160778</xdr:rowOff>
    </xdr:from>
    <xdr:to>
      <xdr:col>24</xdr:col>
      <xdr:colOff>114300</xdr:colOff>
      <xdr:row>97</xdr:row>
      <xdr:rowOff>90928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77467</xdr:rowOff>
    </xdr:from>
    <xdr:to>
      <xdr:col>19</xdr:col>
      <xdr:colOff>177800</xdr:colOff>
      <xdr:row>97</xdr:row>
      <xdr:rowOff>148887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708117"/>
          <a:ext cx="889000" cy="71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31587</xdr:rowOff>
    </xdr:from>
    <xdr:to>
      <xdr:col>20</xdr:col>
      <xdr:colOff>38100</xdr:colOff>
      <xdr:row>97</xdr:row>
      <xdr:rowOff>133187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6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124314</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75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148887</xdr:rowOff>
    </xdr:from>
    <xdr:to>
      <xdr:col>15</xdr:col>
      <xdr:colOff>50800</xdr:colOff>
      <xdr:row>97</xdr:row>
      <xdr:rowOff>152479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779537"/>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54611</xdr:rowOff>
    </xdr:from>
    <xdr:to>
      <xdr:col>15</xdr:col>
      <xdr:colOff>101600</xdr:colOff>
      <xdr:row>97</xdr:row>
      <xdr:rowOff>156211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8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46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152479</xdr:rowOff>
    </xdr:from>
    <xdr:to>
      <xdr:col>10</xdr:col>
      <xdr:colOff>114300</xdr:colOff>
      <xdr:row>98</xdr:row>
      <xdr:rowOff>95591</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783129"/>
          <a:ext cx="889000" cy="11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66399</xdr:rowOff>
    </xdr:from>
    <xdr:to>
      <xdr:col>10</xdr:col>
      <xdr:colOff>165100</xdr:colOff>
      <xdr:row>97</xdr:row>
      <xdr:rowOff>167999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13076</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7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156815</xdr:rowOff>
    </xdr:from>
    <xdr:to>
      <xdr:col>6</xdr:col>
      <xdr:colOff>38100</xdr:colOff>
      <xdr:row>98</xdr:row>
      <xdr:rowOff>86965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103492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6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127436</xdr:rowOff>
    </xdr:from>
    <xdr:to>
      <xdr:col>24</xdr:col>
      <xdr:colOff>114300</xdr:colOff>
      <xdr:row>97</xdr:row>
      <xdr:rowOff>57586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58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150313</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43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26667</xdr:rowOff>
    </xdr:from>
    <xdr:to>
      <xdr:col>20</xdr:col>
      <xdr:colOff>38100</xdr:colOff>
      <xdr:row>97</xdr:row>
      <xdr:rowOff>128267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65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144794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43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98087</xdr:rowOff>
    </xdr:from>
    <xdr:to>
      <xdr:col>15</xdr:col>
      <xdr:colOff>101600</xdr:colOff>
      <xdr:row>98</xdr:row>
      <xdr:rowOff>28237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72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19364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82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101679</xdr:rowOff>
    </xdr:from>
    <xdr:to>
      <xdr:col>10</xdr:col>
      <xdr:colOff>165100</xdr:colOff>
      <xdr:row>98</xdr:row>
      <xdr:rowOff>31829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73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22956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82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44791</xdr:rowOff>
    </xdr:from>
    <xdr:to>
      <xdr:col>6</xdr:col>
      <xdr:colOff>38100</xdr:colOff>
      <xdr:row>98</xdr:row>
      <xdr:rowOff>146391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4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137518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3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55412"/>
          <a:ext cx="127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68072</xdr:rowOff>
    </xdr:from>
    <xdr:to>
      <xdr:col>55</xdr:col>
      <xdr:colOff>0</xdr:colOff>
      <xdr:row>38</xdr:row>
      <xdr:rowOff>71120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583172"/>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6240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98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154813</xdr:rowOff>
    </xdr:from>
    <xdr:to>
      <xdr:col>55</xdr:col>
      <xdr:colOff>50800</xdr:colOff>
      <xdr:row>38</xdr:row>
      <xdr:rowOff>84963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49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51308</xdr:rowOff>
    </xdr:from>
    <xdr:to>
      <xdr:col>50</xdr:col>
      <xdr:colOff>114300</xdr:colOff>
      <xdr:row>38</xdr:row>
      <xdr:rowOff>71120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566408"/>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139954</xdr:rowOff>
    </xdr:from>
    <xdr:to>
      <xdr:col>50</xdr:col>
      <xdr:colOff>165100</xdr:colOff>
      <xdr:row>38</xdr:row>
      <xdr:rowOff>70104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8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86631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258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51308</xdr:rowOff>
    </xdr:from>
    <xdr:to>
      <xdr:col>45</xdr:col>
      <xdr:colOff>177800</xdr:colOff>
      <xdr:row>38</xdr:row>
      <xdr:rowOff>74168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5664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104919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27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62357</xdr:rowOff>
    </xdr:from>
    <xdr:to>
      <xdr:col>41</xdr:col>
      <xdr:colOff>50800</xdr:colOff>
      <xdr:row>38</xdr:row>
      <xdr:rowOff>74168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577457"/>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6604</xdr:rowOff>
    </xdr:from>
    <xdr:to>
      <xdr:col>41</xdr:col>
      <xdr:colOff>101600</xdr:colOff>
      <xdr:row>38</xdr:row>
      <xdr:rowOff>108204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2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124731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2969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69469</xdr:rowOff>
    </xdr:from>
    <xdr:to>
      <xdr:col>36</xdr:col>
      <xdr:colOff>165100</xdr:colOff>
      <xdr:row>37</xdr:row>
      <xdr:rowOff>171069</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16146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88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17272</xdr:rowOff>
    </xdr:from>
    <xdr:to>
      <xdr:col>55</xdr:col>
      <xdr:colOff>50800</xdr:colOff>
      <xdr:row>38</xdr:row>
      <xdr:rowOff>118872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53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167149</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10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20320</xdr:rowOff>
    </xdr:from>
    <xdr:to>
      <xdr:col>50</xdr:col>
      <xdr:colOff>165100</xdr:colOff>
      <xdr:row>38</xdr:row>
      <xdr:rowOff>121920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5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113047</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628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508</xdr:rowOff>
    </xdr:from>
    <xdr:to>
      <xdr:col>46</xdr:col>
      <xdr:colOff>38100</xdr:colOff>
      <xdr:row>38</xdr:row>
      <xdr:rowOff>102108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51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93235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608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23368</xdr:rowOff>
    </xdr:from>
    <xdr:to>
      <xdr:col>41</xdr:col>
      <xdr:colOff>101600</xdr:colOff>
      <xdr:row>38</xdr:row>
      <xdr:rowOff>124968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53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116095</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6311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11557</xdr:rowOff>
    </xdr:from>
    <xdr:to>
      <xdr:col>36</xdr:col>
      <xdr:colOff>165100</xdr:colOff>
      <xdr:row>38</xdr:row>
      <xdr:rowOff>113157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52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104284</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619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49476</xdr:rowOff>
    </xdr:from>
    <xdr:to>
      <xdr:col>54</xdr:col>
      <xdr:colOff>189865</xdr:colOff>
      <xdr:row>58</xdr:row>
      <xdr:rowOff>93797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93426"/>
          <a:ext cx="1270" cy="124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97624</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4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93797</xdr:rowOff>
    </xdr:from>
    <xdr:to>
      <xdr:col>55</xdr:col>
      <xdr:colOff>88900</xdr:colOff>
      <xdr:row>58</xdr:row>
      <xdr:rowOff>93797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37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167603</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68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282,234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49476</xdr:rowOff>
    </xdr:from>
    <xdr:to>
      <xdr:col>55</xdr:col>
      <xdr:colOff>88900</xdr:colOff>
      <xdr:row>51</xdr:row>
      <xdr:rowOff>49476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93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84465</xdr:rowOff>
    </xdr:from>
    <xdr:to>
      <xdr:col>55</xdr:col>
      <xdr:colOff>0</xdr:colOff>
      <xdr:row>57</xdr:row>
      <xdr:rowOff>93225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857115"/>
          <a:ext cx="838200" cy="8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45752</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18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67325</xdr:rowOff>
    </xdr:from>
    <xdr:to>
      <xdr:col>55</xdr:col>
      <xdr:colOff>50800</xdr:colOff>
      <xdr:row>57</xdr:row>
      <xdr:rowOff>168925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3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84465</xdr:rowOff>
    </xdr:from>
    <xdr:to>
      <xdr:col>50</xdr:col>
      <xdr:colOff>114300</xdr:colOff>
      <xdr:row>57</xdr:row>
      <xdr:rowOff>115116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857115"/>
          <a:ext cx="889000" cy="3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68001</xdr:rowOff>
    </xdr:from>
    <xdr:to>
      <xdr:col>50</xdr:col>
      <xdr:colOff>165100</xdr:colOff>
      <xdr:row>57</xdr:row>
      <xdr:rowOff>169601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4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160728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93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115116</xdr:rowOff>
    </xdr:from>
    <xdr:to>
      <xdr:col>45</xdr:col>
      <xdr:colOff>177800</xdr:colOff>
      <xdr:row>57</xdr:row>
      <xdr:rowOff>135723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887766"/>
          <a:ext cx="889000" cy="2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79061</xdr:rowOff>
    </xdr:from>
    <xdr:to>
      <xdr:col>46</xdr:col>
      <xdr:colOff>38100</xdr:colOff>
      <xdr:row>58</xdr:row>
      <xdr:rowOff>9211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338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94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135723</xdr:rowOff>
    </xdr:from>
    <xdr:to>
      <xdr:col>41</xdr:col>
      <xdr:colOff>50800</xdr:colOff>
      <xdr:row>57</xdr:row>
      <xdr:rowOff>153608</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908373"/>
          <a:ext cx="889000" cy="1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83262</xdr:rowOff>
    </xdr:from>
    <xdr:to>
      <xdr:col>41</xdr:col>
      <xdr:colOff>101600</xdr:colOff>
      <xdr:row>58</xdr:row>
      <xdr:rowOff>13412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29939</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93106</xdr:rowOff>
    </xdr:from>
    <xdr:to>
      <xdr:col>36</xdr:col>
      <xdr:colOff>165100</xdr:colOff>
      <xdr:row>58</xdr:row>
      <xdr:rowOff>23256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39783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4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42425</xdr:rowOff>
    </xdr:from>
    <xdr:to>
      <xdr:col>55</xdr:col>
      <xdr:colOff>50800</xdr:colOff>
      <xdr:row>57</xdr:row>
      <xdr:rowOff>144025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1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65302</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66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33665</xdr:rowOff>
    </xdr:from>
    <xdr:to>
      <xdr:col>50</xdr:col>
      <xdr:colOff>165100</xdr:colOff>
      <xdr:row>57</xdr:row>
      <xdr:rowOff>135265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0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151792</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581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64316</xdr:rowOff>
    </xdr:from>
    <xdr:to>
      <xdr:col>46</xdr:col>
      <xdr:colOff>38100</xdr:colOff>
      <xdr:row>57</xdr:row>
      <xdr:rowOff>165916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83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10993</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612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84923</xdr:rowOff>
    </xdr:from>
    <xdr:to>
      <xdr:col>41</xdr:col>
      <xdr:colOff>101600</xdr:colOff>
      <xdr:row>58</xdr:row>
      <xdr:rowOff>15073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57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6200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950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102808</xdr:rowOff>
    </xdr:from>
    <xdr:to>
      <xdr:col>36</xdr:col>
      <xdr:colOff>165100</xdr:colOff>
      <xdr:row>58</xdr:row>
      <xdr:rowOff>32958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7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24085</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968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156597</xdr:rowOff>
    </xdr:from>
    <xdr:to>
      <xdr:col>54</xdr:col>
      <xdr:colOff>189865</xdr:colOff>
      <xdr:row>78</xdr:row>
      <xdr:rowOff>146081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58097"/>
          <a:ext cx="1270" cy="1361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149908</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23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146081</xdr:rowOff>
    </xdr:from>
    <xdr:to>
      <xdr:col>55</xdr:col>
      <xdr:colOff>88900</xdr:colOff>
      <xdr:row>78</xdr:row>
      <xdr:rowOff>146081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19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103274</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3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75,113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156597</xdr:rowOff>
    </xdr:from>
    <xdr:to>
      <xdr:col>55</xdr:col>
      <xdr:colOff>88900</xdr:colOff>
      <xdr:row>70</xdr:row>
      <xdr:rowOff>156597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58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43593</xdr:rowOff>
    </xdr:from>
    <xdr:to>
      <xdr:col>55</xdr:col>
      <xdr:colOff>0</xdr:colOff>
      <xdr:row>78</xdr:row>
      <xdr:rowOff>48813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16693"/>
          <a:ext cx="838200" cy="5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112158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97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89281</xdr:rowOff>
    </xdr:from>
    <xdr:to>
      <xdr:col>55</xdr:col>
      <xdr:colOff>50800</xdr:colOff>
      <xdr:row>77</xdr:row>
      <xdr:rowOff>19431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1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65672</xdr:rowOff>
    </xdr:from>
    <xdr:to>
      <xdr:col>50</xdr:col>
      <xdr:colOff>114300</xdr:colOff>
      <xdr:row>78</xdr:row>
      <xdr:rowOff>43593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267322"/>
          <a:ext cx="889000" cy="149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58305</xdr:rowOff>
    </xdr:from>
    <xdr:to>
      <xdr:col>50</xdr:col>
      <xdr:colOff>165100</xdr:colOff>
      <xdr:row>76</xdr:row>
      <xdr:rowOff>159905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08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4983</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86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38602</xdr:rowOff>
    </xdr:from>
    <xdr:to>
      <xdr:col>45</xdr:col>
      <xdr:colOff>177800</xdr:colOff>
      <xdr:row>77</xdr:row>
      <xdr:rowOff>65672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240252"/>
          <a:ext cx="889000" cy="27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87909</xdr:rowOff>
    </xdr:from>
    <xdr:to>
      <xdr:col>46</xdr:col>
      <xdr:colOff>38100</xdr:colOff>
      <xdr:row>76</xdr:row>
      <xdr:rowOff>18059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29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34586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72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38525</xdr:rowOff>
    </xdr:from>
    <xdr:to>
      <xdr:col>41</xdr:col>
      <xdr:colOff>50800</xdr:colOff>
      <xdr:row>77</xdr:row>
      <xdr:rowOff>38602</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240175"/>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10167</xdr:rowOff>
    </xdr:from>
    <xdr:to>
      <xdr:col>41</xdr:col>
      <xdr:colOff>101600</xdr:colOff>
      <xdr:row>76</xdr:row>
      <xdr:rowOff>111767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40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128293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81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85013</xdr:rowOff>
    </xdr:from>
    <xdr:to>
      <xdr:col>36</xdr:col>
      <xdr:colOff>165100</xdr:colOff>
      <xdr:row>76</xdr:row>
      <xdr:rowOff>15163</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294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31690</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2718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169463</xdr:rowOff>
    </xdr:from>
    <xdr:to>
      <xdr:col>55</xdr:col>
      <xdr:colOff>50800</xdr:colOff>
      <xdr:row>78</xdr:row>
      <xdr:rowOff>99613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7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84390</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8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164243</xdr:rowOff>
    </xdr:from>
    <xdr:to>
      <xdr:col>50</xdr:col>
      <xdr:colOff>165100</xdr:colOff>
      <xdr:row>78</xdr:row>
      <xdr:rowOff>94393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6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85520</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458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14872</xdr:rowOff>
    </xdr:from>
    <xdr:to>
      <xdr:col>46</xdr:col>
      <xdr:colOff>38100</xdr:colOff>
      <xdr:row>77</xdr:row>
      <xdr:rowOff>116472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1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107599</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309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159252</xdr:rowOff>
    </xdr:from>
    <xdr:to>
      <xdr:col>41</xdr:col>
      <xdr:colOff>101600</xdr:colOff>
      <xdr:row>77</xdr:row>
      <xdr:rowOff>89402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18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80529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28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159175</xdr:rowOff>
    </xdr:from>
    <xdr:to>
      <xdr:col>36</xdr:col>
      <xdr:colOff>165100</xdr:colOff>
      <xdr:row>77</xdr:row>
      <xdr:rowOff>89325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18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80452</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28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159017</xdr:rowOff>
    </xdr:from>
    <xdr:to>
      <xdr:col>54</xdr:col>
      <xdr:colOff>189865</xdr:colOff>
      <xdr:row>98</xdr:row>
      <xdr:rowOff>2901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60967"/>
          <a:ext cx="1270" cy="104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6728</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0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2901</xdr:rowOff>
    </xdr:from>
    <xdr:to>
      <xdr:col>55</xdr:col>
      <xdr:colOff>88900</xdr:colOff>
      <xdr:row>98</xdr:row>
      <xdr:rowOff>2901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05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105694</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3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159017</xdr:rowOff>
    </xdr:from>
    <xdr:to>
      <xdr:col>55</xdr:col>
      <xdr:colOff>88900</xdr:colOff>
      <xdr:row>91</xdr:row>
      <xdr:rowOff>159017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6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32693</xdr:rowOff>
    </xdr:from>
    <xdr:to>
      <xdr:col>55</xdr:col>
      <xdr:colOff>0</xdr:colOff>
      <xdr:row>97</xdr:row>
      <xdr:rowOff>128494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663343"/>
          <a:ext cx="838200" cy="9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92392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80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69515</xdr:rowOff>
    </xdr:from>
    <xdr:to>
      <xdr:col>55</xdr:col>
      <xdr:colOff>50800</xdr:colOff>
      <xdr:row>96</xdr:row>
      <xdr:rowOff>171115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2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128494</xdr:rowOff>
    </xdr:from>
    <xdr:to>
      <xdr:col>50</xdr:col>
      <xdr:colOff>114300</xdr:colOff>
      <xdr:row>97</xdr:row>
      <xdr:rowOff>131539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759144"/>
          <a:ext cx="889000" cy="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86257</xdr:rowOff>
    </xdr:from>
    <xdr:to>
      <xdr:col>50</xdr:col>
      <xdr:colOff>165100</xdr:colOff>
      <xdr:row>97</xdr:row>
      <xdr:rowOff>16407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4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32934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2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126684</xdr:rowOff>
    </xdr:from>
    <xdr:to>
      <xdr:col>45</xdr:col>
      <xdr:colOff>177800</xdr:colOff>
      <xdr:row>97</xdr:row>
      <xdr:rowOff>131539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757334"/>
          <a:ext cx="889000" cy="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61362</xdr:rowOff>
    </xdr:from>
    <xdr:to>
      <xdr:col>46</xdr:col>
      <xdr:colOff>38100</xdr:colOff>
      <xdr:row>96</xdr:row>
      <xdr:rowOff>162962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2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8039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9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121425</xdr:rowOff>
    </xdr:from>
    <xdr:to>
      <xdr:col>41</xdr:col>
      <xdr:colOff>50800</xdr:colOff>
      <xdr:row>97</xdr:row>
      <xdr:rowOff>126684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752075"/>
          <a:ext cx="889000" cy="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109835</xdr:rowOff>
    </xdr:from>
    <xdr:to>
      <xdr:col>41</xdr:col>
      <xdr:colOff>101600</xdr:colOff>
      <xdr:row>97</xdr:row>
      <xdr:rowOff>39985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6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56512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4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123044</xdr:rowOff>
    </xdr:from>
    <xdr:to>
      <xdr:col>36</xdr:col>
      <xdr:colOff>165100</xdr:colOff>
      <xdr:row>97</xdr:row>
      <xdr:rowOff>53194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8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69721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5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153343</xdr:rowOff>
    </xdr:from>
    <xdr:to>
      <xdr:col>55</xdr:col>
      <xdr:colOff>50800</xdr:colOff>
      <xdr:row>97</xdr:row>
      <xdr:rowOff>83493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1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131770</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9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77694</xdr:rowOff>
    </xdr:from>
    <xdr:to>
      <xdr:col>50</xdr:col>
      <xdr:colOff>165100</xdr:colOff>
      <xdr:row>98</xdr:row>
      <xdr:rowOff>7844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0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170421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0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80739</xdr:rowOff>
    </xdr:from>
    <xdr:to>
      <xdr:col>46</xdr:col>
      <xdr:colOff>38100</xdr:colOff>
      <xdr:row>98</xdr:row>
      <xdr:rowOff>10889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1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2016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04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75884</xdr:rowOff>
    </xdr:from>
    <xdr:to>
      <xdr:col>41</xdr:col>
      <xdr:colOff>101600</xdr:colOff>
      <xdr:row>98</xdr:row>
      <xdr:rowOff>6034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0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168611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9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70625</xdr:rowOff>
    </xdr:from>
    <xdr:to>
      <xdr:col>36</xdr:col>
      <xdr:colOff>165100</xdr:colOff>
      <xdr:row>98</xdr:row>
      <xdr:rowOff>775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163352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9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134956</xdr:rowOff>
    </xdr:from>
    <xdr:to>
      <xdr:col>85</xdr:col>
      <xdr:colOff>126364</xdr:colOff>
      <xdr:row>39</xdr:row>
      <xdr:rowOff>75254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78456"/>
          <a:ext cx="1269" cy="14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79081</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6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75254</xdr:rowOff>
    </xdr:from>
    <xdr:to>
      <xdr:col>86</xdr:col>
      <xdr:colOff>25400</xdr:colOff>
      <xdr:row>39</xdr:row>
      <xdr:rowOff>75254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6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81633</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5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134956</xdr:rowOff>
    </xdr:from>
    <xdr:to>
      <xdr:col>86</xdr:col>
      <xdr:colOff>25400</xdr:colOff>
      <xdr:row>30</xdr:row>
      <xdr:rowOff>134956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7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143243</xdr:rowOff>
    </xdr:from>
    <xdr:to>
      <xdr:col>85</xdr:col>
      <xdr:colOff>127000</xdr:colOff>
      <xdr:row>39</xdr:row>
      <xdr:rowOff>49765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658343"/>
          <a:ext cx="838200" cy="7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159135</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33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136258</xdr:rowOff>
    </xdr:from>
    <xdr:to>
      <xdr:col>85</xdr:col>
      <xdr:colOff>177800</xdr:colOff>
      <xdr:row>38</xdr:row>
      <xdr:rowOff>66408</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7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49765</xdr:rowOff>
    </xdr:from>
    <xdr:to>
      <xdr:col>81</xdr:col>
      <xdr:colOff>50800</xdr:colOff>
      <xdr:row>39</xdr:row>
      <xdr:rowOff>58376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736315"/>
          <a:ext cx="889000" cy="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153708</xdr:rowOff>
    </xdr:from>
    <xdr:to>
      <xdr:col>81</xdr:col>
      <xdr:colOff>101600</xdr:colOff>
      <xdr:row>38</xdr:row>
      <xdr:rowOff>83858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9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100385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27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34639</xdr:rowOff>
    </xdr:from>
    <xdr:to>
      <xdr:col>76</xdr:col>
      <xdr:colOff>114300</xdr:colOff>
      <xdr:row>39</xdr:row>
      <xdr:rowOff>58376</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721189"/>
          <a:ext cx="889000" cy="23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17329</xdr:rowOff>
    </xdr:from>
    <xdr:to>
      <xdr:col>76</xdr:col>
      <xdr:colOff>165100</xdr:colOff>
      <xdr:row>38</xdr:row>
      <xdr:rowOff>118929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532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135456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30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61309</xdr:rowOff>
    </xdr:from>
    <xdr:to>
      <xdr:col>71</xdr:col>
      <xdr:colOff>177800</xdr:colOff>
      <xdr:row>39</xdr:row>
      <xdr:rowOff>34639</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576409"/>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15577</xdr:rowOff>
    </xdr:from>
    <xdr:to>
      <xdr:col>72</xdr:col>
      <xdr:colOff>38100</xdr:colOff>
      <xdr:row>38</xdr:row>
      <xdr:rowOff>117177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53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133704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30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132886</xdr:rowOff>
    </xdr:from>
    <xdr:to>
      <xdr:col>67</xdr:col>
      <xdr:colOff>101600</xdr:colOff>
      <xdr:row>38</xdr:row>
      <xdr:rowOff>63036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79563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25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92443</xdr:rowOff>
    </xdr:from>
    <xdr:to>
      <xdr:col>85</xdr:col>
      <xdr:colOff>177800</xdr:colOff>
      <xdr:row>39</xdr:row>
      <xdr:rowOff>22593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60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7370</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52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170415</xdr:rowOff>
    </xdr:from>
    <xdr:to>
      <xdr:col>81</xdr:col>
      <xdr:colOff>101600</xdr:colOff>
      <xdr:row>39</xdr:row>
      <xdr:rowOff>100565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6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91692</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77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7576</xdr:rowOff>
    </xdr:from>
    <xdr:to>
      <xdr:col>76</xdr:col>
      <xdr:colOff>165100</xdr:colOff>
      <xdr:row>39</xdr:row>
      <xdr:rowOff>109176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69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100303</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78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155289</xdr:rowOff>
    </xdr:from>
    <xdr:to>
      <xdr:col>72</xdr:col>
      <xdr:colOff>38100</xdr:colOff>
      <xdr:row>39</xdr:row>
      <xdr:rowOff>85439</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670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76566</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76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10509</xdr:rowOff>
    </xdr:from>
    <xdr:to>
      <xdr:col>67</xdr:col>
      <xdr:colOff>101600</xdr:colOff>
      <xdr:row>38</xdr:row>
      <xdr:rowOff>112109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52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103236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61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17885</xdr:rowOff>
    </xdr:from>
    <xdr:to>
      <xdr:col>85</xdr:col>
      <xdr:colOff>126364</xdr:colOff>
      <xdr:row>58</xdr:row>
      <xdr:rowOff>124847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61835"/>
          <a:ext cx="1269" cy="130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128674</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7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124847</xdr:rowOff>
    </xdr:from>
    <xdr:to>
      <xdr:col>86</xdr:col>
      <xdr:colOff>25400</xdr:colOff>
      <xdr:row>58</xdr:row>
      <xdr:rowOff>124847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68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136012</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37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733,945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17885</xdr:rowOff>
    </xdr:from>
    <xdr:to>
      <xdr:col>86</xdr:col>
      <xdr:colOff>25400</xdr:colOff>
      <xdr:row>51</xdr:row>
      <xdr:rowOff>17885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6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163825</xdr:rowOff>
    </xdr:from>
    <xdr:to>
      <xdr:col>85</xdr:col>
      <xdr:colOff>127000</xdr:colOff>
      <xdr:row>58</xdr:row>
      <xdr:rowOff>52365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36475"/>
          <a:ext cx="838200" cy="59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118735</xdr:rowOff>
    </xdr:from>
    <xdr:ext cx="599010"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891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140308</xdr:rowOff>
    </xdr:from>
    <xdr:to>
      <xdr:col>85</xdr:col>
      <xdr:colOff>177800</xdr:colOff>
      <xdr:row>58</xdr:row>
      <xdr:rowOff>70458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912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52365</xdr:rowOff>
    </xdr:from>
    <xdr:to>
      <xdr:col>81</xdr:col>
      <xdr:colOff>50800</xdr:colOff>
      <xdr:row>58</xdr:row>
      <xdr:rowOff>75888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996465"/>
          <a:ext cx="889000" cy="2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3655</xdr:rowOff>
    </xdr:from>
    <xdr:to>
      <xdr:col>81</xdr:col>
      <xdr:colOff>101600</xdr:colOff>
      <xdr:row>58</xdr:row>
      <xdr:rowOff>105255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96382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1004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70769</xdr:rowOff>
    </xdr:from>
    <xdr:to>
      <xdr:col>76</xdr:col>
      <xdr:colOff>114300</xdr:colOff>
      <xdr:row>58</xdr:row>
      <xdr:rowOff>75888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10014869"/>
          <a:ext cx="889000" cy="5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24381</xdr:rowOff>
    </xdr:from>
    <xdr:to>
      <xdr:col>76</xdr:col>
      <xdr:colOff>165100</xdr:colOff>
      <xdr:row>58</xdr:row>
      <xdr:rowOff>125981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96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142508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74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28918</xdr:rowOff>
    </xdr:from>
    <xdr:to>
      <xdr:col>71</xdr:col>
      <xdr:colOff>177800</xdr:colOff>
      <xdr:row>58</xdr:row>
      <xdr:rowOff>70769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973018"/>
          <a:ext cx="889000" cy="4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36688</xdr:rowOff>
    </xdr:from>
    <xdr:to>
      <xdr:col>72</xdr:col>
      <xdr:colOff>38100</xdr:colOff>
      <xdr:row>58</xdr:row>
      <xdr:rowOff>138288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98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129415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1007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27925</xdr:rowOff>
    </xdr:from>
    <xdr:to>
      <xdr:col>67</xdr:col>
      <xdr:colOff>101600</xdr:colOff>
      <xdr:row>58</xdr:row>
      <xdr:rowOff>129525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972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120652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1006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113025</xdr:rowOff>
    </xdr:from>
    <xdr:to>
      <xdr:col>85</xdr:col>
      <xdr:colOff>177800</xdr:colOff>
      <xdr:row>58</xdr:row>
      <xdr:rowOff>43175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8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135902</xdr:rowOff>
    </xdr:from>
    <xdr:ext cx="599010"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737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1565</xdr:rowOff>
    </xdr:from>
    <xdr:to>
      <xdr:col>81</xdr:col>
      <xdr:colOff>101600</xdr:colOff>
      <xdr:row>58</xdr:row>
      <xdr:rowOff>103165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4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119692</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72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25088</xdr:rowOff>
    </xdr:from>
    <xdr:to>
      <xdr:col>76</xdr:col>
      <xdr:colOff>165100</xdr:colOff>
      <xdr:row>58</xdr:row>
      <xdr:rowOff>126688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6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117815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6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19969</xdr:rowOff>
    </xdr:from>
    <xdr:to>
      <xdr:col>72</xdr:col>
      <xdr:colOff>38100</xdr:colOff>
      <xdr:row>58</xdr:row>
      <xdr:rowOff>121569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6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138096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739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149568</xdr:rowOff>
    </xdr:from>
    <xdr:to>
      <xdr:col>67</xdr:col>
      <xdr:colOff>101600</xdr:colOff>
      <xdr:row>58</xdr:row>
      <xdr:rowOff>79718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2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96245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69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31229</xdr:rowOff>
    </xdr:from>
    <xdr:to>
      <xdr:col>85</xdr:col>
      <xdr:colOff>126364</xdr:colOff>
      <xdr:row>78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04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49080</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4221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149356</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197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208,980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31229</xdr:rowOff>
    </xdr:from>
    <xdr:to>
      <xdr:col>86</xdr:col>
      <xdr:colOff>25400</xdr:colOff>
      <xdr:row>71</xdr:row>
      <xdr:rowOff>31229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04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21543</xdr:rowOff>
    </xdr:from>
    <xdr:to>
      <xdr:col>85</xdr:col>
      <xdr:colOff>127000</xdr:colOff>
      <xdr:row>78</xdr:row>
      <xdr:rowOff>24092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394643"/>
          <a:ext cx="838200" cy="2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137980</xdr:rowOff>
    </xdr:from>
    <xdr:ext cx="469744"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168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115103</xdr:rowOff>
    </xdr:from>
    <xdr:to>
      <xdr:col>85</xdr:col>
      <xdr:colOff>177800</xdr:colOff>
      <xdr:row>78</xdr:row>
      <xdr:rowOff>45253</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31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21543</xdr:rowOff>
    </xdr:from>
    <xdr:to>
      <xdr:col>81</xdr:col>
      <xdr:colOff>50800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4592300" y="13394643"/>
          <a:ext cx="889000" cy="3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106257</xdr:rowOff>
    </xdr:from>
    <xdr:to>
      <xdr:col>81</xdr:col>
      <xdr:colOff>101600</xdr:colOff>
      <xdr:row>78</xdr:row>
      <xdr:rowOff>36407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30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52934</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46428" y="1308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15901</xdr:rowOff>
    </xdr:from>
    <xdr:to>
      <xdr:col>76</xdr:col>
      <xdr:colOff>114300</xdr:colOff>
      <xdr:row>78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389001"/>
          <a:ext cx="889000" cy="9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89426</xdr:rowOff>
    </xdr:from>
    <xdr:to>
      <xdr:col>76</xdr:col>
      <xdr:colOff>165100</xdr:colOff>
      <xdr:row>78</xdr:row>
      <xdr:rowOff>19576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291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36103</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0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15901</xdr:rowOff>
    </xdr:from>
    <xdr:to>
      <xdr:col>71</xdr:col>
      <xdr:colOff>177800</xdr:colOff>
      <xdr:row>78</xdr:row>
      <xdr:rowOff>25400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2814300" y="13389001"/>
          <a:ext cx="889000" cy="9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92404</xdr:rowOff>
    </xdr:from>
    <xdr:to>
      <xdr:col>72</xdr:col>
      <xdr:colOff>38100</xdr:colOff>
      <xdr:row>78</xdr:row>
      <xdr:rowOff>22554</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29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39081</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68428" y="13069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56490</xdr:rowOff>
    </xdr:from>
    <xdr:to>
      <xdr:col>67</xdr:col>
      <xdr:colOff>101600</xdr:colOff>
      <xdr:row>77</xdr:row>
      <xdr:rowOff>158090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25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3167</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03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144742</xdr:rowOff>
    </xdr:from>
    <xdr:to>
      <xdr:col>85</xdr:col>
      <xdr:colOff>177800</xdr:colOff>
      <xdr:row>78</xdr:row>
      <xdr:rowOff>74892</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34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93531</xdr:rowOff>
    </xdr:from>
    <xdr:ext cx="378565"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2951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142193</xdr:rowOff>
    </xdr:from>
    <xdr:to>
      <xdr:col>81</xdr:col>
      <xdr:colOff>101600</xdr:colOff>
      <xdr:row>78</xdr:row>
      <xdr:rowOff>72343</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3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63470</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2017" y="134365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136551</xdr:rowOff>
    </xdr:from>
    <xdr:to>
      <xdr:col>72</xdr:col>
      <xdr:colOff>38100</xdr:colOff>
      <xdr:row>78</xdr:row>
      <xdr:rowOff>66701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338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57828</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430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17983</xdr:rowOff>
    </xdr:from>
    <xdr:to>
      <xdr:col>85</xdr:col>
      <xdr:colOff>126364</xdr:colOff>
      <xdr:row>99</xdr:row>
      <xdr:rowOff>102033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48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105860</xdr:rowOff>
    </xdr:from>
    <xdr:ext cx="534377"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7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102033</xdr:rowOff>
    </xdr:from>
    <xdr:to>
      <xdr:col>86</xdr:col>
      <xdr:colOff>25400</xdr:colOff>
      <xdr:row>99</xdr:row>
      <xdr:rowOff>102033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75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136110</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23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153,584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17983</xdr:rowOff>
    </xdr:from>
    <xdr:to>
      <xdr:col>86</xdr:col>
      <xdr:colOff>25400</xdr:colOff>
      <xdr:row>90</xdr:row>
      <xdr:rowOff>17983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4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58407</xdr:rowOff>
    </xdr:from>
    <xdr:to>
      <xdr:col>85</xdr:col>
      <xdr:colOff>127000</xdr:colOff>
      <xdr:row>97</xdr:row>
      <xdr:rowOff>73609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6689057"/>
          <a:ext cx="838200" cy="1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119663</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407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96786</xdr:rowOff>
    </xdr:from>
    <xdr:to>
      <xdr:col>85</xdr:col>
      <xdr:colOff>177800</xdr:colOff>
      <xdr:row>97</xdr:row>
      <xdr:rowOff>26936</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73609</xdr:rowOff>
    </xdr:from>
    <xdr:to>
      <xdr:col>81</xdr:col>
      <xdr:colOff>50800</xdr:colOff>
      <xdr:row>97</xdr:row>
      <xdr:rowOff>90551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6704259"/>
          <a:ext cx="889000" cy="1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35116</xdr:rowOff>
    </xdr:from>
    <xdr:to>
      <xdr:col>81</xdr:col>
      <xdr:colOff>101600</xdr:colOff>
      <xdr:row>96</xdr:row>
      <xdr:rowOff>136716</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9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153243</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26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90551</xdr:rowOff>
    </xdr:from>
    <xdr:to>
      <xdr:col>76</xdr:col>
      <xdr:colOff>114300</xdr:colOff>
      <xdr:row>97</xdr:row>
      <xdr:rowOff>97586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3703300" y="16721201"/>
          <a:ext cx="889000" cy="7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55411</xdr:rowOff>
    </xdr:from>
    <xdr:to>
      <xdr:col>76</xdr:col>
      <xdr:colOff>165100</xdr:colOff>
      <xdr:row>96</xdr:row>
      <xdr:rowOff>157011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5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2088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28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97586</xdr:rowOff>
    </xdr:from>
    <xdr:to>
      <xdr:col>71</xdr:col>
      <xdr:colOff>177800</xdr:colOff>
      <xdr:row>97</xdr:row>
      <xdr:rowOff>160998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6728236"/>
          <a:ext cx="889000" cy="6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85573</xdr:rowOff>
    </xdr:from>
    <xdr:to>
      <xdr:col>72</xdr:col>
      <xdr:colOff>38100</xdr:colOff>
      <xdr:row>97</xdr:row>
      <xdr:rowOff>15723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54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32250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3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145262</xdr:rowOff>
    </xdr:from>
    <xdr:to>
      <xdr:col>67</xdr:col>
      <xdr:colOff>101600</xdr:colOff>
      <xdr:row>97</xdr:row>
      <xdr:rowOff>75412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60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91939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379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7607</xdr:rowOff>
    </xdr:from>
    <xdr:to>
      <xdr:col>85</xdr:col>
      <xdr:colOff>177800</xdr:colOff>
      <xdr:row>97</xdr:row>
      <xdr:rowOff>109207</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63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157484</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61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22809</xdr:rowOff>
    </xdr:from>
    <xdr:to>
      <xdr:col>81</xdr:col>
      <xdr:colOff>101600</xdr:colOff>
      <xdr:row>97</xdr:row>
      <xdr:rowOff>124409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653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115536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74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39751</xdr:rowOff>
    </xdr:from>
    <xdr:to>
      <xdr:col>76</xdr:col>
      <xdr:colOff>165100</xdr:colOff>
      <xdr:row>97</xdr:row>
      <xdr:rowOff>141351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67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132478</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76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46786</xdr:rowOff>
    </xdr:from>
    <xdr:to>
      <xdr:col>72</xdr:col>
      <xdr:colOff>38100</xdr:colOff>
      <xdr:row>97</xdr:row>
      <xdr:rowOff>148386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67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139513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77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110198</xdr:rowOff>
    </xdr:from>
    <xdr:to>
      <xdr:col>67</xdr:col>
      <xdr:colOff>101600</xdr:colOff>
      <xdr:row>98</xdr:row>
      <xdr:rowOff>40348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74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31475</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83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159760</xdr:rowOff>
    </xdr:from>
    <xdr:to>
      <xdr:col>116</xdr:col>
      <xdr:colOff>62864</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303260"/>
          <a:ext cx="1269" cy="1237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54652</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569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106437</xdr:rowOff>
    </xdr:from>
    <xdr:ext cx="534377"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07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159760</xdr:rowOff>
    </xdr:from>
    <xdr:to>
      <xdr:col>116</xdr:col>
      <xdr:colOff>152400</xdr:colOff>
      <xdr:row>30</xdr:row>
      <xdr:rowOff>159760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30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143553</xdr:rowOff>
    </xdr:from>
    <xdr:ext cx="378565"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3157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120676</xdr:rowOff>
    </xdr:from>
    <xdr:to>
      <xdr:col>116</xdr:col>
      <xdr:colOff>114300</xdr:colOff>
      <xdr:row>38</xdr:row>
      <xdr:rowOff>50826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46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92215</xdr:rowOff>
    </xdr:from>
    <xdr:to>
      <xdr:col>112</xdr:col>
      <xdr:colOff>38100</xdr:colOff>
      <xdr:row>38</xdr:row>
      <xdr:rowOff>22365</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43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38892</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4017" y="6211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88786</xdr:rowOff>
    </xdr:from>
    <xdr:to>
      <xdr:col>107</xdr:col>
      <xdr:colOff>101600</xdr:colOff>
      <xdr:row>38</xdr:row>
      <xdr:rowOff>18935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4324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35463</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20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101987</xdr:rowOff>
    </xdr:from>
    <xdr:to>
      <xdr:col>102</xdr:col>
      <xdr:colOff>165100</xdr:colOff>
      <xdr:row>38</xdr:row>
      <xdr:rowOff>32138</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4456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48664</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6017" y="6220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130905</xdr:rowOff>
    </xdr:from>
    <xdr:to>
      <xdr:col>98</xdr:col>
      <xdr:colOff>38100</xdr:colOff>
      <xdr:row>38</xdr:row>
      <xdr:rowOff>61055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4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77582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249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99102</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442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・議会費：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給与改定に伴う人件費</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の増</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等</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504</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円増加。</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・総務費：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主に</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公共施設維持管理基金、</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減債基金費の積立の減に</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1,550</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減少。</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600">
            <a:effectLst/>
            <a:latin typeface="HG丸ｺﾞｼｯｸM-PRO" panose="020F0600000000000000" pitchFamily="50" charset="-128"/>
            <a:ea typeface="HG丸ｺﾞｼｯｸM-PRO" panose="020F0600000000000000" pitchFamily="50" charset="-128"/>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・民生費：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主に定額減税給付調整事業の実施により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14,761</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円増加</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・衛生費：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新ごみ処理施設整備事業に書か</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k</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る負担金の増により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6,493</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円増加</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600">
            <a:effectLst/>
            <a:latin typeface="HG丸ｺﾞｼｯｸM-PRO" panose="020F0600000000000000" pitchFamily="50" charset="-128"/>
            <a:ea typeface="HG丸ｺﾞｼｯｸM-PRO" panose="020F0600000000000000" pitchFamily="50" charset="-128"/>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・農林水産業費：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主に農業生産コスト低減緊急対策事業の完了に</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減により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1,916</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円減少。</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・商工費：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主に物価高騰対策生活者支援事業の完了により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274</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円減少。</a:t>
          </a:r>
          <a:endParaRPr lang="ja-JP" altLang="ja-JP" sz="1600">
            <a:effectLst/>
            <a:latin typeface="HG丸ｺﾞｼｯｸM-PRO" panose="020F0600000000000000" pitchFamily="50" charset="-128"/>
            <a:ea typeface="HG丸ｺﾞｼｯｸM-PRO" panose="020F0600000000000000" pitchFamily="50" charset="-128"/>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・土木費：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河川整備事業、道路メンテナンス事業、道路改良事業等の事業費の増により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20,954</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円増加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・消防費：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主に中播消防署本署・北部出張所建替事業にかかる負担金のにより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4,093</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増加。</a:t>
          </a:r>
          <a:endPar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・教育費：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人件費の上昇及び小中学校改修事業の実施により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31,491</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増加</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・災害復旧費：</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R5</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年度の公共土木施設補助災害復旧事業の完了により</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446</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円減少。</a:t>
          </a:r>
          <a:endPar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・公債費：</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償還金自体は微減であるが、人口減の影響で</a:t>
          </a:r>
          <a:r>
            <a:rPr kumimoji="1"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1,197</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円の増加。</a:t>
          </a:r>
        </a:p>
        <a:p>
          <a:endParaRPr kumimoji="1" lang="ja-JP" altLang="en-US" sz="14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兵庫県市川町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HG丸ｺﾞｼｯｸM-PRO" panose="020F0600000000000000" pitchFamily="50" charset="-128"/>
              <a:ea typeface="HG丸ｺﾞｼｯｸM-PRO" panose="020F0600000000000000" pitchFamily="50" charset="-128"/>
            </a:rPr>
            <a:t>実質収支比率は前年度から</a:t>
          </a:r>
          <a:r>
            <a:rPr kumimoji="1" lang="en-US" altLang="ja-JP" sz="1200">
              <a:latin typeface="HG丸ｺﾞｼｯｸM-PRO" panose="020F0600000000000000" pitchFamily="50" charset="-128"/>
              <a:ea typeface="HG丸ｺﾞｼｯｸM-PRO" panose="020F0600000000000000" pitchFamily="50" charset="-128"/>
            </a:rPr>
            <a:t>0.8%</a:t>
          </a:r>
          <a:r>
            <a:rPr kumimoji="1" lang="ja-JP" altLang="en-US" sz="1200">
              <a:latin typeface="HG丸ｺﾞｼｯｸM-PRO" panose="020F0600000000000000" pitchFamily="50" charset="-128"/>
              <a:ea typeface="HG丸ｺﾞｼｯｸM-PRO" panose="020F0600000000000000" pitchFamily="50" charset="-128"/>
            </a:rPr>
            <a:t>上昇し、</a:t>
          </a:r>
          <a:r>
            <a:rPr kumimoji="1" lang="en-US" altLang="ja-JP" sz="1200">
              <a:latin typeface="HG丸ｺﾞｼｯｸM-PRO" panose="020F0600000000000000" pitchFamily="50" charset="-128"/>
              <a:ea typeface="HG丸ｺﾞｼｯｸM-PRO" panose="020F0600000000000000" pitchFamily="50" charset="-128"/>
            </a:rPr>
            <a:t>5.58%</a:t>
          </a:r>
          <a:r>
            <a:rPr kumimoji="1" lang="ja-JP" altLang="en-US" sz="1200">
              <a:latin typeface="HG丸ｺﾞｼｯｸM-PRO" panose="020F0600000000000000" pitchFamily="50" charset="-128"/>
              <a:ea typeface="HG丸ｺﾞｼｯｸM-PRO" panose="020F0600000000000000" pitchFamily="50" charset="-128"/>
            </a:rPr>
            <a:t>となった。財政調整基金残高は、取崩しを行わなかったため残高としては増加しているが、標準財政規模が</a:t>
          </a:r>
          <a:r>
            <a:rPr kumimoji="1" lang="en-US" altLang="ja-JP" sz="1200">
              <a:latin typeface="HG丸ｺﾞｼｯｸM-PRO" panose="020F0600000000000000" pitchFamily="50" charset="-128"/>
              <a:ea typeface="HG丸ｺﾞｼｯｸM-PRO" panose="020F0600000000000000" pitchFamily="50" charset="-128"/>
            </a:rPr>
            <a:t>1.94%</a:t>
          </a:r>
          <a:r>
            <a:rPr kumimoji="1" lang="ja-JP" altLang="en-US" sz="1200">
              <a:latin typeface="HG丸ｺﾞｼｯｸM-PRO" panose="020F0600000000000000" pitchFamily="50" charset="-128"/>
              <a:ea typeface="HG丸ｺﾞｼｯｸM-PRO" panose="020F0600000000000000" pitchFamily="50" charset="-128"/>
            </a:rPr>
            <a:t>の増となったため、比率としては前年度から</a:t>
          </a:r>
          <a:r>
            <a:rPr kumimoji="1" lang="en-US" altLang="ja-JP" sz="1200">
              <a:latin typeface="HG丸ｺﾞｼｯｸM-PRO" panose="020F0600000000000000" pitchFamily="50" charset="-128"/>
              <a:ea typeface="HG丸ｺﾞｼｯｸM-PRO" panose="020F0600000000000000" pitchFamily="50" charset="-128"/>
            </a:rPr>
            <a:t>0.21</a:t>
          </a:r>
          <a:r>
            <a:rPr kumimoji="1" lang="ja-JP" altLang="en-US" sz="1200">
              <a:latin typeface="HG丸ｺﾞｼｯｸM-PRO" panose="020F0600000000000000" pitchFamily="50" charset="-128"/>
              <a:ea typeface="HG丸ｺﾞｼｯｸM-PRO" panose="020F0600000000000000" pitchFamily="50" charset="-128"/>
            </a:rPr>
            <a:t>％の減となった。</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兵庫県市川町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全会計において黒字を確保しているが、水道事業会計及び土地開発事業会計以外は、一般会計からの繰出金等で財源を補てんしながら財政運営を行っている。</a:t>
          </a:r>
          <a:endParaRPr lang="ja-JP" altLang="ja-JP" sz="1600">
            <a:effectLst/>
            <a:latin typeface="HG丸ｺﾞｼｯｸM-PRO" panose="020F0600000000000000" pitchFamily="50" charset="-128"/>
            <a:ea typeface="HG丸ｺﾞｼｯｸM-PRO" panose="020F0600000000000000" pitchFamily="50" charset="-128"/>
          </a:endParaRPr>
        </a:p>
        <a:p>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　今後下水道事業会計への財源補てんが</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さらに増高する</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見込みであることから、経費の削減に取り組むとともに独立採算制の原則に立ち返った料金の値上げ</a:t>
          </a:r>
          <a:r>
            <a:rPr kumimoji="1"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等</a:t>
          </a:r>
          <a:r>
            <a:rPr kumimoji="1"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による健全化により一般会計の負担減に努めていく。</a:t>
          </a:r>
          <a:endParaRPr lang="ja-JP" altLang="ja-JP" sz="16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75" thickBot="1" x14ac:dyDescent="0.2">
      <c r="B2" s="164" t="s">
        <v>77</v>
      </c>
      <c r="C2" s="164"/>
      <c r="D2" s="165"/>
    </row>
    <row r="3" spans="1:119" ht="18.75" customHeight="1" thickBot="1" x14ac:dyDescent="0.2">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15">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7712586</v>
      </c>
      <c r="BO4" s="358"/>
      <c r="BP4" s="358"/>
      <c r="BQ4" s="358"/>
      <c r="BR4" s="358"/>
      <c r="BS4" s="358"/>
      <c r="BT4" s="358"/>
      <c r="BU4" s="359"/>
      <c r="BV4" s="357">
        <v>7012663</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5.6</v>
      </c>
      <c r="CU4" s="364"/>
      <c r="CV4" s="364"/>
      <c r="CW4" s="364"/>
      <c r="CX4" s="364"/>
      <c r="CY4" s="364"/>
      <c r="CZ4" s="364"/>
      <c r="DA4" s="365"/>
      <c r="DB4" s="363">
        <v>4.8</v>
      </c>
      <c r="DC4" s="364"/>
      <c r="DD4" s="364"/>
      <c r="DE4" s="364"/>
      <c r="DF4" s="364"/>
      <c r="DG4" s="364"/>
      <c r="DH4" s="364"/>
      <c r="DI4" s="365"/>
    </row>
    <row r="5" spans="1:119" ht="18.75" customHeight="1" x14ac:dyDescent="0.15">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7478786</v>
      </c>
      <c r="BO5" s="395"/>
      <c r="BP5" s="395"/>
      <c r="BQ5" s="395"/>
      <c r="BR5" s="395"/>
      <c r="BS5" s="395"/>
      <c r="BT5" s="395"/>
      <c r="BU5" s="396"/>
      <c r="BV5" s="394">
        <v>6824349</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88.4</v>
      </c>
      <c r="CU5" s="392"/>
      <c r="CV5" s="392"/>
      <c r="CW5" s="392"/>
      <c r="CX5" s="392"/>
      <c r="CY5" s="392"/>
      <c r="CZ5" s="392"/>
      <c r="DA5" s="393"/>
      <c r="DB5" s="391">
        <v>87.5</v>
      </c>
      <c r="DC5" s="392"/>
      <c r="DD5" s="392"/>
      <c r="DE5" s="392"/>
      <c r="DF5" s="392"/>
      <c r="DG5" s="392"/>
      <c r="DH5" s="392"/>
      <c r="DI5" s="393"/>
    </row>
    <row r="6" spans="1:119" ht="18.75" customHeight="1" x14ac:dyDescent="0.15">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233800</v>
      </c>
      <c r="BO6" s="395"/>
      <c r="BP6" s="395"/>
      <c r="BQ6" s="395"/>
      <c r="BR6" s="395"/>
      <c r="BS6" s="395"/>
      <c r="BT6" s="395"/>
      <c r="BU6" s="396"/>
      <c r="BV6" s="394">
        <v>188314</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88.6</v>
      </c>
      <c r="CU6" s="432"/>
      <c r="CV6" s="432"/>
      <c r="CW6" s="432"/>
      <c r="CX6" s="432"/>
      <c r="CY6" s="432"/>
      <c r="CZ6" s="432"/>
      <c r="DA6" s="433"/>
      <c r="DB6" s="431">
        <v>88</v>
      </c>
      <c r="DC6" s="432"/>
      <c r="DD6" s="432"/>
      <c r="DE6" s="432"/>
      <c r="DF6" s="432"/>
      <c r="DG6" s="432"/>
      <c r="DH6" s="432"/>
      <c r="DI6" s="433"/>
    </row>
    <row r="7" spans="1:119" ht="18.75" customHeight="1" x14ac:dyDescent="0.15">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10299</v>
      </c>
      <c r="BO7" s="395"/>
      <c r="BP7" s="395"/>
      <c r="BQ7" s="395"/>
      <c r="BR7" s="395"/>
      <c r="BS7" s="395"/>
      <c r="BT7" s="395"/>
      <c r="BU7" s="396"/>
      <c r="BV7" s="394">
        <v>215</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4007591</v>
      </c>
      <c r="CU7" s="395"/>
      <c r="CV7" s="395"/>
      <c r="CW7" s="395"/>
      <c r="CX7" s="395"/>
      <c r="CY7" s="395"/>
      <c r="CZ7" s="395"/>
      <c r="DA7" s="396"/>
      <c r="DB7" s="394">
        <v>3931460</v>
      </c>
      <c r="DC7" s="395"/>
      <c r="DD7" s="395"/>
      <c r="DE7" s="395"/>
      <c r="DF7" s="395"/>
      <c r="DG7" s="395"/>
      <c r="DH7" s="395"/>
      <c r="DI7" s="396"/>
    </row>
    <row r="8" spans="1:119" ht="18.75" customHeight="1" thickBot="1" x14ac:dyDescent="0.2">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90</v>
      </c>
      <c r="AV8" s="427"/>
      <c r="AW8" s="427"/>
      <c r="AX8" s="427"/>
      <c r="AY8" s="428" t="s">
        <v>104</v>
      </c>
      <c r="AZ8" s="429"/>
      <c r="BA8" s="429"/>
      <c r="BB8" s="429"/>
      <c r="BC8" s="429"/>
      <c r="BD8" s="429"/>
      <c r="BE8" s="429"/>
      <c r="BF8" s="429"/>
      <c r="BG8" s="429"/>
      <c r="BH8" s="429"/>
      <c r="BI8" s="429"/>
      <c r="BJ8" s="429"/>
      <c r="BK8" s="429"/>
      <c r="BL8" s="429"/>
      <c r="BM8" s="430"/>
      <c r="BN8" s="394">
        <v>223501</v>
      </c>
      <c r="BO8" s="395"/>
      <c r="BP8" s="395"/>
      <c r="BQ8" s="395"/>
      <c r="BR8" s="395"/>
      <c r="BS8" s="395"/>
      <c r="BT8" s="395"/>
      <c r="BU8" s="396"/>
      <c r="BV8" s="394">
        <v>188099</v>
      </c>
      <c r="BW8" s="395"/>
      <c r="BX8" s="395"/>
      <c r="BY8" s="395"/>
      <c r="BZ8" s="395"/>
      <c r="CA8" s="395"/>
      <c r="CB8" s="395"/>
      <c r="CC8" s="396"/>
      <c r="CD8" s="397" t="s">
        <v>105</v>
      </c>
      <c r="CE8" s="398"/>
      <c r="CF8" s="398"/>
      <c r="CG8" s="398"/>
      <c r="CH8" s="398"/>
      <c r="CI8" s="398"/>
      <c r="CJ8" s="398"/>
      <c r="CK8" s="398"/>
      <c r="CL8" s="398"/>
      <c r="CM8" s="398"/>
      <c r="CN8" s="398"/>
      <c r="CO8" s="398"/>
      <c r="CP8" s="398"/>
      <c r="CQ8" s="398"/>
      <c r="CR8" s="398"/>
      <c r="CS8" s="399"/>
      <c r="CT8" s="434">
        <v>0.36</v>
      </c>
      <c r="CU8" s="435"/>
      <c r="CV8" s="435"/>
      <c r="CW8" s="435"/>
      <c r="CX8" s="435"/>
      <c r="CY8" s="435"/>
      <c r="CZ8" s="435"/>
      <c r="DA8" s="436"/>
      <c r="DB8" s="434">
        <v>0.36</v>
      </c>
      <c r="DC8" s="435"/>
      <c r="DD8" s="435"/>
      <c r="DE8" s="435"/>
      <c r="DF8" s="435"/>
      <c r="DG8" s="435"/>
      <c r="DH8" s="435"/>
      <c r="DI8" s="436"/>
    </row>
    <row r="9" spans="1:119" ht="18.75" customHeight="1" thickBot="1" x14ac:dyDescent="0.2">
      <c r="A9" s="163"/>
      <c r="B9" s="388" t="s">
        <v>106</v>
      </c>
      <c r="C9" s="389"/>
      <c r="D9" s="389"/>
      <c r="E9" s="389"/>
      <c r="F9" s="389"/>
      <c r="G9" s="389"/>
      <c r="H9" s="389"/>
      <c r="I9" s="389"/>
      <c r="J9" s="389"/>
      <c r="K9" s="437"/>
      <c r="L9" s="438" t="s">
        <v>107</v>
      </c>
      <c r="M9" s="439"/>
      <c r="N9" s="439"/>
      <c r="O9" s="439"/>
      <c r="P9" s="439"/>
      <c r="Q9" s="440"/>
      <c r="R9" s="441">
        <v>11231</v>
      </c>
      <c r="S9" s="442"/>
      <c r="T9" s="442"/>
      <c r="U9" s="442"/>
      <c r="V9" s="443"/>
      <c r="W9" s="351" t="s">
        <v>108</v>
      </c>
      <c r="X9" s="352"/>
      <c r="Y9" s="352"/>
      <c r="Z9" s="352"/>
      <c r="AA9" s="352"/>
      <c r="AB9" s="352"/>
      <c r="AC9" s="352"/>
      <c r="AD9" s="352"/>
      <c r="AE9" s="352"/>
      <c r="AF9" s="352"/>
      <c r="AG9" s="352"/>
      <c r="AH9" s="352"/>
      <c r="AI9" s="352"/>
      <c r="AJ9" s="352"/>
      <c r="AK9" s="352"/>
      <c r="AL9" s="353"/>
      <c r="AM9" s="423" t="s">
        <v>109</v>
      </c>
      <c r="AN9" s="424"/>
      <c r="AO9" s="424"/>
      <c r="AP9" s="424"/>
      <c r="AQ9" s="424"/>
      <c r="AR9" s="424"/>
      <c r="AS9" s="424"/>
      <c r="AT9" s="425"/>
      <c r="AU9" s="426" t="s">
        <v>90</v>
      </c>
      <c r="AV9" s="427"/>
      <c r="AW9" s="427"/>
      <c r="AX9" s="427"/>
      <c r="AY9" s="428" t="s">
        <v>110</v>
      </c>
      <c r="AZ9" s="429"/>
      <c r="BA9" s="429"/>
      <c r="BB9" s="429"/>
      <c r="BC9" s="429"/>
      <c r="BD9" s="429"/>
      <c r="BE9" s="429"/>
      <c r="BF9" s="429"/>
      <c r="BG9" s="429"/>
      <c r="BH9" s="429"/>
      <c r="BI9" s="429"/>
      <c r="BJ9" s="429"/>
      <c r="BK9" s="429"/>
      <c r="BL9" s="429"/>
      <c r="BM9" s="430"/>
      <c r="BN9" s="394">
        <v>35402</v>
      </c>
      <c r="BO9" s="395"/>
      <c r="BP9" s="395"/>
      <c r="BQ9" s="395"/>
      <c r="BR9" s="395"/>
      <c r="BS9" s="395"/>
      <c r="BT9" s="395"/>
      <c r="BU9" s="396"/>
      <c r="BV9" s="394">
        <v>-59471</v>
      </c>
      <c r="BW9" s="395"/>
      <c r="BX9" s="395"/>
      <c r="BY9" s="395"/>
      <c r="BZ9" s="395"/>
      <c r="CA9" s="395"/>
      <c r="CB9" s="395"/>
      <c r="CC9" s="396"/>
      <c r="CD9" s="397" t="s">
        <v>111</v>
      </c>
      <c r="CE9" s="398"/>
      <c r="CF9" s="398"/>
      <c r="CG9" s="398"/>
      <c r="CH9" s="398"/>
      <c r="CI9" s="398"/>
      <c r="CJ9" s="398"/>
      <c r="CK9" s="398"/>
      <c r="CL9" s="398"/>
      <c r="CM9" s="398"/>
      <c r="CN9" s="398"/>
      <c r="CO9" s="398"/>
      <c r="CP9" s="398"/>
      <c r="CQ9" s="398"/>
      <c r="CR9" s="398"/>
      <c r="CS9" s="399"/>
      <c r="CT9" s="391">
        <v>12.4</v>
      </c>
      <c r="CU9" s="392"/>
      <c r="CV9" s="392"/>
      <c r="CW9" s="392"/>
      <c r="CX9" s="392"/>
      <c r="CY9" s="392"/>
      <c r="CZ9" s="392"/>
      <c r="DA9" s="393"/>
      <c r="DB9" s="391">
        <v>12.6</v>
      </c>
      <c r="DC9" s="392"/>
      <c r="DD9" s="392"/>
      <c r="DE9" s="392"/>
      <c r="DF9" s="392"/>
      <c r="DG9" s="392"/>
      <c r="DH9" s="392"/>
      <c r="DI9" s="393"/>
    </row>
    <row r="10" spans="1:119" ht="18.75" customHeight="1" thickBot="1" x14ac:dyDescent="0.2">
      <c r="A10" s="163"/>
      <c r="B10" s="388"/>
      <c r="C10" s="389"/>
      <c r="D10" s="389"/>
      <c r="E10" s="389"/>
      <c r="F10" s="389"/>
      <c r="G10" s="389"/>
      <c r="H10" s="389"/>
      <c r="I10" s="389"/>
      <c r="J10" s="389"/>
      <c r="K10" s="437"/>
      <c r="L10" s="444" t="s">
        <v>112</v>
      </c>
      <c r="M10" s="424"/>
      <c r="N10" s="424"/>
      <c r="O10" s="424"/>
      <c r="P10" s="424"/>
      <c r="Q10" s="425"/>
      <c r="R10" s="445">
        <v>12300</v>
      </c>
      <c r="S10" s="446"/>
      <c r="T10" s="446"/>
      <c r="U10" s="446"/>
      <c r="V10" s="447"/>
      <c r="W10" s="382"/>
      <c r="X10" s="383"/>
      <c r="Y10" s="383"/>
      <c r="Z10" s="383"/>
      <c r="AA10" s="383"/>
      <c r="AB10" s="383"/>
      <c r="AC10" s="383"/>
      <c r="AD10" s="383"/>
      <c r="AE10" s="383"/>
      <c r="AF10" s="383"/>
      <c r="AG10" s="383"/>
      <c r="AH10" s="383"/>
      <c r="AI10" s="383"/>
      <c r="AJ10" s="383"/>
      <c r="AK10" s="383"/>
      <c r="AL10" s="386"/>
      <c r="AM10" s="423" t="s">
        <v>113</v>
      </c>
      <c r="AN10" s="424"/>
      <c r="AO10" s="424"/>
      <c r="AP10" s="424"/>
      <c r="AQ10" s="424"/>
      <c r="AR10" s="424"/>
      <c r="AS10" s="424"/>
      <c r="AT10" s="425"/>
      <c r="AU10" s="426" t="s">
        <v>114</v>
      </c>
      <c r="AV10" s="427"/>
      <c r="AW10" s="427"/>
      <c r="AX10" s="427"/>
      <c r="AY10" s="428" t="s">
        <v>115</v>
      </c>
      <c r="AZ10" s="429"/>
      <c r="BA10" s="429"/>
      <c r="BB10" s="429"/>
      <c r="BC10" s="429"/>
      <c r="BD10" s="429"/>
      <c r="BE10" s="429"/>
      <c r="BF10" s="429"/>
      <c r="BG10" s="429"/>
      <c r="BH10" s="429"/>
      <c r="BI10" s="429"/>
      <c r="BJ10" s="429"/>
      <c r="BK10" s="429"/>
      <c r="BL10" s="429"/>
      <c r="BM10" s="430"/>
      <c r="BN10" s="394">
        <v>9131</v>
      </c>
      <c r="BO10" s="395"/>
      <c r="BP10" s="395"/>
      <c r="BQ10" s="395"/>
      <c r="BR10" s="395"/>
      <c r="BS10" s="395"/>
      <c r="BT10" s="395"/>
      <c r="BU10" s="396"/>
      <c r="BV10" s="394">
        <v>291</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114</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15">
      <c r="A12" s="163"/>
      <c r="B12" s="454" t="s">
        <v>123</v>
      </c>
      <c r="C12" s="455"/>
      <c r="D12" s="455"/>
      <c r="E12" s="455"/>
      <c r="F12" s="455"/>
      <c r="G12" s="455"/>
      <c r="H12" s="455"/>
      <c r="I12" s="455"/>
      <c r="J12" s="455"/>
      <c r="K12" s="456"/>
      <c r="L12" s="463" t="s">
        <v>124</v>
      </c>
      <c r="M12" s="464"/>
      <c r="N12" s="464"/>
      <c r="O12" s="464"/>
      <c r="P12" s="464"/>
      <c r="Q12" s="465"/>
      <c r="R12" s="466">
        <v>10660</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15">
      <c r="A13" s="163"/>
      <c r="B13" s="457"/>
      <c r="C13" s="458"/>
      <c r="D13" s="458"/>
      <c r="E13" s="458"/>
      <c r="F13" s="458"/>
      <c r="G13" s="458"/>
      <c r="H13" s="458"/>
      <c r="I13" s="458"/>
      <c r="J13" s="458"/>
      <c r="K13" s="459"/>
      <c r="L13" s="178"/>
      <c r="M13" s="485" t="s">
        <v>130</v>
      </c>
      <c r="N13" s="486"/>
      <c r="O13" s="486"/>
      <c r="P13" s="486"/>
      <c r="Q13" s="487"/>
      <c r="R13" s="478">
        <v>10492</v>
      </c>
      <c r="S13" s="479"/>
      <c r="T13" s="479"/>
      <c r="U13" s="479"/>
      <c r="V13" s="480"/>
      <c r="W13" s="410" t="s">
        <v>131</v>
      </c>
      <c r="X13" s="411"/>
      <c r="Y13" s="411"/>
      <c r="Z13" s="411"/>
      <c r="AA13" s="411"/>
      <c r="AB13" s="401"/>
      <c r="AC13" s="445">
        <v>194</v>
      </c>
      <c r="AD13" s="446"/>
      <c r="AE13" s="446"/>
      <c r="AF13" s="446"/>
      <c r="AG13" s="488"/>
      <c r="AH13" s="445">
        <v>196</v>
      </c>
      <c r="AI13" s="446"/>
      <c r="AJ13" s="446"/>
      <c r="AK13" s="446"/>
      <c r="AL13" s="447"/>
      <c r="AM13" s="423" t="s">
        <v>132</v>
      </c>
      <c r="AN13" s="424"/>
      <c r="AO13" s="424"/>
      <c r="AP13" s="424"/>
      <c r="AQ13" s="424"/>
      <c r="AR13" s="424"/>
      <c r="AS13" s="424"/>
      <c r="AT13" s="425"/>
      <c r="AU13" s="426" t="s">
        <v>114</v>
      </c>
      <c r="AV13" s="427"/>
      <c r="AW13" s="427"/>
      <c r="AX13" s="427"/>
      <c r="AY13" s="428" t="s">
        <v>133</v>
      </c>
      <c r="AZ13" s="429"/>
      <c r="BA13" s="429"/>
      <c r="BB13" s="429"/>
      <c r="BC13" s="429"/>
      <c r="BD13" s="429"/>
      <c r="BE13" s="429"/>
      <c r="BF13" s="429"/>
      <c r="BG13" s="429"/>
      <c r="BH13" s="429"/>
      <c r="BI13" s="429"/>
      <c r="BJ13" s="429"/>
      <c r="BK13" s="429"/>
      <c r="BL13" s="429"/>
      <c r="BM13" s="430"/>
      <c r="BN13" s="394">
        <v>44533</v>
      </c>
      <c r="BO13" s="395"/>
      <c r="BP13" s="395"/>
      <c r="BQ13" s="395"/>
      <c r="BR13" s="395"/>
      <c r="BS13" s="395"/>
      <c r="BT13" s="395"/>
      <c r="BU13" s="396"/>
      <c r="BV13" s="394">
        <v>-59180</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9.6999999999999993</v>
      </c>
      <c r="CU13" s="392"/>
      <c r="CV13" s="392"/>
      <c r="CW13" s="392"/>
      <c r="CX13" s="392"/>
      <c r="CY13" s="392"/>
      <c r="CZ13" s="392"/>
      <c r="DA13" s="393"/>
      <c r="DB13" s="391">
        <v>9.5</v>
      </c>
      <c r="DC13" s="392"/>
      <c r="DD13" s="392"/>
      <c r="DE13" s="392"/>
      <c r="DF13" s="392"/>
      <c r="DG13" s="392"/>
      <c r="DH13" s="392"/>
      <c r="DI13" s="393"/>
    </row>
    <row r="14" spans="1:119" ht="18.75" customHeight="1" thickBot="1" x14ac:dyDescent="0.2">
      <c r="A14" s="163"/>
      <c r="B14" s="457"/>
      <c r="C14" s="458"/>
      <c r="D14" s="458"/>
      <c r="E14" s="458"/>
      <c r="F14" s="458"/>
      <c r="G14" s="458"/>
      <c r="H14" s="458"/>
      <c r="I14" s="458"/>
      <c r="J14" s="458"/>
      <c r="K14" s="459"/>
      <c r="L14" s="475" t="s">
        <v>135</v>
      </c>
      <c r="M14" s="476"/>
      <c r="N14" s="476"/>
      <c r="O14" s="476"/>
      <c r="P14" s="476"/>
      <c r="Q14" s="477"/>
      <c r="R14" s="478">
        <v>10897</v>
      </c>
      <c r="S14" s="479"/>
      <c r="T14" s="479"/>
      <c r="U14" s="479"/>
      <c r="V14" s="480"/>
      <c r="W14" s="384"/>
      <c r="X14" s="385"/>
      <c r="Y14" s="385"/>
      <c r="Z14" s="385"/>
      <c r="AA14" s="385"/>
      <c r="AB14" s="374"/>
      <c r="AC14" s="481">
        <v>3.5</v>
      </c>
      <c r="AD14" s="482"/>
      <c r="AE14" s="482"/>
      <c r="AF14" s="482"/>
      <c r="AG14" s="483"/>
      <c r="AH14" s="481">
        <v>3.5</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v>65</v>
      </c>
      <c r="CU14" s="493"/>
      <c r="CV14" s="493"/>
      <c r="CW14" s="493"/>
      <c r="CX14" s="493"/>
      <c r="CY14" s="493"/>
      <c r="CZ14" s="493"/>
      <c r="DA14" s="494"/>
      <c r="DB14" s="492">
        <v>69.5</v>
      </c>
      <c r="DC14" s="493"/>
      <c r="DD14" s="493"/>
      <c r="DE14" s="493"/>
      <c r="DF14" s="493"/>
      <c r="DG14" s="493"/>
      <c r="DH14" s="493"/>
      <c r="DI14" s="494"/>
    </row>
    <row r="15" spans="1:119" ht="18.75" customHeight="1" x14ac:dyDescent="0.15">
      <c r="A15" s="163"/>
      <c r="B15" s="457"/>
      <c r="C15" s="458"/>
      <c r="D15" s="458"/>
      <c r="E15" s="458"/>
      <c r="F15" s="458"/>
      <c r="G15" s="458"/>
      <c r="H15" s="458"/>
      <c r="I15" s="458"/>
      <c r="J15" s="458"/>
      <c r="K15" s="459"/>
      <c r="L15" s="178"/>
      <c r="M15" s="485" t="s">
        <v>130</v>
      </c>
      <c r="N15" s="486"/>
      <c r="O15" s="486"/>
      <c r="P15" s="486"/>
      <c r="Q15" s="487"/>
      <c r="R15" s="478">
        <v>10745</v>
      </c>
      <c r="S15" s="479"/>
      <c r="T15" s="479"/>
      <c r="U15" s="479"/>
      <c r="V15" s="480"/>
      <c r="W15" s="410" t="s">
        <v>137</v>
      </c>
      <c r="X15" s="411"/>
      <c r="Y15" s="411"/>
      <c r="Z15" s="411"/>
      <c r="AA15" s="411"/>
      <c r="AB15" s="401"/>
      <c r="AC15" s="445">
        <v>2179</v>
      </c>
      <c r="AD15" s="446"/>
      <c r="AE15" s="446"/>
      <c r="AF15" s="446"/>
      <c r="AG15" s="488"/>
      <c r="AH15" s="445">
        <v>2299</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1316244</v>
      </c>
      <c r="BO15" s="358"/>
      <c r="BP15" s="358"/>
      <c r="BQ15" s="358"/>
      <c r="BR15" s="358"/>
      <c r="BS15" s="358"/>
      <c r="BT15" s="358"/>
      <c r="BU15" s="359"/>
      <c r="BV15" s="357">
        <v>1302551</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39.4</v>
      </c>
      <c r="AD16" s="482"/>
      <c r="AE16" s="482"/>
      <c r="AF16" s="482"/>
      <c r="AG16" s="483"/>
      <c r="AH16" s="481">
        <v>41.2</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3666401</v>
      </c>
      <c r="BO16" s="395"/>
      <c r="BP16" s="395"/>
      <c r="BQ16" s="395"/>
      <c r="BR16" s="395"/>
      <c r="BS16" s="395"/>
      <c r="BT16" s="395"/>
      <c r="BU16" s="396"/>
      <c r="BV16" s="394">
        <v>3568854</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3154</v>
      </c>
      <c r="AD17" s="446"/>
      <c r="AE17" s="446"/>
      <c r="AF17" s="446"/>
      <c r="AG17" s="488"/>
      <c r="AH17" s="445">
        <v>3090</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1646630</v>
      </c>
      <c r="BO17" s="395"/>
      <c r="BP17" s="395"/>
      <c r="BQ17" s="395"/>
      <c r="BR17" s="395"/>
      <c r="BS17" s="395"/>
      <c r="BT17" s="395"/>
      <c r="BU17" s="396"/>
      <c r="BV17" s="394">
        <v>1628899</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63"/>
      <c r="B18" s="516" t="s">
        <v>147</v>
      </c>
      <c r="C18" s="437"/>
      <c r="D18" s="437"/>
      <c r="E18" s="517"/>
      <c r="F18" s="517"/>
      <c r="G18" s="517"/>
      <c r="H18" s="517"/>
      <c r="I18" s="517"/>
      <c r="J18" s="517"/>
      <c r="K18" s="517"/>
      <c r="L18" s="518">
        <v>82.67</v>
      </c>
      <c r="M18" s="518"/>
      <c r="N18" s="518"/>
      <c r="O18" s="518"/>
      <c r="P18" s="518"/>
      <c r="Q18" s="518"/>
      <c r="R18" s="519"/>
      <c r="S18" s="519"/>
      <c r="T18" s="519"/>
      <c r="U18" s="519"/>
      <c r="V18" s="520"/>
      <c r="W18" s="412"/>
      <c r="X18" s="413"/>
      <c r="Y18" s="413"/>
      <c r="Z18" s="413"/>
      <c r="AA18" s="413"/>
      <c r="AB18" s="404"/>
      <c r="AC18" s="521">
        <v>57.1</v>
      </c>
      <c r="AD18" s="522"/>
      <c r="AE18" s="522"/>
      <c r="AF18" s="522"/>
      <c r="AG18" s="523"/>
      <c r="AH18" s="521">
        <v>55.3</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3601910</v>
      </c>
      <c r="BO18" s="395"/>
      <c r="BP18" s="395"/>
      <c r="BQ18" s="395"/>
      <c r="BR18" s="395"/>
      <c r="BS18" s="395"/>
      <c r="BT18" s="395"/>
      <c r="BU18" s="396"/>
      <c r="BV18" s="394">
        <v>3479040</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63"/>
      <c r="B19" s="516" t="s">
        <v>149</v>
      </c>
      <c r="C19" s="437"/>
      <c r="D19" s="437"/>
      <c r="E19" s="517"/>
      <c r="F19" s="517"/>
      <c r="G19" s="517"/>
      <c r="H19" s="517"/>
      <c r="I19" s="517"/>
      <c r="J19" s="517"/>
      <c r="K19" s="517"/>
      <c r="L19" s="525">
        <v>136</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4788075</v>
      </c>
      <c r="BO19" s="395"/>
      <c r="BP19" s="395"/>
      <c r="BQ19" s="395"/>
      <c r="BR19" s="395"/>
      <c r="BS19" s="395"/>
      <c r="BT19" s="395"/>
      <c r="BU19" s="396"/>
      <c r="BV19" s="394">
        <v>4726720</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63"/>
      <c r="B20" s="516" t="s">
        <v>151</v>
      </c>
      <c r="C20" s="437"/>
      <c r="D20" s="437"/>
      <c r="E20" s="517"/>
      <c r="F20" s="517"/>
      <c r="G20" s="517"/>
      <c r="H20" s="517"/>
      <c r="I20" s="517"/>
      <c r="J20" s="517"/>
      <c r="K20" s="517"/>
      <c r="L20" s="525">
        <v>4324</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15">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7111065</v>
      </c>
      <c r="BO22" s="358"/>
      <c r="BP22" s="358"/>
      <c r="BQ22" s="358"/>
      <c r="BR22" s="358"/>
      <c r="BS22" s="358"/>
      <c r="BT22" s="358"/>
      <c r="BU22" s="359"/>
      <c r="BV22" s="357">
        <v>6545076</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15">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5983038</v>
      </c>
      <c r="BO23" s="395"/>
      <c r="BP23" s="395"/>
      <c r="BQ23" s="395"/>
      <c r="BR23" s="395"/>
      <c r="BS23" s="395"/>
      <c r="BT23" s="395"/>
      <c r="BU23" s="396"/>
      <c r="BV23" s="394">
        <v>5257776</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63"/>
      <c r="B24" s="565"/>
      <c r="C24" s="541"/>
      <c r="D24" s="542"/>
      <c r="E24" s="444" t="s">
        <v>161</v>
      </c>
      <c r="F24" s="424"/>
      <c r="G24" s="424"/>
      <c r="H24" s="424"/>
      <c r="I24" s="424"/>
      <c r="J24" s="424"/>
      <c r="K24" s="425"/>
      <c r="L24" s="445">
        <v>1</v>
      </c>
      <c r="M24" s="446"/>
      <c r="N24" s="446"/>
      <c r="O24" s="446"/>
      <c r="P24" s="488"/>
      <c r="Q24" s="445">
        <v>6723</v>
      </c>
      <c r="R24" s="446"/>
      <c r="S24" s="446"/>
      <c r="T24" s="446"/>
      <c r="U24" s="446"/>
      <c r="V24" s="488"/>
      <c r="W24" s="540"/>
      <c r="X24" s="541"/>
      <c r="Y24" s="542"/>
      <c r="Z24" s="444" t="s">
        <v>162</v>
      </c>
      <c r="AA24" s="424"/>
      <c r="AB24" s="424"/>
      <c r="AC24" s="424"/>
      <c r="AD24" s="424"/>
      <c r="AE24" s="424"/>
      <c r="AF24" s="424"/>
      <c r="AG24" s="425"/>
      <c r="AH24" s="445">
        <v>98</v>
      </c>
      <c r="AI24" s="446"/>
      <c r="AJ24" s="446"/>
      <c r="AK24" s="446"/>
      <c r="AL24" s="488"/>
      <c r="AM24" s="445">
        <v>317128</v>
      </c>
      <c r="AN24" s="446"/>
      <c r="AO24" s="446"/>
      <c r="AP24" s="446"/>
      <c r="AQ24" s="446"/>
      <c r="AR24" s="488"/>
      <c r="AS24" s="445">
        <v>3236</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5072918</v>
      </c>
      <c r="BO24" s="395"/>
      <c r="BP24" s="395"/>
      <c r="BQ24" s="395"/>
      <c r="BR24" s="395"/>
      <c r="BS24" s="395"/>
      <c r="BT24" s="395"/>
      <c r="BU24" s="396"/>
      <c r="BV24" s="394">
        <v>4281571</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15">
      <c r="A25" s="163"/>
      <c r="B25" s="565"/>
      <c r="C25" s="541"/>
      <c r="D25" s="542"/>
      <c r="E25" s="444" t="s">
        <v>164</v>
      </c>
      <c r="F25" s="424"/>
      <c r="G25" s="424"/>
      <c r="H25" s="424"/>
      <c r="I25" s="424"/>
      <c r="J25" s="424"/>
      <c r="K25" s="425"/>
      <c r="L25" s="445">
        <v>1</v>
      </c>
      <c r="M25" s="446"/>
      <c r="N25" s="446"/>
      <c r="O25" s="446"/>
      <c r="P25" s="488"/>
      <c r="Q25" s="445">
        <v>6047</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184429</v>
      </c>
      <c r="BO25" s="358"/>
      <c r="BP25" s="358"/>
      <c r="BQ25" s="358"/>
      <c r="BR25" s="358"/>
      <c r="BS25" s="358"/>
      <c r="BT25" s="358"/>
      <c r="BU25" s="359"/>
      <c r="BV25" s="357">
        <v>461982</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15">
      <c r="A26" s="163"/>
      <c r="B26" s="565"/>
      <c r="C26" s="541"/>
      <c r="D26" s="542"/>
      <c r="E26" s="444" t="s">
        <v>167</v>
      </c>
      <c r="F26" s="424"/>
      <c r="G26" s="424"/>
      <c r="H26" s="424"/>
      <c r="I26" s="424"/>
      <c r="J26" s="424"/>
      <c r="K26" s="425"/>
      <c r="L26" s="445">
        <v>1</v>
      </c>
      <c r="M26" s="446"/>
      <c r="N26" s="446"/>
      <c r="O26" s="446"/>
      <c r="P26" s="488"/>
      <c r="Q26" s="445">
        <v>5713</v>
      </c>
      <c r="R26" s="446"/>
      <c r="S26" s="446"/>
      <c r="T26" s="446"/>
      <c r="U26" s="446"/>
      <c r="V26" s="488"/>
      <c r="W26" s="540"/>
      <c r="X26" s="541"/>
      <c r="Y26" s="542"/>
      <c r="Z26" s="444" t="s">
        <v>168</v>
      </c>
      <c r="AA26" s="546"/>
      <c r="AB26" s="546"/>
      <c r="AC26" s="546"/>
      <c r="AD26" s="546"/>
      <c r="AE26" s="546"/>
      <c r="AF26" s="546"/>
      <c r="AG26" s="547"/>
      <c r="AH26" s="445">
        <v>10</v>
      </c>
      <c r="AI26" s="446"/>
      <c r="AJ26" s="446"/>
      <c r="AK26" s="446"/>
      <c r="AL26" s="488"/>
      <c r="AM26" s="445">
        <v>33030</v>
      </c>
      <c r="AN26" s="446"/>
      <c r="AO26" s="446"/>
      <c r="AP26" s="446"/>
      <c r="AQ26" s="446"/>
      <c r="AR26" s="488"/>
      <c r="AS26" s="445">
        <v>3303</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63"/>
      <c r="B27" s="565"/>
      <c r="C27" s="541"/>
      <c r="D27" s="542"/>
      <c r="E27" s="444" t="s">
        <v>170</v>
      </c>
      <c r="F27" s="424"/>
      <c r="G27" s="424"/>
      <c r="H27" s="424"/>
      <c r="I27" s="424"/>
      <c r="J27" s="424"/>
      <c r="K27" s="425"/>
      <c r="L27" s="445">
        <v>1</v>
      </c>
      <c r="M27" s="446"/>
      <c r="N27" s="446"/>
      <c r="O27" s="446"/>
      <c r="P27" s="488"/>
      <c r="Q27" s="445">
        <v>3350</v>
      </c>
      <c r="R27" s="446"/>
      <c r="S27" s="446"/>
      <c r="T27" s="446"/>
      <c r="U27" s="446"/>
      <c r="V27" s="488"/>
      <c r="W27" s="540"/>
      <c r="X27" s="541"/>
      <c r="Y27" s="542"/>
      <c r="Z27" s="444" t="s">
        <v>171</v>
      </c>
      <c r="AA27" s="424"/>
      <c r="AB27" s="424"/>
      <c r="AC27" s="424"/>
      <c r="AD27" s="424"/>
      <c r="AE27" s="424"/>
      <c r="AF27" s="424"/>
      <c r="AG27" s="425"/>
      <c r="AH27" s="445">
        <v>7</v>
      </c>
      <c r="AI27" s="446"/>
      <c r="AJ27" s="446"/>
      <c r="AK27" s="446"/>
      <c r="AL27" s="488"/>
      <c r="AM27" s="445">
        <v>20041</v>
      </c>
      <c r="AN27" s="446"/>
      <c r="AO27" s="446"/>
      <c r="AP27" s="446"/>
      <c r="AQ27" s="446"/>
      <c r="AR27" s="488"/>
      <c r="AS27" s="445">
        <v>2863</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v>66983</v>
      </c>
      <c r="BO27" s="514"/>
      <c r="BP27" s="514"/>
      <c r="BQ27" s="514"/>
      <c r="BR27" s="514"/>
      <c r="BS27" s="514"/>
      <c r="BT27" s="514"/>
      <c r="BU27" s="515"/>
      <c r="BV27" s="513">
        <v>66951</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15">
      <c r="A28" s="163"/>
      <c r="B28" s="565"/>
      <c r="C28" s="541"/>
      <c r="D28" s="542"/>
      <c r="E28" s="444" t="s">
        <v>173</v>
      </c>
      <c r="F28" s="424"/>
      <c r="G28" s="424"/>
      <c r="H28" s="424"/>
      <c r="I28" s="424"/>
      <c r="J28" s="424"/>
      <c r="K28" s="425"/>
      <c r="L28" s="445">
        <v>1</v>
      </c>
      <c r="M28" s="446"/>
      <c r="N28" s="446"/>
      <c r="O28" s="446"/>
      <c r="P28" s="488"/>
      <c r="Q28" s="445">
        <v>2450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925341</v>
      </c>
      <c r="BO28" s="358"/>
      <c r="BP28" s="358"/>
      <c r="BQ28" s="358"/>
      <c r="BR28" s="358"/>
      <c r="BS28" s="358"/>
      <c r="BT28" s="358"/>
      <c r="BU28" s="359"/>
      <c r="BV28" s="357">
        <v>916210</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15">
      <c r="A29" s="163"/>
      <c r="B29" s="565"/>
      <c r="C29" s="541"/>
      <c r="D29" s="542"/>
      <c r="E29" s="444" t="s">
        <v>176</v>
      </c>
      <c r="F29" s="424"/>
      <c r="G29" s="424"/>
      <c r="H29" s="424"/>
      <c r="I29" s="424"/>
      <c r="J29" s="424"/>
      <c r="K29" s="425"/>
      <c r="L29" s="445">
        <v>10</v>
      </c>
      <c r="M29" s="446"/>
      <c r="N29" s="446"/>
      <c r="O29" s="446"/>
      <c r="P29" s="488"/>
      <c r="Q29" s="445">
        <v>2250</v>
      </c>
      <c r="R29" s="446"/>
      <c r="S29" s="446"/>
      <c r="T29" s="446"/>
      <c r="U29" s="446"/>
      <c r="V29" s="488"/>
      <c r="W29" s="543"/>
      <c r="X29" s="544"/>
      <c r="Y29" s="545"/>
      <c r="Z29" s="444" t="s">
        <v>177</v>
      </c>
      <c r="AA29" s="424"/>
      <c r="AB29" s="424"/>
      <c r="AC29" s="424"/>
      <c r="AD29" s="424"/>
      <c r="AE29" s="424"/>
      <c r="AF29" s="424"/>
      <c r="AG29" s="425"/>
      <c r="AH29" s="445">
        <v>105</v>
      </c>
      <c r="AI29" s="446"/>
      <c r="AJ29" s="446"/>
      <c r="AK29" s="446"/>
      <c r="AL29" s="488"/>
      <c r="AM29" s="445">
        <v>337169</v>
      </c>
      <c r="AN29" s="446"/>
      <c r="AO29" s="446"/>
      <c r="AP29" s="446"/>
      <c r="AQ29" s="446"/>
      <c r="AR29" s="488"/>
      <c r="AS29" s="445">
        <v>3211</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70139</v>
      </c>
      <c r="BO29" s="395"/>
      <c r="BP29" s="395"/>
      <c r="BQ29" s="395"/>
      <c r="BR29" s="395"/>
      <c r="BS29" s="395"/>
      <c r="BT29" s="395"/>
      <c r="BU29" s="396"/>
      <c r="BV29" s="394">
        <v>70091</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96.8</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1680798</v>
      </c>
      <c r="BO30" s="514"/>
      <c r="BP30" s="514"/>
      <c r="BQ30" s="514"/>
      <c r="BR30" s="514"/>
      <c r="BS30" s="514"/>
      <c r="BT30" s="514"/>
      <c r="BU30" s="515"/>
      <c r="BV30" s="513">
        <v>1547894</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15">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15">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9</v>
      </c>
      <c r="BX34" s="584"/>
      <c r="BY34" s="585" t="str">
        <f>IF('各会計、関係団体の財政状況及び健全化判断比率'!B68="","",'各会計、関係団体の財政状況及び健全化判断比率'!B68)</f>
        <v>中播衛生施設事務組合</v>
      </c>
      <c r="BZ34" s="585"/>
      <c r="CA34" s="585"/>
      <c r="CB34" s="585"/>
      <c r="CC34" s="585"/>
      <c r="CD34" s="585"/>
      <c r="CE34" s="585"/>
      <c r="CF34" s="585"/>
      <c r="CG34" s="585"/>
      <c r="CH34" s="585"/>
      <c r="CI34" s="585"/>
      <c r="CJ34" s="585"/>
      <c r="CK34" s="585"/>
      <c r="CL34" s="585"/>
      <c r="CM34" s="585"/>
      <c r="CN34" s="163"/>
      <c r="CO34" s="584" t="str">
        <f>IF(CQ34="","",MAX(C34:D43,U34:V43,AM34:AN43,BE34:BF43,BW34:BX43)+1)</f>
        <v/>
      </c>
      <c r="CP34" s="584"/>
      <c r="CQ34" s="585" t="str">
        <f>IF('各会計、関係団体の財政状況及び健全化判断比率'!BS7="","",'各会計、関係団体の財政状況及び健全化判断比率'!BS7)</f>
        <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15">
      <c r="A35" s="163"/>
      <c r="B35" s="190"/>
      <c r="C35" s="584">
        <f>IF(E35="","",C34+1)</f>
        <v>2</v>
      </c>
      <c r="D35" s="584"/>
      <c r="E35" s="585" t="str">
        <f>IF('各会計、関係団体の財政状況及び健全化判断比率'!B8="","",'各会計、関係団体の財政状況及び健全化判断比率'!B8)</f>
        <v>学校給食特別会計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IF('各会計、関係団体の財政状況及び健全化判断比率'!B32="","",'各会計、関係団体の財政状況及び健全化判断比率'!B32)</f>
        <v>下水道事業会計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10</v>
      </c>
      <c r="BX35" s="584"/>
      <c r="BY35" s="585" t="str">
        <f>IF('各会計、関係団体の財政状況及び健全化判断比率'!B69="","",'各会計、関係団体の財政状況及び健全化判断比率'!B69)</f>
        <v>中播北部行政事務組合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15">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f t="shared" si="0"/>
        <v>8</v>
      </c>
      <c r="AN36" s="584"/>
      <c r="AO36" s="585" t="str">
        <f>IF('各会計、関係団体の財政状況及び健全化判断比率'!B33="","",'各会計、関係団体の財政状況及び健全化判断比率'!B33)</f>
        <v>土地開発事業会計</v>
      </c>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11</v>
      </c>
      <c r="BX36" s="584"/>
      <c r="BY36" s="585" t="str">
        <f>IF('各会計、関係団体の財政状況及び健全化判断比率'!B70="","",'各会計、関係団体の財政状況及び健全化判断比率'!B70)</f>
        <v>市川町外三ヶ市町共有財産事務組合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15">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12</v>
      </c>
      <c r="BX37" s="584"/>
      <c r="BY37" s="585" t="str">
        <f>IF('各会計、関係団体の財政状況及び健全化判断比率'!B71="","",'各会計、関係団体の財政状況及び健全化判断比率'!B71)</f>
        <v>兵庫県市町村職員退職手当組合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15">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13</v>
      </c>
      <c r="BX38" s="584"/>
      <c r="BY38" s="585" t="str">
        <f>IF('各会計、関係団体の財政状況及び健全化判断比率'!B72="","",'各会計、関係団体の財政状況及び健全化判断比率'!B72)</f>
        <v>兵庫県町議会議員公務災害補償組合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15">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14</v>
      </c>
      <c r="BX39" s="584"/>
      <c r="BY39" s="585" t="str">
        <f>IF('各会計、関係団体の財政状況及び健全化判断比率'!B73="","",'各会計、関係団体の財政状況及び健全化判断比率'!B73)</f>
        <v>兵庫県後期高齢者医療広域連合（一般会計）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15">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15</v>
      </c>
      <c r="BX40" s="584"/>
      <c r="BY40" s="585" t="str">
        <f>IF('各会計、関係団体の財政状況及び健全化判断比率'!B74="","",'各会計、関係団体の財政状況及び健全化判断比率'!B74)</f>
        <v>兵庫県後期高齢者医療広域連合（特別会計）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15">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15">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15">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15">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15">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15">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15">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15">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15">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15">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15"/>
    <row r="55" spans="5:113" x14ac:dyDescent="0.15"/>
    <row r="56" spans="5:113" x14ac:dyDescent="0.15"/>
  </sheetData>
  <sheetProtection algorithmName="SHA-512" hashValue="ldG/R5cVJ1roYfeBpmVHhnz4QQI+DIrJjwD++GwMvnNlUjJIUMTSemzfhUW4hNhsqTInoB7HsqlYF2HgqYvp0A==" saltValue="9mlFa58VoE+zbYxcvnCp6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K2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36" t="s">
        <v>531</v>
      </c>
      <c r="D34" s="1136"/>
      <c r="E34" s="1137"/>
      <c r="F34" s="32">
        <v>19.72</v>
      </c>
      <c r="G34" s="33">
        <v>19.39</v>
      </c>
      <c r="H34" s="33">
        <v>20.62</v>
      </c>
      <c r="I34" s="33">
        <v>20.63</v>
      </c>
      <c r="J34" s="34">
        <v>21</v>
      </c>
      <c r="K34" s="22"/>
      <c r="L34" s="22"/>
      <c r="M34" s="22"/>
      <c r="N34" s="22"/>
      <c r="O34" s="22"/>
      <c r="P34" s="22"/>
    </row>
    <row r="35" spans="1:16" ht="39" customHeight="1" x14ac:dyDescent="0.15">
      <c r="A35" s="22"/>
      <c r="B35" s="35"/>
      <c r="C35" s="1132" t="s">
        <v>532</v>
      </c>
      <c r="D35" s="1132"/>
      <c r="E35" s="1133"/>
      <c r="F35" s="36">
        <v>4.0599999999999996</v>
      </c>
      <c r="G35" s="37">
        <v>3.79</v>
      </c>
      <c r="H35" s="37">
        <v>6.38</v>
      </c>
      <c r="I35" s="37">
        <v>4.7699999999999996</v>
      </c>
      <c r="J35" s="38">
        <v>5.57</v>
      </c>
      <c r="K35" s="22"/>
      <c r="L35" s="22"/>
      <c r="M35" s="22"/>
      <c r="N35" s="22"/>
      <c r="O35" s="22"/>
      <c r="P35" s="22"/>
    </row>
    <row r="36" spans="1:16" ht="39" customHeight="1" x14ac:dyDescent="0.15">
      <c r="A36" s="22"/>
      <c r="B36" s="35"/>
      <c r="C36" s="1132" t="s">
        <v>533</v>
      </c>
      <c r="D36" s="1132"/>
      <c r="E36" s="1133"/>
      <c r="F36" s="36">
        <v>2.75</v>
      </c>
      <c r="G36" s="37">
        <v>3.03</v>
      </c>
      <c r="H36" s="37">
        <v>3.41</v>
      </c>
      <c r="I36" s="37">
        <v>1.9</v>
      </c>
      <c r="J36" s="38">
        <v>4.34</v>
      </c>
      <c r="K36" s="22"/>
      <c r="L36" s="22"/>
      <c r="M36" s="22"/>
      <c r="N36" s="22"/>
      <c r="O36" s="22"/>
      <c r="P36" s="22"/>
    </row>
    <row r="37" spans="1:16" ht="39" customHeight="1" x14ac:dyDescent="0.15">
      <c r="A37" s="22"/>
      <c r="B37" s="35"/>
      <c r="C37" s="1132" t="s">
        <v>534</v>
      </c>
      <c r="D37" s="1132"/>
      <c r="E37" s="1133"/>
      <c r="F37" s="36">
        <v>2.41</v>
      </c>
      <c r="G37" s="37">
        <v>2.58</v>
      </c>
      <c r="H37" s="37">
        <v>2.64</v>
      </c>
      <c r="I37" s="37">
        <v>2.6</v>
      </c>
      <c r="J37" s="38">
        <v>2.68</v>
      </c>
      <c r="K37" s="22"/>
      <c r="L37" s="22"/>
      <c r="M37" s="22"/>
      <c r="N37" s="22"/>
      <c r="O37" s="22"/>
      <c r="P37" s="22"/>
    </row>
    <row r="38" spans="1:16" ht="39" customHeight="1" x14ac:dyDescent="0.15">
      <c r="A38" s="22"/>
      <c r="B38" s="35"/>
      <c r="C38" s="1132" t="s">
        <v>535</v>
      </c>
      <c r="D38" s="1132"/>
      <c r="E38" s="1133"/>
      <c r="F38" s="36">
        <v>1.23</v>
      </c>
      <c r="G38" s="37">
        <v>1.99</v>
      </c>
      <c r="H38" s="37">
        <v>1.53</v>
      </c>
      <c r="I38" s="37">
        <v>0.97</v>
      </c>
      <c r="J38" s="38">
        <v>1.23</v>
      </c>
      <c r="K38" s="22"/>
      <c r="L38" s="22"/>
      <c r="M38" s="22"/>
      <c r="N38" s="22"/>
      <c r="O38" s="22"/>
      <c r="P38" s="22"/>
    </row>
    <row r="39" spans="1:16" ht="39" customHeight="1" x14ac:dyDescent="0.15">
      <c r="A39" s="22"/>
      <c r="B39" s="35"/>
      <c r="C39" s="1132" t="s">
        <v>536</v>
      </c>
      <c r="D39" s="1132"/>
      <c r="E39" s="1133"/>
      <c r="F39" s="36">
        <v>0.28999999999999998</v>
      </c>
      <c r="G39" s="37">
        <v>0.55000000000000004</v>
      </c>
      <c r="H39" s="37">
        <v>0.6</v>
      </c>
      <c r="I39" s="37">
        <v>0.43</v>
      </c>
      <c r="J39" s="38">
        <v>0.44</v>
      </c>
      <c r="K39" s="22"/>
      <c r="L39" s="22"/>
      <c r="M39" s="22"/>
      <c r="N39" s="22"/>
      <c r="O39" s="22"/>
      <c r="P39" s="22"/>
    </row>
    <row r="40" spans="1:16" ht="39" customHeight="1" x14ac:dyDescent="0.15">
      <c r="A40" s="22"/>
      <c r="B40" s="35"/>
      <c r="C40" s="1132" t="s">
        <v>537</v>
      </c>
      <c r="D40" s="1132"/>
      <c r="E40" s="1133"/>
      <c r="F40" s="36">
        <v>0.09</v>
      </c>
      <c r="G40" s="37">
        <v>0.05</v>
      </c>
      <c r="H40" s="37">
        <v>0.04</v>
      </c>
      <c r="I40" s="37">
        <v>0.1</v>
      </c>
      <c r="J40" s="38">
        <v>0.11</v>
      </c>
      <c r="K40" s="22"/>
      <c r="L40" s="22"/>
      <c r="M40" s="22"/>
      <c r="N40" s="22"/>
      <c r="O40" s="22"/>
      <c r="P40" s="22"/>
    </row>
    <row r="41" spans="1:16" ht="39" customHeight="1" x14ac:dyDescent="0.15">
      <c r="A41" s="22"/>
      <c r="B41" s="35"/>
      <c r="C41" s="1132" t="s">
        <v>538</v>
      </c>
      <c r="D41" s="1132"/>
      <c r="E41" s="1133"/>
      <c r="F41" s="36">
        <v>0</v>
      </c>
      <c r="G41" s="37">
        <v>0</v>
      </c>
      <c r="H41" s="37">
        <v>0</v>
      </c>
      <c r="I41" s="37">
        <v>0</v>
      </c>
      <c r="J41" s="38">
        <v>0</v>
      </c>
      <c r="K41" s="22"/>
      <c r="L41" s="22"/>
      <c r="M41" s="22"/>
      <c r="N41" s="22"/>
      <c r="O41" s="22"/>
      <c r="P41" s="22"/>
    </row>
    <row r="42" spans="1:16" ht="39" customHeight="1" x14ac:dyDescent="0.15">
      <c r="A42" s="22"/>
      <c r="B42" s="39"/>
      <c r="C42" s="1132" t="s">
        <v>539</v>
      </c>
      <c r="D42" s="1132"/>
      <c r="E42" s="1133"/>
      <c r="F42" s="36" t="s">
        <v>487</v>
      </c>
      <c r="G42" s="37" t="s">
        <v>487</v>
      </c>
      <c r="H42" s="37" t="s">
        <v>487</v>
      </c>
      <c r="I42" s="37" t="s">
        <v>487</v>
      </c>
      <c r="J42" s="38" t="s">
        <v>487</v>
      </c>
      <c r="K42" s="22"/>
      <c r="L42" s="22"/>
      <c r="M42" s="22"/>
      <c r="N42" s="22"/>
      <c r="O42" s="22"/>
      <c r="P42" s="22"/>
    </row>
    <row r="43" spans="1:16" ht="39" customHeight="1" thickBot="1" x14ac:dyDescent="0.2">
      <c r="A43" s="22"/>
      <c r="B43" s="40"/>
      <c r="C43" s="1134" t="s">
        <v>540</v>
      </c>
      <c r="D43" s="1134"/>
      <c r="E43" s="1135"/>
      <c r="F43" s="41" t="s">
        <v>487</v>
      </c>
      <c r="G43" s="42" t="s">
        <v>487</v>
      </c>
      <c r="H43" s="42" t="s">
        <v>487</v>
      </c>
      <c r="I43" s="42" t="s">
        <v>487</v>
      </c>
      <c r="J43" s="43" t="s">
        <v>487</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vKDmYNDBcWBnccCdPKCwgWzAurVEK+JOkYqjDQDjhEqyjBWcTw9TB0S3rlr5CEZZh1h9kePUfGcf808/ryQt+A==" saltValue="yEfR5gCLIOaAkU0u9LhU1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7" zoomScale="73" zoomScaleNormal="73"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15">
      <c r="A45" s="46"/>
      <c r="B45" s="1138" t="s">
        <v>9</v>
      </c>
      <c r="C45" s="1139"/>
      <c r="D45" s="56"/>
      <c r="E45" s="1144" t="s">
        <v>10</v>
      </c>
      <c r="F45" s="1144"/>
      <c r="G45" s="1144"/>
      <c r="H45" s="1144"/>
      <c r="I45" s="1144"/>
      <c r="J45" s="1145"/>
      <c r="K45" s="57">
        <v>558</v>
      </c>
      <c r="L45" s="58">
        <v>603</v>
      </c>
      <c r="M45" s="58">
        <v>593</v>
      </c>
      <c r="N45" s="58">
        <v>596</v>
      </c>
      <c r="O45" s="59">
        <v>595</v>
      </c>
      <c r="P45" s="46"/>
      <c r="Q45" s="46"/>
      <c r="R45" s="46"/>
      <c r="S45" s="46"/>
      <c r="T45" s="46"/>
      <c r="U45" s="46"/>
    </row>
    <row r="46" spans="1:21" ht="30.75" customHeight="1" x14ac:dyDescent="0.15">
      <c r="A46" s="46"/>
      <c r="B46" s="1140"/>
      <c r="C46" s="1141"/>
      <c r="D46" s="60"/>
      <c r="E46" s="1146" t="s">
        <v>11</v>
      </c>
      <c r="F46" s="1146"/>
      <c r="G46" s="1146"/>
      <c r="H46" s="1146"/>
      <c r="I46" s="1146"/>
      <c r="J46" s="1147"/>
      <c r="K46" s="61" t="s">
        <v>487</v>
      </c>
      <c r="L46" s="62" t="s">
        <v>487</v>
      </c>
      <c r="M46" s="62" t="s">
        <v>487</v>
      </c>
      <c r="N46" s="62" t="s">
        <v>487</v>
      </c>
      <c r="O46" s="63" t="s">
        <v>487</v>
      </c>
      <c r="P46" s="46"/>
      <c r="Q46" s="46"/>
      <c r="R46" s="46"/>
      <c r="S46" s="46"/>
      <c r="T46" s="46"/>
      <c r="U46" s="46"/>
    </row>
    <row r="47" spans="1:21" ht="30.75" customHeight="1" x14ac:dyDescent="0.15">
      <c r="A47" s="46"/>
      <c r="B47" s="1140"/>
      <c r="C47" s="1141"/>
      <c r="D47" s="60"/>
      <c r="E47" s="1146" t="s">
        <v>12</v>
      </c>
      <c r="F47" s="1146"/>
      <c r="G47" s="1146"/>
      <c r="H47" s="1146"/>
      <c r="I47" s="1146"/>
      <c r="J47" s="1147"/>
      <c r="K47" s="61" t="s">
        <v>487</v>
      </c>
      <c r="L47" s="62" t="s">
        <v>487</v>
      </c>
      <c r="M47" s="62" t="s">
        <v>487</v>
      </c>
      <c r="N47" s="62" t="s">
        <v>487</v>
      </c>
      <c r="O47" s="63" t="s">
        <v>487</v>
      </c>
      <c r="P47" s="46"/>
      <c r="Q47" s="46"/>
      <c r="R47" s="46"/>
      <c r="S47" s="46"/>
      <c r="T47" s="46"/>
      <c r="U47" s="46"/>
    </row>
    <row r="48" spans="1:21" ht="30.75" customHeight="1" x14ac:dyDescent="0.15">
      <c r="A48" s="46"/>
      <c r="B48" s="1140"/>
      <c r="C48" s="1141"/>
      <c r="D48" s="60"/>
      <c r="E48" s="1146" t="s">
        <v>13</v>
      </c>
      <c r="F48" s="1146"/>
      <c r="G48" s="1146"/>
      <c r="H48" s="1146"/>
      <c r="I48" s="1146"/>
      <c r="J48" s="1147"/>
      <c r="K48" s="61">
        <v>150</v>
      </c>
      <c r="L48" s="62">
        <v>163</v>
      </c>
      <c r="M48" s="62">
        <v>165</v>
      </c>
      <c r="N48" s="62">
        <v>177</v>
      </c>
      <c r="O48" s="63">
        <v>188</v>
      </c>
      <c r="P48" s="46"/>
      <c r="Q48" s="46"/>
      <c r="R48" s="46"/>
      <c r="S48" s="46"/>
      <c r="T48" s="46"/>
      <c r="U48" s="46"/>
    </row>
    <row r="49" spans="1:21" ht="30.75" customHeight="1" x14ac:dyDescent="0.15">
      <c r="A49" s="46"/>
      <c r="B49" s="1140"/>
      <c r="C49" s="1141"/>
      <c r="D49" s="60"/>
      <c r="E49" s="1146" t="s">
        <v>14</v>
      </c>
      <c r="F49" s="1146"/>
      <c r="G49" s="1146"/>
      <c r="H49" s="1146"/>
      <c r="I49" s="1146"/>
      <c r="J49" s="1147"/>
      <c r="K49" s="61">
        <v>16</v>
      </c>
      <c r="L49" s="62">
        <v>9</v>
      </c>
      <c r="M49" s="62">
        <v>3</v>
      </c>
      <c r="N49" s="62">
        <v>3</v>
      </c>
      <c r="O49" s="63">
        <v>4</v>
      </c>
      <c r="P49" s="46"/>
      <c r="Q49" s="46"/>
      <c r="R49" s="46"/>
      <c r="S49" s="46"/>
      <c r="T49" s="46"/>
      <c r="U49" s="46"/>
    </row>
    <row r="50" spans="1:21" ht="30.75" customHeight="1" x14ac:dyDescent="0.15">
      <c r="A50" s="46"/>
      <c r="B50" s="1140"/>
      <c r="C50" s="1141"/>
      <c r="D50" s="60"/>
      <c r="E50" s="1146" t="s">
        <v>15</v>
      </c>
      <c r="F50" s="1146"/>
      <c r="G50" s="1146"/>
      <c r="H50" s="1146"/>
      <c r="I50" s="1146"/>
      <c r="J50" s="1147"/>
      <c r="K50" s="61">
        <v>0</v>
      </c>
      <c r="L50" s="62">
        <v>0</v>
      </c>
      <c r="M50" s="62">
        <v>0</v>
      </c>
      <c r="N50" s="62" t="s">
        <v>487</v>
      </c>
      <c r="O50" s="63" t="s">
        <v>487</v>
      </c>
      <c r="P50" s="46"/>
      <c r="Q50" s="46"/>
      <c r="R50" s="46"/>
      <c r="S50" s="46"/>
      <c r="T50" s="46"/>
      <c r="U50" s="46"/>
    </row>
    <row r="51" spans="1:21" ht="30.75" customHeight="1" x14ac:dyDescent="0.15">
      <c r="A51" s="46"/>
      <c r="B51" s="1142"/>
      <c r="C51" s="1143"/>
      <c r="D51" s="64"/>
      <c r="E51" s="1146" t="s">
        <v>16</v>
      </c>
      <c r="F51" s="1146"/>
      <c r="G51" s="1146"/>
      <c r="H51" s="1146"/>
      <c r="I51" s="1146"/>
      <c r="J51" s="1147"/>
      <c r="K51" s="61">
        <v>0</v>
      </c>
      <c r="L51" s="62">
        <v>0</v>
      </c>
      <c r="M51" s="62" t="s">
        <v>487</v>
      </c>
      <c r="N51" s="62" t="s">
        <v>487</v>
      </c>
      <c r="O51" s="63">
        <v>1</v>
      </c>
      <c r="P51" s="46"/>
      <c r="Q51" s="46"/>
      <c r="R51" s="46"/>
      <c r="S51" s="46"/>
      <c r="T51" s="46"/>
      <c r="U51" s="46"/>
    </row>
    <row r="52" spans="1:21" ht="30.75" customHeight="1" x14ac:dyDescent="0.15">
      <c r="A52" s="46"/>
      <c r="B52" s="1148" t="s">
        <v>17</v>
      </c>
      <c r="C52" s="1149"/>
      <c r="D52" s="64"/>
      <c r="E52" s="1146" t="s">
        <v>18</v>
      </c>
      <c r="F52" s="1146"/>
      <c r="G52" s="1146"/>
      <c r="H52" s="1146"/>
      <c r="I52" s="1146"/>
      <c r="J52" s="1147"/>
      <c r="K52" s="61">
        <v>435</v>
      </c>
      <c r="L52" s="62">
        <v>446</v>
      </c>
      <c r="M52" s="62">
        <v>441</v>
      </c>
      <c r="N52" s="62">
        <v>429</v>
      </c>
      <c r="O52" s="63">
        <v>432</v>
      </c>
      <c r="P52" s="46"/>
      <c r="Q52" s="46"/>
      <c r="R52" s="46"/>
      <c r="S52" s="46"/>
      <c r="T52" s="46"/>
      <c r="U52" s="46"/>
    </row>
    <row r="53" spans="1:21" ht="30.75" customHeight="1" thickBot="1" x14ac:dyDescent="0.2">
      <c r="A53" s="46"/>
      <c r="B53" s="1150" t="s">
        <v>19</v>
      </c>
      <c r="C53" s="1151"/>
      <c r="D53" s="65"/>
      <c r="E53" s="1152" t="s">
        <v>20</v>
      </c>
      <c r="F53" s="1152"/>
      <c r="G53" s="1152"/>
      <c r="H53" s="1152"/>
      <c r="I53" s="1152"/>
      <c r="J53" s="1153"/>
      <c r="K53" s="66">
        <v>289</v>
      </c>
      <c r="L53" s="67">
        <v>329</v>
      </c>
      <c r="M53" s="67">
        <v>320</v>
      </c>
      <c r="N53" s="67">
        <v>347</v>
      </c>
      <c r="O53" s="68">
        <v>356</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15">
      <c r="B58" s="1154" t="s">
        <v>24</v>
      </c>
      <c r="C58" s="1155"/>
      <c r="D58" s="1160" t="s">
        <v>25</v>
      </c>
      <c r="E58" s="1161"/>
      <c r="F58" s="1161"/>
      <c r="G58" s="1161"/>
      <c r="H58" s="1161"/>
      <c r="I58" s="1161"/>
      <c r="J58" s="1162"/>
      <c r="K58" s="81"/>
      <c r="L58" s="82"/>
      <c r="M58" s="82"/>
      <c r="N58" s="82"/>
      <c r="O58" s="83"/>
    </row>
    <row r="59" spans="1:21" ht="31.5" customHeight="1" x14ac:dyDescent="0.15">
      <c r="B59" s="1156"/>
      <c r="C59" s="1157"/>
      <c r="D59" s="1163" t="s">
        <v>26</v>
      </c>
      <c r="E59" s="1164"/>
      <c r="F59" s="1164"/>
      <c r="G59" s="1164"/>
      <c r="H59" s="1164"/>
      <c r="I59" s="1164"/>
      <c r="J59" s="1165"/>
      <c r="K59" s="84"/>
      <c r="L59" s="85"/>
      <c r="M59" s="85"/>
      <c r="N59" s="85"/>
      <c r="O59" s="86"/>
    </row>
    <row r="60" spans="1:21" ht="31.5" customHeight="1" thickBot="1" x14ac:dyDescent="0.2">
      <c r="B60" s="1158"/>
      <c r="C60" s="1159"/>
      <c r="D60" s="1166" t="s">
        <v>27</v>
      </c>
      <c r="E60" s="1167"/>
      <c r="F60" s="1167"/>
      <c r="G60" s="1167"/>
      <c r="H60" s="1167"/>
      <c r="I60" s="1167"/>
      <c r="J60" s="1168"/>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zOiLqTtJuUh2bVKGEm6/DG1ep6FKgIq1TsPtbd0+t/CkeGr+Ra5bjxw1UYOplU98g8mw8K1C9wpXMstYkSublg==" saltValue="s5YiZvbT+rGRJ6HC4lt0p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69" zoomScaleNormal="69"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525</v>
      </c>
      <c r="J40" s="101" t="s">
        <v>526</v>
      </c>
      <c r="K40" s="101" t="s">
        <v>527</v>
      </c>
      <c r="L40" s="101" t="s">
        <v>528</v>
      </c>
      <c r="M40" s="102" t="s">
        <v>529</v>
      </c>
    </row>
    <row r="41" spans="2:13" ht="27.75" customHeight="1" x14ac:dyDescent="0.15">
      <c r="B41" s="1169" t="s">
        <v>30</v>
      </c>
      <c r="C41" s="1170"/>
      <c r="D41" s="103"/>
      <c r="E41" s="1175" t="s">
        <v>31</v>
      </c>
      <c r="F41" s="1175"/>
      <c r="G41" s="1175"/>
      <c r="H41" s="1176"/>
      <c r="I41" s="330">
        <v>6602</v>
      </c>
      <c r="J41" s="331">
        <v>6603</v>
      </c>
      <c r="K41" s="331">
        <v>6513</v>
      </c>
      <c r="L41" s="331">
        <v>6545</v>
      </c>
      <c r="M41" s="332">
        <v>7111</v>
      </c>
    </row>
    <row r="42" spans="2:13" ht="27.75" customHeight="1" x14ac:dyDescent="0.15">
      <c r="B42" s="1171"/>
      <c r="C42" s="1172"/>
      <c r="D42" s="104"/>
      <c r="E42" s="1177" t="s">
        <v>32</v>
      </c>
      <c r="F42" s="1177"/>
      <c r="G42" s="1177"/>
      <c r="H42" s="1178"/>
      <c r="I42" s="333">
        <v>0</v>
      </c>
      <c r="J42" s="334">
        <v>0</v>
      </c>
      <c r="K42" s="334" t="s">
        <v>487</v>
      </c>
      <c r="L42" s="334" t="s">
        <v>487</v>
      </c>
      <c r="M42" s="335" t="s">
        <v>487</v>
      </c>
    </row>
    <row r="43" spans="2:13" ht="27.75" customHeight="1" x14ac:dyDescent="0.15">
      <c r="B43" s="1171"/>
      <c r="C43" s="1172"/>
      <c r="D43" s="104"/>
      <c r="E43" s="1177" t="s">
        <v>33</v>
      </c>
      <c r="F43" s="1177"/>
      <c r="G43" s="1177"/>
      <c r="H43" s="1178"/>
      <c r="I43" s="333">
        <v>3368</v>
      </c>
      <c r="J43" s="334">
        <v>3672</v>
      </c>
      <c r="K43" s="334">
        <v>3991</v>
      </c>
      <c r="L43" s="334">
        <v>4228</v>
      </c>
      <c r="M43" s="335">
        <v>4642</v>
      </c>
    </row>
    <row r="44" spans="2:13" ht="27.75" customHeight="1" x14ac:dyDescent="0.15">
      <c r="B44" s="1171"/>
      <c r="C44" s="1172"/>
      <c r="D44" s="104"/>
      <c r="E44" s="1177" t="s">
        <v>34</v>
      </c>
      <c r="F44" s="1177"/>
      <c r="G44" s="1177"/>
      <c r="H44" s="1178"/>
      <c r="I44" s="333">
        <v>9</v>
      </c>
      <c r="J44" s="334">
        <v>15</v>
      </c>
      <c r="K44" s="334">
        <v>12</v>
      </c>
      <c r="L44" s="334">
        <v>22</v>
      </c>
      <c r="M44" s="335">
        <v>19</v>
      </c>
    </row>
    <row r="45" spans="2:13" ht="27.75" customHeight="1" x14ac:dyDescent="0.15">
      <c r="B45" s="1171"/>
      <c r="C45" s="1172"/>
      <c r="D45" s="104"/>
      <c r="E45" s="1177" t="s">
        <v>35</v>
      </c>
      <c r="F45" s="1177"/>
      <c r="G45" s="1177"/>
      <c r="H45" s="1178"/>
      <c r="I45" s="333">
        <v>913</v>
      </c>
      <c r="J45" s="334">
        <v>842</v>
      </c>
      <c r="K45" s="334">
        <v>827</v>
      </c>
      <c r="L45" s="334">
        <v>862</v>
      </c>
      <c r="M45" s="335">
        <v>841</v>
      </c>
    </row>
    <row r="46" spans="2:13" ht="27.75" customHeight="1" x14ac:dyDescent="0.15">
      <c r="B46" s="1171"/>
      <c r="C46" s="1172"/>
      <c r="D46" s="105"/>
      <c r="E46" s="1177" t="s">
        <v>36</v>
      </c>
      <c r="F46" s="1177"/>
      <c r="G46" s="1177"/>
      <c r="H46" s="1178"/>
      <c r="I46" s="333" t="s">
        <v>487</v>
      </c>
      <c r="J46" s="334" t="s">
        <v>487</v>
      </c>
      <c r="K46" s="334" t="s">
        <v>487</v>
      </c>
      <c r="L46" s="334" t="s">
        <v>487</v>
      </c>
      <c r="M46" s="335" t="s">
        <v>487</v>
      </c>
    </row>
    <row r="47" spans="2:13" ht="27.75" customHeight="1" x14ac:dyDescent="0.15">
      <c r="B47" s="1171"/>
      <c r="C47" s="1172"/>
      <c r="D47" s="106"/>
      <c r="E47" s="1179" t="s">
        <v>37</v>
      </c>
      <c r="F47" s="1180"/>
      <c r="G47" s="1180"/>
      <c r="H47" s="1181"/>
      <c r="I47" s="333" t="s">
        <v>487</v>
      </c>
      <c r="J47" s="334" t="s">
        <v>487</v>
      </c>
      <c r="K47" s="334" t="s">
        <v>487</v>
      </c>
      <c r="L47" s="334" t="s">
        <v>487</v>
      </c>
      <c r="M47" s="335" t="s">
        <v>487</v>
      </c>
    </row>
    <row r="48" spans="2:13" ht="27.75" customHeight="1" x14ac:dyDescent="0.15">
      <c r="B48" s="1171"/>
      <c r="C48" s="1172"/>
      <c r="D48" s="104"/>
      <c r="E48" s="1177" t="s">
        <v>38</v>
      </c>
      <c r="F48" s="1177"/>
      <c r="G48" s="1177"/>
      <c r="H48" s="1178"/>
      <c r="I48" s="333" t="s">
        <v>487</v>
      </c>
      <c r="J48" s="334" t="s">
        <v>487</v>
      </c>
      <c r="K48" s="334" t="s">
        <v>487</v>
      </c>
      <c r="L48" s="334" t="s">
        <v>487</v>
      </c>
      <c r="M48" s="335" t="s">
        <v>487</v>
      </c>
    </row>
    <row r="49" spans="2:13" ht="27.75" customHeight="1" x14ac:dyDescent="0.15">
      <c r="B49" s="1173"/>
      <c r="C49" s="1174"/>
      <c r="D49" s="104"/>
      <c r="E49" s="1177" t="s">
        <v>39</v>
      </c>
      <c r="F49" s="1177"/>
      <c r="G49" s="1177"/>
      <c r="H49" s="1178"/>
      <c r="I49" s="333" t="s">
        <v>487</v>
      </c>
      <c r="J49" s="334" t="s">
        <v>487</v>
      </c>
      <c r="K49" s="334" t="s">
        <v>487</v>
      </c>
      <c r="L49" s="334" t="s">
        <v>487</v>
      </c>
      <c r="M49" s="335" t="s">
        <v>487</v>
      </c>
    </row>
    <row r="50" spans="2:13" ht="27.75" customHeight="1" x14ac:dyDescent="0.15">
      <c r="B50" s="1182" t="s">
        <v>40</v>
      </c>
      <c r="C50" s="1183"/>
      <c r="D50" s="107"/>
      <c r="E50" s="1177" t="s">
        <v>41</v>
      </c>
      <c r="F50" s="1177"/>
      <c r="G50" s="1177"/>
      <c r="H50" s="1178"/>
      <c r="I50" s="333">
        <v>1960</v>
      </c>
      <c r="J50" s="334">
        <v>2492</v>
      </c>
      <c r="K50" s="334">
        <v>2846</v>
      </c>
      <c r="L50" s="334">
        <v>3101</v>
      </c>
      <c r="M50" s="335">
        <v>3244</v>
      </c>
    </row>
    <row r="51" spans="2:13" ht="27.75" customHeight="1" x14ac:dyDescent="0.15">
      <c r="B51" s="1171"/>
      <c r="C51" s="1172"/>
      <c r="D51" s="104"/>
      <c r="E51" s="1177" t="s">
        <v>42</v>
      </c>
      <c r="F51" s="1177"/>
      <c r="G51" s="1177"/>
      <c r="H51" s="1178"/>
      <c r="I51" s="333">
        <v>0</v>
      </c>
      <c r="J51" s="334" t="s">
        <v>487</v>
      </c>
      <c r="K51" s="334" t="s">
        <v>487</v>
      </c>
      <c r="L51" s="334" t="s">
        <v>487</v>
      </c>
      <c r="M51" s="335" t="s">
        <v>487</v>
      </c>
    </row>
    <row r="52" spans="2:13" ht="27.75" customHeight="1" x14ac:dyDescent="0.15">
      <c r="B52" s="1173"/>
      <c r="C52" s="1174"/>
      <c r="D52" s="104"/>
      <c r="E52" s="1177" t="s">
        <v>43</v>
      </c>
      <c r="F52" s="1177"/>
      <c r="G52" s="1177"/>
      <c r="H52" s="1178"/>
      <c r="I52" s="333">
        <v>5874</v>
      </c>
      <c r="J52" s="334">
        <v>5837</v>
      </c>
      <c r="K52" s="334">
        <v>5860</v>
      </c>
      <c r="L52" s="334">
        <v>6120</v>
      </c>
      <c r="M52" s="335">
        <v>7044</v>
      </c>
    </row>
    <row r="53" spans="2:13" ht="27.75" customHeight="1" thickBot="1" x14ac:dyDescent="0.2">
      <c r="B53" s="1184" t="s">
        <v>19</v>
      </c>
      <c r="C53" s="1185"/>
      <c r="D53" s="108"/>
      <c r="E53" s="1186" t="s">
        <v>44</v>
      </c>
      <c r="F53" s="1186"/>
      <c r="G53" s="1186"/>
      <c r="H53" s="1187"/>
      <c r="I53" s="336">
        <v>3057</v>
      </c>
      <c r="J53" s="337">
        <v>2802</v>
      </c>
      <c r="K53" s="337">
        <v>2637</v>
      </c>
      <c r="L53" s="337">
        <v>2436</v>
      </c>
      <c r="M53" s="338">
        <v>2325</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6i7l0LEy5zNohdBWdZ9ZV2RPF3jMwXZpY9ps/x8WXQMiu9/95AQbEzHco9EcsTfKYfbzaeBkV1yJyg1h+raKqA==" saltValue="68L/T06GcNc2PI6q0J53u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E58" zoomScale="60" zoomScaleNormal="6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15"/>
    <row r="2" s="1" customFormat="1" ht="16.5" customHeight="1" x14ac:dyDescent="0.15"/>
    <row r="3" s="1" customFormat="1" ht="16.5" customHeight="1" x14ac:dyDescent="0.15"/>
    <row r="4" s="1" customFormat="1" ht="16.5" customHeight="1" x14ac:dyDescent="0.15"/>
    <row r="5" s="1" customFormat="1" ht="16.5" customHeight="1" x14ac:dyDescent="0.15"/>
    <row r="6" s="1" customFormat="1" ht="16.5" customHeight="1" x14ac:dyDescent="0.15"/>
    <row r="7" s="1" customFormat="1" ht="16.5" customHeight="1" x14ac:dyDescent="0.15"/>
    <row r="8" s="1" customFormat="1" ht="16.5" customHeight="1" x14ac:dyDescent="0.15"/>
    <row r="9" s="1" customFormat="1" ht="16.5" customHeight="1" x14ac:dyDescent="0.15"/>
    <row r="10" s="1" customFormat="1" ht="16.5" customHeight="1" x14ac:dyDescent="0.15"/>
    <row r="11" s="1" customFormat="1" ht="16.5" customHeight="1" x14ac:dyDescent="0.15"/>
    <row r="12" s="1" customFormat="1" ht="16.5" customHeight="1" x14ac:dyDescent="0.15"/>
    <row r="13" s="1" customFormat="1" ht="16.5" customHeight="1" x14ac:dyDescent="0.15"/>
    <row r="14" s="1" customFormat="1"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527</v>
      </c>
      <c r="G54" s="117" t="s">
        <v>528</v>
      </c>
      <c r="H54" s="118" t="s">
        <v>529</v>
      </c>
    </row>
    <row r="55" spans="2:8" ht="52.5" customHeight="1" x14ac:dyDescent="0.15">
      <c r="B55" s="119"/>
      <c r="C55" s="1196" t="s">
        <v>46</v>
      </c>
      <c r="D55" s="1196"/>
      <c r="E55" s="1197"/>
      <c r="F55" s="339">
        <v>916</v>
      </c>
      <c r="G55" s="339">
        <v>916</v>
      </c>
      <c r="H55" s="340">
        <v>925</v>
      </c>
    </row>
    <row r="56" spans="2:8" ht="52.5" customHeight="1" x14ac:dyDescent="0.15">
      <c r="B56" s="120"/>
      <c r="C56" s="1198" t="s">
        <v>47</v>
      </c>
      <c r="D56" s="1198"/>
      <c r="E56" s="1199"/>
      <c r="F56" s="341">
        <v>53</v>
      </c>
      <c r="G56" s="341">
        <v>70</v>
      </c>
      <c r="H56" s="342">
        <v>70</v>
      </c>
    </row>
    <row r="57" spans="2:8" ht="53.25" customHeight="1" x14ac:dyDescent="0.15">
      <c r="B57" s="120"/>
      <c r="C57" s="1200" t="s">
        <v>48</v>
      </c>
      <c r="D57" s="1200"/>
      <c r="E57" s="1201"/>
      <c r="F57" s="343">
        <v>1311</v>
      </c>
      <c r="G57" s="343">
        <v>1548</v>
      </c>
      <c r="H57" s="344">
        <v>1681</v>
      </c>
    </row>
    <row r="58" spans="2:8" ht="45.75" customHeight="1" x14ac:dyDescent="0.15">
      <c r="B58" s="121"/>
      <c r="C58" s="1188" t="s">
        <v>546</v>
      </c>
      <c r="D58" s="1189"/>
      <c r="E58" s="1190"/>
      <c r="F58" s="345">
        <v>979</v>
      </c>
      <c r="G58" s="345">
        <v>1076</v>
      </c>
      <c r="H58" s="346">
        <v>1195</v>
      </c>
    </row>
    <row r="59" spans="2:8" ht="45.75" customHeight="1" x14ac:dyDescent="0.15">
      <c r="B59" s="121"/>
      <c r="C59" s="1188" t="s">
        <v>547</v>
      </c>
      <c r="D59" s="1189"/>
      <c r="E59" s="1190"/>
      <c r="F59" s="345">
        <v>130</v>
      </c>
      <c r="G59" s="345">
        <v>270</v>
      </c>
      <c r="H59" s="346">
        <v>284</v>
      </c>
    </row>
    <row r="60" spans="2:8" ht="45.75" customHeight="1" x14ac:dyDescent="0.15">
      <c r="B60" s="121"/>
      <c r="C60" s="1188" t="s">
        <v>548</v>
      </c>
      <c r="D60" s="1189"/>
      <c r="E60" s="1190"/>
      <c r="F60" s="345">
        <v>114</v>
      </c>
      <c r="G60" s="345">
        <v>114</v>
      </c>
      <c r="H60" s="346">
        <v>114</v>
      </c>
    </row>
    <row r="61" spans="2:8" ht="45.75" customHeight="1" x14ac:dyDescent="0.15">
      <c r="B61" s="121"/>
      <c r="C61" s="1188" t="s">
        <v>550</v>
      </c>
      <c r="D61" s="1189"/>
      <c r="E61" s="1190"/>
      <c r="F61" s="345">
        <v>25</v>
      </c>
      <c r="G61" s="345">
        <v>26</v>
      </c>
      <c r="H61" s="346">
        <v>26</v>
      </c>
    </row>
    <row r="62" spans="2:8" ht="45.75" customHeight="1" thickBot="1" x14ac:dyDescent="0.2">
      <c r="B62" s="122"/>
      <c r="C62" s="1191" t="s">
        <v>549</v>
      </c>
      <c r="D62" s="1192"/>
      <c r="E62" s="1193"/>
      <c r="F62" s="347">
        <v>25</v>
      </c>
      <c r="G62" s="347">
        <v>25</v>
      </c>
      <c r="H62" s="348">
        <v>26</v>
      </c>
    </row>
    <row r="63" spans="2:8" ht="52.5" customHeight="1" thickBot="1" x14ac:dyDescent="0.2">
      <c r="B63" s="123"/>
      <c r="C63" s="1194" t="s">
        <v>49</v>
      </c>
      <c r="D63" s="1194"/>
      <c r="E63" s="1195"/>
      <c r="F63" s="349">
        <v>2280</v>
      </c>
      <c r="G63" s="349">
        <v>2534</v>
      </c>
      <c r="H63" s="350">
        <v>2676</v>
      </c>
    </row>
    <row r="64" spans="2:8" x14ac:dyDescent="0.15"/>
  </sheetData>
  <sheetProtection algorithmName="SHA-512" hashValue="0Tl5+GROIBhbB4wyMhqBVTEhxRMLUzc2HqgEk6wzCDfcQrmJCI957eKRmzQTQUj40G2XGwzUvKaVmky245otvA==" saltValue="MZ8LoqvgPxLqgJhGTz+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524</v>
      </c>
      <c r="G2" s="137"/>
      <c r="H2" s="138"/>
    </row>
    <row r="3" spans="1:8" x14ac:dyDescent="0.15">
      <c r="A3" s="134" t="s">
        <v>517</v>
      </c>
      <c r="B3" s="139"/>
      <c r="C3" s="140"/>
      <c r="D3" s="141">
        <v>85401</v>
      </c>
      <c r="E3" s="142"/>
      <c r="F3" s="143">
        <v>94796</v>
      </c>
      <c r="G3" s="144"/>
      <c r="H3" s="145"/>
    </row>
    <row r="4" spans="1:8" x14ac:dyDescent="0.15">
      <c r="A4" s="146"/>
      <c r="B4" s="147"/>
      <c r="C4" s="148"/>
      <c r="D4" s="149">
        <v>59885</v>
      </c>
      <c r="E4" s="150"/>
      <c r="F4" s="151">
        <v>55781</v>
      </c>
      <c r="G4" s="152"/>
      <c r="H4" s="153"/>
    </row>
    <row r="5" spans="1:8" x14ac:dyDescent="0.15">
      <c r="A5" s="134" t="s">
        <v>519</v>
      </c>
      <c r="B5" s="139"/>
      <c r="C5" s="140"/>
      <c r="D5" s="141">
        <v>56905</v>
      </c>
      <c r="E5" s="142"/>
      <c r="F5" s="143">
        <v>85942</v>
      </c>
      <c r="G5" s="144"/>
      <c r="H5" s="145"/>
    </row>
    <row r="6" spans="1:8" x14ac:dyDescent="0.15">
      <c r="A6" s="146"/>
      <c r="B6" s="147"/>
      <c r="C6" s="148"/>
      <c r="D6" s="149">
        <v>28402</v>
      </c>
      <c r="E6" s="150"/>
      <c r="F6" s="151">
        <v>48630</v>
      </c>
      <c r="G6" s="152"/>
      <c r="H6" s="153"/>
    </row>
    <row r="7" spans="1:8" x14ac:dyDescent="0.15">
      <c r="A7" s="134" t="s">
        <v>520</v>
      </c>
      <c r="B7" s="139"/>
      <c r="C7" s="140"/>
      <c r="D7" s="141">
        <v>52678</v>
      </c>
      <c r="E7" s="142"/>
      <c r="F7" s="143">
        <v>95007</v>
      </c>
      <c r="G7" s="144"/>
      <c r="H7" s="145"/>
    </row>
    <row r="8" spans="1:8" x14ac:dyDescent="0.15">
      <c r="A8" s="146"/>
      <c r="B8" s="147"/>
      <c r="C8" s="148"/>
      <c r="D8" s="149">
        <v>38088</v>
      </c>
      <c r="E8" s="150"/>
      <c r="F8" s="151">
        <v>48509</v>
      </c>
      <c r="G8" s="152"/>
      <c r="H8" s="153"/>
    </row>
    <row r="9" spans="1:8" x14ac:dyDescent="0.15">
      <c r="A9" s="134" t="s">
        <v>521</v>
      </c>
      <c r="B9" s="139"/>
      <c r="C9" s="140"/>
      <c r="D9" s="141">
        <v>60254</v>
      </c>
      <c r="E9" s="142"/>
      <c r="F9" s="143">
        <v>98176</v>
      </c>
      <c r="G9" s="144"/>
      <c r="H9" s="145"/>
    </row>
    <row r="10" spans="1:8" x14ac:dyDescent="0.15">
      <c r="A10" s="146"/>
      <c r="B10" s="147"/>
      <c r="C10" s="148"/>
      <c r="D10" s="149">
        <v>48112</v>
      </c>
      <c r="E10" s="150"/>
      <c r="F10" s="151">
        <v>58489</v>
      </c>
      <c r="G10" s="152"/>
      <c r="H10" s="153"/>
    </row>
    <row r="11" spans="1:8" x14ac:dyDescent="0.15">
      <c r="A11" s="134" t="s">
        <v>522</v>
      </c>
      <c r="B11" s="139"/>
      <c r="C11" s="140"/>
      <c r="D11" s="141">
        <v>106294</v>
      </c>
      <c r="E11" s="142"/>
      <c r="F11" s="143">
        <v>119283</v>
      </c>
      <c r="G11" s="144"/>
      <c r="H11" s="145"/>
    </row>
    <row r="12" spans="1:8" x14ac:dyDescent="0.15">
      <c r="A12" s="146"/>
      <c r="B12" s="147"/>
      <c r="C12" s="154"/>
      <c r="D12" s="149">
        <v>86819</v>
      </c>
      <c r="E12" s="150"/>
      <c r="F12" s="151">
        <v>64747</v>
      </c>
      <c r="G12" s="152"/>
      <c r="H12" s="153"/>
    </row>
    <row r="13" spans="1:8" x14ac:dyDescent="0.15">
      <c r="A13" s="134"/>
      <c r="B13" s="139"/>
      <c r="C13" s="140"/>
      <c r="D13" s="141">
        <v>72306</v>
      </c>
      <c r="E13" s="142"/>
      <c r="F13" s="143">
        <v>98641</v>
      </c>
      <c r="G13" s="155"/>
      <c r="H13" s="145"/>
    </row>
    <row r="14" spans="1:8" x14ac:dyDescent="0.15">
      <c r="A14" s="146"/>
      <c r="B14" s="147"/>
      <c r="C14" s="148"/>
      <c r="D14" s="149">
        <v>52261</v>
      </c>
      <c r="E14" s="150"/>
      <c r="F14" s="151">
        <v>55231</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4.07</v>
      </c>
      <c r="C19" s="156">
        <f>ROUND(VALUE(SUBSTITUTE(実質収支比率等に係る経年分析!G$48,"▲","-")),2)</f>
        <v>3.81</v>
      </c>
      <c r="D19" s="156">
        <f>ROUND(VALUE(SUBSTITUTE(実質収支比率等に係る経年分析!H$48,"▲","-")),2)</f>
        <v>6.39</v>
      </c>
      <c r="E19" s="156">
        <f>ROUND(VALUE(SUBSTITUTE(実質収支比率等に係る経年分析!I$48,"▲","-")),2)</f>
        <v>4.78</v>
      </c>
      <c r="F19" s="156">
        <f>ROUND(VALUE(SUBSTITUTE(実質収支比率等に係る経年分析!J$48,"▲","-")),2)</f>
        <v>5.58</v>
      </c>
    </row>
    <row r="20" spans="1:11" x14ac:dyDescent="0.15">
      <c r="A20" s="156" t="s">
        <v>53</v>
      </c>
      <c r="B20" s="156">
        <f>ROUND(VALUE(SUBSTITUTE(実質収支比率等に係る経年分析!F$47,"▲","-")),2)</f>
        <v>17.260000000000002</v>
      </c>
      <c r="C20" s="156">
        <f>ROUND(VALUE(SUBSTITUTE(実質収支比率等に係る経年分析!G$47,"▲","-")),2)</f>
        <v>22.27</v>
      </c>
      <c r="D20" s="156">
        <f>ROUND(VALUE(SUBSTITUTE(実質収支比率等に係る経年分析!H$47,"▲","-")),2)</f>
        <v>23.64</v>
      </c>
      <c r="E20" s="156">
        <f>ROUND(VALUE(SUBSTITUTE(実質収支比率等に係る経年分析!I$47,"▲","-")),2)</f>
        <v>23.3</v>
      </c>
      <c r="F20" s="156">
        <f>ROUND(VALUE(SUBSTITUTE(実質収支比率等に係る経年分析!J$47,"▲","-")),2)</f>
        <v>23.09</v>
      </c>
    </row>
    <row r="21" spans="1:11" x14ac:dyDescent="0.15">
      <c r="A21" s="156" t="s">
        <v>54</v>
      </c>
      <c r="B21" s="156">
        <f>IF(ISNUMBER(VALUE(SUBSTITUTE(実質収支比率等に係る経年分析!F$49,"▲","-"))),ROUND(VALUE(SUBSTITUTE(実質収支比率等に係る経年分析!F$49,"▲","-")),2),NA())</f>
        <v>2.67</v>
      </c>
      <c r="C21" s="156">
        <f>IF(ISNUMBER(VALUE(SUBSTITUTE(実質収支比率等に係る経年分析!G$49,"▲","-"))),ROUND(VALUE(SUBSTITUTE(実質収支比率等に係る経年分析!G$49,"▲","-")),2),NA())</f>
        <v>6.01</v>
      </c>
      <c r="D21" s="156">
        <f>IF(ISNUMBER(VALUE(SUBSTITUTE(実質収支比率等に係る経年分析!H$49,"▲","-"))),ROUND(VALUE(SUBSTITUTE(実質収支比率等に係る経年分析!H$49,"▲","-")),2),NA())</f>
        <v>3.44</v>
      </c>
      <c r="E21" s="156">
        <f>IF(ISNUMBER(VALUE(SUBSTITUTE(実質収支比率等に係る経年分析!I$49,"▲","-"))),ROUND(VALUE(SUBSTITUTE(実質収支比率等に係る経年分析!I$49,"▲","-")),2),NA())</f>
        <v>-1.51</v>
      </c>
      <c r="F21" s="156">
        <f>IF(ISNUMBER(VALUE(SUBSTITUTE(実質収支比率等に係る経年分析!J$49,"▲","-"))),ROUND(VALUE(SUBSTITUTE(実質収支比率等に係る経年分析!J$49,"▲","-")),2),NA())</f>
        <v>1.1100000000000001</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学校給食特別会計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15">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0.09</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0.05</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0.04</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0.11</v>
      </c>
    </row>
    <row r="31" spans="1:11" x14ac:dyDescent="0.15">
      <c r="A31" s="157" t="str">
        <f>IF(連結実質赤字比率に係る赤字・黒字の構成分析!C$39="",NA(),連結実質赤字比率に係る赤字・黒字の構成分析!C$39)</f>
        <v>国民健康保険特別会計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0.28999999999999998</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0.55000000000000004</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0.6</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0.43</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0.44</v>
      </c>
    </row>
    <row r="32" spans="1:11" x14ac:dyDescent="0.15">
      <c r="A32" s="157" t="str">
        <f>IF(連結実質赤字比率に係る赤字・黒字の構成分析!C$38="",NA(),連結実質赤字比率に係る赤字・黒字の構成分析!C$38)</f>
        <v>介護保険事業特別会計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1.23</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1.99</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1.53</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0.97</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1.23</v>
      </c>
    </row>
    <row r="33" spans="1:16" x14ac:dyDescent="0.15">
      <c r="A33" s="157" t="str">
        <f>IF(連結実質赤字比率に係る赤字・黒字の構成分析!C$37="",NA(),連結実質赤字比率に係る赤字・黒字の構成分析!C$37)</f>
        <v>土地開発事業会計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2.41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2.58</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2.64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2.6</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2.68</v>
      </c>
    </row>
    <row r="34" spans="1:16" x14ac:dyDescent="0.15">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2.75</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3.03</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3.41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1.9</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4.34</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4.0599999999999996</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3.79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6.38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4.7699999999999996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5.57</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19.72</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19.39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20.62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20.63</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21</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435</v>
      </c>
      <c r="E42" s="158"/>
      <c r="F42" s="158"/>
      <c r="G42" s="158">
        <f>'実質公債費比率（分子）の構造'!L$52</f>
        <v>446</v>
      </c>
      <c r="H42" s="158"/>
      <c r="I42" s="158"/>
      <c r="J42" s="158">
        <f>'実質公債費比率（分子）の構造'!M$52</f>
        <v>441</v>
      </c>
      <c r="K42" s="158"/>
      <c r="L42" s="158"/>
      <c r="M42" s="158">
        <f>'実質公債費比率（分子）の構造'!N$52</f>
        <v>429</v>
      </c>
      <c r="N42" s="158"/>
      <c r="O42" s="158"/>
      <c r="P42" s="158">
        <f>'実質公債費比率（分子）の構造'!O$52</f>
        <v>432</v>
      </c>
    </row>
    <row r="43" spans="1:16" x14ac:dyDescent="0.15">
      <c r="A43" s="158" t="s">
        <v>16</v>
      </c>
      <c r="B43" s="158">
        <f>'実質公債費比率（分子）の構造'!K$51</f>
        <v>0</v>
      </c>
      <c r="C43" s="158"/>
      <c r="D43" s="158"/>
      <c r="E43" s="158">
        <f>'実質公債費比率（分子）の構造'!L$51</f>
        <v>0</v>
      </c>
      <c r="F43" s="158"/>
      <c r="G43" s="158"/>
      <c r="H43" s="158" t="str">
        <f>'実質公債費比率（分子）の構造'!M$51</f>
        <v>-</v>
      </c>
      <c r="I43" s="158"/>
      <c r="J43" s="158"/>
      <c r="K43" s="158" t="str">
        <f>'実質公債費比率（分子）の構造'!N$51</f>
        <v>-</v>
      </c>
      <c r="L43" s="158"/>
      <c r="M43" s="158"/>
      <c r="N43" s="158">
        <f>'実質公債費比率（分子）の構造'!O$51</f>
        <v>1</v>
      </c>
      <c r="O43" s="158"/>
      <c r="P43" s="158"/>
    </row>
    <row r="44" spans="1:16" x14ac:dyDescent="0.15">
      <c r="A44" s="158" t="s">
        <v>62</v>
      </c>
      <c r="B44" s="158">
        <f>'実質公債費比率（分子）の構造'!K$50</f>
        <v>0</v>
      </c>
      <c r="C44" s="158"/>
      <c r="D44" s="158"/>
      <c r="E44" s="158">
        <f>'実質公債費比率（分子）の構造'!L$50</f>
        <v>0</v>
      </c>
      <c r="F44" s="158"/>
      <c r="G44" s="158"/>
      <c r="H44" s="158">
        <f>'実質公債費比率（分子）の構造'!M$50</f>
        <v>0</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16</v>
      </c>
      <c r="C45" s="158"/>
      <c r="D45" s="158"/>
      <c r="E45" s="158">
        <f>'実質公債費比率（分子）の構造'!L$49</f>
        <v>9</v>
      </c>
      <c r="F45" s="158"/>
      <c r="G45" s="158"/>
      <c r="H45" s="158">
        <f>'実質公債費比率（分子）の構造'!M$49</f>
        <v>3</v>
      </c>
      <c r="I45" s="158"/>
      <c r="J45" s="158"/>
      <c r="K45" s="158">
        <f>'実質公債費比率（分子）の構造'!N$49</f>
        <v>3</v>
      </c>
      <c r="L45" s="158"/>
      <c r="M45" s="158"/>
      <c r="N45" s="158">
        <f>'実質公債費比率（分子）の構造'!O$49</f>
        <v>4</v>
      </c>
      <c r="O45" s="158"/>
      <c r="P45" s="158"/>
    </row>
    <row r="46" spans="1:16" x14ac:dyDescent="0.15">
      <c r="A46" s="158" t="s">
        <v>64</v>
      </c>
      <c r="B46" s="158">
        <f>'実質公債費比率（分子）の構造'!K$48</f>
        <v>150</v>
      </c>
      <c r="C46" s="158"/>
      <c r="D46" s="158"/>
      <c r="E46" s="158">
        <f>'実質公債費比率（分子）の構造'!L$48</f>
        <v>163</v>
      </c>
      <c r="F46" s="158"/>
      <c r="G46" s="158"/>
      <c r="H46" s="158">
        <f>'実質公債費比率（分子）の構造'!M$48</f>
        <v>165</v>
      </c>
      <c r="I46" s="158"/>
      <c r="J46" s="158"/>
      <c r="K46" s="158">
        <f>'実質公債費比率（分子）の構造'!N$48</f>
        <v>177</v>
      </c>
      <c r="L46" s="158"/>
      <c r="M46" s="158"/>
      <c r="N46" s="158">
        <f>'実質公債費比率（分子）の構造'!O$48</f>
        <v>188</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558</v>
      </c>
      <c r="C49" s="158"/>
      <c r="D49" s="158"/>
      <c r="E49" s="158">
        <f>'実質公債費比率（分子）の構造'!L$45</f>
        <v>603</v>
      </c>
      <c r="F49" s="158"/>
      <c r="G49" s="158"/>
      <c r="H49" s="158">
        <f>'実質公債費比率（分子）の構造'!M$45</f>
        <v>593</v>
      </c>
      <c r="I49" s="158"/>
      <c r="J49" s="158"/>
      <c r="K49" s="158">
        <f>'実質公債費比率（分子）の構造'!N$45</f>
        <v>596</v>
      </c>
      <c r="L49" s="158"/>
      <c r="M49" s="158"/>
      <c r="N49" s="158">
        <f>'実質公債費比率（分子）の構造'!O$45</f>
        <v>595</v>
      </c>
      <c r="O49" s="158"/>
      <c r="P49" s="158"/>
    </row>
    <row r="50" spans="1:16" x14ac:dyDescent="0.15">
      <c r="A50" s="158" t="s">
        <v>67</v>
      </c>
      <c r="B50" s="158" t="e">
        <f>NA()</f>
        <v>#N/A</v>
      </c>
      <c r="C50" s="158">
        <f>IF(ISNUMBER('実質公債費比率（分子）の構造'!K$53),'実質公債費比率（分子）の構造'!K$53,NA())</f>
        <v>289</v>
      </c>
      <c r="D50" s="158" t="e">
        <f>NA()</f>
        <v>#N/A</v>
      </c>
      <c r="E50" s="158" t="e">
        <f>NA()</f>
        <v>#N/A</v>
      </c>
      <c r="F50" s="158">
        <f>IF(ISNUMBER('実質公債費比率（分子）の構造'!L$53),'実質公債費比率（分子）の構造'!L$53,NA())</f>
        <v>329</v>
      </c>
      <c r="G50" s="158" t="e">
        <f>NA()</f>
        <v>#N/A</v>
      </c>
      <c r="H50" s="158" t="e">
        <f>NA()</f>
        <v>#N/A</v>
      </c>
      <c r="I50" s="158">
        <f>IF(ISNUMBER('実質公債費比率（分子）の構造'!M$53),'実質公債費比率（分子）の構造'!M$53,NA())</f>
        <v>320</v>
      </c>
      <c r="J50" s="158" t="e">
        <f>NA()</f>
        <v>#N/A</v>
      </c>
      <c r="K50" s="158" t="e">
        <f>NA()</f>
        <v>#N/A</v>
      </c>
      <c r="L50" s="158">
        <f>IF(ISNUMBER('実質公債費比率（分子）の構造'!N$53),'実質公債費比率（分子）の構造'!N$53,NA())</f>
        <v>347</v>
      </c>
      <c r="M50" s="158" t="e">
        <f>NA()</f>
        <v>#N/A</v>
      </c>
      <c r="N50" s="158" t="e">
        <f>NA()</f>
        <v>#N/A</v>
      </c>
      <c r="O50" s="158">
        <f>IF(ISNUMBER('実質公債費比率（分子）の構造'!O$53),'実質公債費比率（分子）の構造'!O$53,NA())</f>
        <v>356</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5874</v>
      </c>
      <c r="E56" s="157"/>
      <c r="F56" s="157"/>
      <c r="G56" s="157">
        <f>'将来負担比率（分子）の構造'!J$52</f>
        <v>5837</v>
      </c>
      <c r="H56" s="157"/>
      <c r="I56" s="157"/>
      <c r="J56" s="157">
        <f>'将来負担比率（分子）の構造'!K$52</f>
        <v>5860</v>
      </c>
      <c r="K56" s="157"/>
      <c r="L56" s="157"/>
      <c r="M56" s="157">
        <f>'将来負担比率（分子）の構造'!L$52</f>
        <v>6120</v>
      </c>
      <c r="N56" s="157"/>
      <c r="O56" s="157"/>
      <c r="P56" s="157">
        <f>'将来負担比率（分子）の構造'!M$52</f>
        <v>7044</v>
      </c>
    </row>
    <row r="57" spans="1:16" x14ac:dyDescent="0.15">
      <c r="A57" s="157" t="s">
        <v>42</v>
      </c>
      <c r="B57" s="157"/>
      <c r="C57" s="157"/>
      <c r="D57" s="157">
        <f>'将来負担比率（分子）の構造'!I$51</f>
        <v>0</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15">
      <c r="A58" s="157" t="s">
        <v>41</v>
      </c>
      <c r="B58" s="157"/>
      <c r="C58" s="157"/>
      <c r="D58" s="157">
        <f>'将来負担比率（分子）の構造'!I$50</f>
        <v>1960</v>
      </c>
      <c r="E58" s="157"/>
      <c r="F58" s="157"/>
      <c r="G58" s="157">
        <f>'将来負担比率（分子）の構造'!J$50</f>
        <v>2492</v>
      </c>
      <c r="H58" s="157"/>
      <c r="I58" s="157"/>
      <c r="J58" s="157">
        <f>'将来負担比率（分子）の構造'!K$50</f>
        <v>2846</v>
      </c>
      <c r="K58" s="157"/>
      <c r="L58" s="157"/>
      <c r="M58" s="157">
        <f>'将来負担比率（分子）の構造'!L$50</f>
        <v>3101</v>
      </c>
      <c r="N58" s="157"/>
      <c r="O58" s="157"/>
      <c r="P58" s="157">
        <f>'将来負担比率（分子）の構造'!M$50</f>
        <v>3244</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913</v>
      </c>
      <c r="C62" s="157"/>
      <c r="D62" s="157"/>
      <c r="E62" s="157">
        <f>'将来負担比率（分子）の構造'!J$45</f>
        <v>842</v>
      </c>
      <c r="F62" s="157"/>
      <c r="G62" s="157"/>
      <c r="H62" s="157">
        <f>'将来負担比率（分子）の構造'!K$45</f>
        <v>827</v>
      </c>
      <c r="I62" s="157"/>
      <c r="J62" s="157"/>
      <c r="K62" s="157">
        <f>'将来負担比率（分子）の構造'!L$45</f>
        <v>862</v>
      </c>
      <c r="L62" s="157"/>
      <c r="M62" s="157"/>
      <c r="N62" s="157">
        <f>'将来負担比率（分子）の構造'!M$45</f>
        <v>841</v>
      </c>
      <c r="O62" s="157"/>
      <c r="P62" s="157"/>
    </row>
    <row r="63" spans="1:16" x14ac:dyDescent="0.15">
      <c r="A63" s="157" t="s">
        <v>34</v>
      </c>
      <c r="B63" s="157">
        <f>'将来負担比率（分子）の構造'!I$44</f>
        <v>9</v>
      </c>
      <c r="C63" s="157"/>
      <c r="D63" s="157"/>
      <c r="E63" s="157">
        <f>'将来負担比率（分子）の構造'!J$44</f>
        <v>15</v>
      </c>
      <c r="F63" s="157"/>
      <c r="G63" s="157"/>
      <c r="H63" s="157">
        <f>'将来負担比率（分子）の構造'!K$44</f>
        <v>12</v>
      </c>
      <c r="I63" s="157"/>
      <c r="J63" s="157"/>
      <c r="K63" s="157">
        <f>'将来負担比率（分子）の構造'!L$44</f>
        <v>22</v>
      </c>
      <c r="L63" s="157"/>
      <c r="M63" s="157"/>
      <c r="N63" s="157">
        <f>'将来負担比率（分子）の構造'!M$44</f>
        <v>19</v>
      </c>
      <c r="O63" s="157"/>
      <c r="P63" s="157"/>
    </row>
    <row r="64" spans="1:16" x14ac:dyDescent="0.15">
      <c r="A64" s="157" t="s">
        <v>33</v>
      </c>
      <c r="B64" s="157">
        <f>'将来負担比率（分子）の構造'!I$43</f>
        <v>3368</v>
      </c>
      <c r="C64" s="157"/>
      <c r="D64" s="157"/>
      <c r="E64" s="157">
        <f>'将来負担比率（分子）の構造'!J$43</f>
        <v>3672</v>
      </c>
      <c r="F64" s="157"/>
      <c r="G64" s="157"/>
      <c r="H64" s="157">
        <f>'将来負担比率（分子）の構造'!K$43</f>
        <v>3991</v>
      </c>
      <c r="I64" s="157"/>
      <c r="J64" s="157"/>
      <c r="K64" s="157">
        <f>'将来負担比率（分子）の構造'!L$43</f>
        <v>4228</v>
      </c>
      <c r="L64" s="157"/>
      <c r="M64" s="157"/>
      <c r="N64" s="157">
        <f>'将来負担比率（分子）の構造'!M$43</f>
        <v>4642</v>
      </c>
      <c r="O64" s="157"/>
      <c r="P64" s="157"/>
    </row>
    <row r="65" spans="1:16" x14ac:dyDescent="0.15">
      <c r="A65" s="157" t="s">
        <v>32</v>
      </c>
      <c r="B65" s="157">
        <f>'将来負担比率（分子）の構造'!I$42</f>
        <v>0</v>
      </c>
      <c r="C65" s="157"/>
      <c r="D65" s="157"/>
      <c r="E65" s="157">
        <f>'将来負担比率（分子）の構造'!J$42</f>
        <v>0</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6602</v>
      </c>
      <c r="C66" s="157"/>
      <c r="D66" s="157"/>
      <c r="E66" s="157">
        <f>'将来負担比率（分子）の構造'!J$41</f>
        <v>6603</v>
      </c>
      <c r="F66" s="157"/>
      <c r="G66" s="157"/>
      <c r="H66" s="157">
        <f>'将来負担比率（分子）の構造'!K$41</f>
        <v>6513</v>
      </c>
      <c r="I66" s="157"/>
      <c r="J66" s="157"/>
      <c r="K66" s="157">
        <f>'将来負担比率（分子）の構造'!L$41</f>
        <v>6545</v>
      </c>
      <c r="L66" s="157"/>
      <c r="M66" s="157"/>
      <c r="N66" s="157">
        <f>'将来負担比率（分子）の構造'!M$41</f>
        <v>7111</v>
      </c>
      <c r="O66" s="157"/>
      <c r="P66" s="157"/>
    </row>
    <row r="67" spans="1:16" x14ac:dyDescent="0.15">
      <c r="A67" s="157" t="s">
        <v>71</v>
      </c>
      <c r="B67" s="157" t="e">
        <f>NA()</f>
        <v>#N/A</v>
      </c>
      <c r="C67" s="157">
        <f>IF(ISNUMBER('将来負担比率（分子）の構造'!I$53), IF('将来負担比率（分子）の構造'!I$53 &lt; 0, 0, '将来負担比率（分子）の構造'!I$53), NA())</f>
        <v>3057</v>
      </c>
      <c r="D67" s="157" t="e">
        <f>NA()</f>
        <v>#N/A</v>
      </c>
      <c r="E67" s="157" t="e">
        <f>NA()</f>
        <v>#N/A</v>
      </c>
      <c r="F67" s="157">
        <f>IF(ISNUMBER('将来負担比率（分子）の構造'!J$53), IF('将来負担比率（分子）の構造'!J$53 &lt; 0, 0, '将来負担比率（分子）の構造'!J$53), NA())</f>
        <v>2802</v>
      </c>
      <c r="G67" s="157" t="e">
        <f>NA()</f>
        <v>#N/A</v>
      </c>
      <c r="H67" s="157" t="e">
        <f>NA()</f>
        <v>#N/A</v>
      </c>
      <c r="I67" s="157">
        <f>IF(ISNUMBER('将来負担比率（分子）の構造'!K$53), IF('将来負担比率（分子）の構造'!K$53 &lt; 0, 0, '将来負担比率（分子）の構造'!K$53), NA())</f>
        <v>2637</v>
      </c>
      <c r="J67" s="157" t="e">
        <f>NA()</f>
        <v>#N/A</v>
      </c>
      <c r="K67" s="157" t="e">
        <f>NA()</f>
        <v>#N/A</v>
      </c>
      <c r="L67" s="157">
        <f>IF(ISNUMBER('将来負担比率（分子）の構造'!L$53), IF('将来負担比率（分子）の構造'!L$53 &lt; 0, 0, '将来負担比率（分子）の構造'!L$53), NA())</f>
        <v>2436</v>
      </c>
      <c r="M67" s="157" t="e">
        <f>NA()</f>
        <v>#N/A</v>
      </c>
      <c r="N67" s="157" t="e">
        <f>NA()</f>
        <v>#N/A</v>
      </c>
      <c r="O67" s="157">
        <f>IF(ISNUMBER('将来負担比率（分子）の構造'!M$53), IF('将来負担比率（分子）の構造'!M$53 &lt; 0, 0, '将来負担比率（分子）の構造'!M$53), NA())</f>
        <v>2325</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916</v>
      </c>
      <c r="C72" s="161">
        <f>基金残高に係る経年分析!G55</f>
        <v>916</v>
      </c>
      <c r="D72" s="161">
        <f>基金残高に係る経年分析!H55</f>
        <v>925</v>
      </c>
    </row>
    <row r="73" spans="1:16" x14ac:dyDescent="0.15">
      <c r="A73" s="160" t="s">
        <v>74</v>
      </c>
      <c r="B73" s="161">
        <f>基金残高に係る経年分析!F56</f>
        <v>53</v>
      </c>
      <c r="C73" s="161">
        <f>基金残高に係る経年分析!G56</f>
        <v>70</v>
      </c>
      <c r="D73" s="161">
        <f>基金残高に係る経年分析!H56</f>
        <v>70</v>
      </c>
    </row>
    <row r="74" spans="1:16" x14ac:dyDescent="0.15">
      <c r="A74" s="160" t="s">
        <v>75</v>
      </c>
      <c r="B74" s="161">
        <f>基金残高に係る経年分析!F57</f>
        <v>1311</v>
      </c>
      <c r="C74" s="161">
        <f>基金残高に係る経年分析!G57</f>
        <v>1548</v>
      </c>
      <c r="D74" s="161">
        <f>基金残高に係る経年分析!H57</f>
        <v>1681</v>
      </c>
    </row>
  </sheetData>
  <sheetProtection algorithmName="SHA-512" hashValue="jsNgjjb6llXxJ0CmAMEQNELPtB8LANsJSUKzY4Nbdsidl6uIPr8zZtLWJcrm6mqVE0phj4n5F7m9AHIxuB97mA==" saltValue="OKGLvUNxdO9gaXOyJHHWI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15">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15">
      <c r="B5" s="596" t="s">
        <v>215</v>
      </c>
      <c r="C5" s="597"/>
      <c r="D5" s="597"/>
      <c r="E5" s="597"/>
      <c r="F5" s="597"/>
      <c r="G5" s="597"/>
      <c r="H5" s="597"/>
      <c r="I5" s="597"/>
      <c r="J5" s="597"/>
      <c r="K5" s="597"/>
      <c r="L5" s="597"/>
      <c r="M5" s="597"/>
      <c r="N5" s="597"/>
      <c r="O5" s="597"/>
      <c r="P5" s="597"/>
      <c r="Q5" s="598"/>
      <c r="R5" s="599">
        <v>1216747</v>
      </c>
      <c r="S5" s="600"/>
      <c r="T5" s="600"/>
      <c r="U5" s="600"/>
      <c r="V5" s="600"/>
      <c r="W5" s="600"/>
      <c r="X5" s="600"/>
      <c r="Y5" s="601"/>
      <c r="Z5" s="602">
        <v>15.8</v>
      </c>
      <c r="AA5" s="602"/>
      <c r="AB5" s="602"/>
      <c r="AC5" s="602"/>
      <c r="AD5" s="603">
        <v>1216747</v>
      </c>
      <c r="AE5" s="603"/>
      <c r="AF5" s="603"/>
      <c r="AG5" s="603"/>
      <c r="AH5" s="603"/>
      <c r="AI5" s="603"/>
      <c r="AJ5" s="603"/>
      <c r="AK5" s="603"/>
      <c r="AL5" s="604">
        <v>29.9</v>
      </c>
      <c r="AM5" s="605"/>
      <c r="AN5" s="605"/>
      <c r="AO5" s="606"/>
      <c r="AP5" s="596" t="s">
        <v>216</v>
      </c>
      <c r="AQ5" s="597"/>
      <c r="AR5" s="597"/>
      <c r="AS5" s="597"/>
      <c r="AT5" s="597"/>
      <c r="AU5" s="597"/>
      <c r="AV5" s="597"/>
      <c r="AW5" s="597"/>
      <c r="AX5" s="597"/>
      <c r="AY5" s="597"/>
      <c r="AZ5" s="597"/>
      <c r="BA5" s="597"/>
      <c r="BB5" s="597"/>
      <c r="BC5" s="597"/>
      <c r="BD5" s="597"/>
      <c r="BE5" s="597"/>
      <c r="BF5" s="598"/>
      <c r="BG5" s="610">
        <v>1212093</v>
      </c>
      <c r="BH5" s="611"/>
      <c r="BI5" s="611"/>
      <c r="BJ5" s="611"/>
      <c r="BK5" s="611"/>
      <c r="BL5" s="611"/>
      <c r="BM5" s="611"/>
      <c r="BN5" s="612"/>
      <c r="BO5" s="613">
        <v>99.6</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15">
      <c r="B6" s="607" t="s">
        <v>220</v>
      </c>
      <c r="C6" s="608"/>
      <c r="D6" s="608"/>
      <c r="E6" s="608"/>
      <c r="F6" s="608"/>
      <c r="G6" s="608"/>
      <c r="H6" s="608"/>
      <c r="I6" s="608"/>
      <c r="J6" s="608"/>
      <c r="K6" s="608"/>
      <c r="L6" s="608"/>
      <c r="M6" s="608"/>
      <c r="N6" s="608"/>
      <c r="O6" s="608"/>
      <c r="P6" s="608"/>
      <c r="Q6" s="609"/>
      <c r="R6" s="610">
        <v>81926</v>
      </c>
      <c r="S6" s="611"/>
      <c r="T6" s="611"/>
      <c r="U6" s="611"/>
      <c r="V6" s="611"/>
      <c r="W6" s="611"/>
      <c r="X6" s="611"/>
      <c r="Y6" s="612"/>
      <c r="Z6" s="613">
        <v>1.1000000000000001</v>
      </c>
      <c r="AA6" s="613"/>
      <c r="AB6" s="613"/>
      <c r="AC6" s="613"/>
      <c r="AD6" s="614">
        <v>81926</v>
      </c>
      <c r="AE6" s="614"/>
      <c r="AF6" s="614"/>
      <c r="AG6" s="614"/>
      <c r="AH6" s="614"/>
      <c r="AI6" s="614"/>
      <c r="AJ6" s="614"/>
      <c r="AK6" s="614"/>
      <c r="AL6" s="615">
        <v>2</v>
      </c>
      <c r="AM6" s="616"/>
      <c r="AN6" s="616"/>
      <c r="AO6" s="617"/>
      <c r="AP6" s="607" t="s">
        <v>221</v>
      </c>
      <c r="AQ6" s="608"/>
      <c r="AR6" s="608"/>
      <c r="AS6" s="608"/>
      <c r="AT6" s="608"/>
      <c r="AU6" s="608"/>
      <c r="AV6" s="608"/>
      <c r="AW6" s="608"/>
      <c r="AX6" s="608"/>
      <c r="AY6" s="608"/>
      <c r="AZ6" s="608"/>
      <c r="BA6" s="608"/>
      <c r="BB6" s="608"/>
      <c r="BC6" s="608"/>
      <c r="BD6" s="608"/>
      <c r="BE6" s="608"/>
      <c r="BF6" s="609"/>
      <c r="BG6" s="610">
        <v>1212093</v>
      </c>
      <c r="BH6" s="611"/>
      <c r="BI6" s="611"/>
      <c r="BJ6" s="611"/>
      <c r="BK6" s="611"/>
      <c r="BL6" s="611"/>
      <c r="BM6" s="611"/>
      <c r="BN6" s="612"/>
      <c r="BO6" s="613">
        <v>99.6</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82849</v>
      </c>
      <c r="CS6" s="611"/>
      <c r="CT6" s="611"/>
      <c r="CU6" s="611"/>
      <c r="CV6" s="611"/>
      <c r="CW6" s="611"/>
      <c r="CX6" s="611"/>
      <c r="CY6" s="612"/>
      <c r="CZ6" s="604">
        <v>1.1000000000000001</v>
      </c>
      <c r="DA6" s="605"/>
      <c r="DB6" s="605"/>
      <c r="DC6" s="621"/>
      <c r="DD6" s="619" t="s">
        <v>122</v>
      </c>
      <c r="DE6" s="611"/>
      <c r="DF6" s="611"/>
      <c r="DG6" s="611"/>
      <c r="DH6" s="611"/>
      <c r="DI6" s="611"/>
      <c r="DJ6" s="611"/>
      <c r="DK6" s="611"/>
      <c r="DL6" s="611"/>
      <c r="DM6" s="611"/>
      <c r="DN6" s="611"/>
      <c r="DO6" s="611"/>
      <c r="DP6" s="612"/>
      <c r="DQ6" s="619">
        <v>82849</v>
      </c>
      <c r="DR6" s="611"/>
      <c r="DS6" s="611"/>
      <c r="DT6" s="611"/>
      <c r="DU6" s="611"/>
      <c r="DV6" s="611"/>
      <c r="DW6" s="611"/>
      <c r="DX6" s="611"/>
      <c r="DY6" s="611"/>
      <c r="DZ6" s="611"/>
      <c r="EA6" s="611"/>
      <c r="EB6" s="611"/>
      <c r="EC6" s="620"/>
    </row>
    <row r="7" spans="2:143" ht="11.25" customHeight="1" x14ac:dyDescent="0.15">
      <c r="B7" s="607" t="s">
        <v>223</v>
      </c>
      <c r="C7" s="608"/>
      <c r="D7" s="608"/>
      <c r="E7" s="608"/>
      <c r="F7" s="608"/>
      <c r="G7" s="608"/>
      <c r="H7" s="608"/>
      <c r="I7" s="608"/>
      <c r="J7" s="608"/>
      <c r="K7" s="608"/>
      <c r="L7" s="608"/>
      <c r="M7" s="608"/>
      <c r="N7" s="608"/>
      <c r="O7" s="608"/>
      <c r="P7" s="608"/>
      <c r="Q7" s="609"/>
      <c r="R7" s="610">
        <v>931</v>
      </c>
      <c r="S7" s="611"/>
      <c r="T7" s="611"/>
      <c r="U7" s="611"/>
      <c r="V7" s="611"/>
      <c r="W7" s="611"/>
      <c r="X7" s="611"/>
      <c r="Y7" s="612"/>
      <c r="Z7" s="613">
        <v>0</v>
      </c>
      <c r="AA7" s="613"/>
      <c r="AB7" s="613"/>
      <c r="AC7" s="613"/>
      <c r="AD7" s="614">
        <v>931</v>
      </c>
      <c r="AE7" s="614"/>
      <c r="AF7" s="614"/>
      <c r="AG7" s="614"/>
      <c r="AH7" s="614"/>
      <c r="AI7" s="614"/>
      <c r="AJ7" s="614"/>
      <c r="AK7" s="614"/>
      <c r="AL7" s="615">
        <v>0</v>
      </c>
      <c r="AM7" s="616"/>
      <c r="AN7" s="616"/>
      <c r="AO7" s="617"/>
      <c r="AP7" s="607" t="s">
        <v>224</v>
      </c>
      <c r="AQ7" s="608"/>
      <c r="AR7" s="608"/>
      <c r="AS7" s="608"/>
      <c r="AT7" s="608"/>
      <c r="AU7" s="608"/>
      <c r="AV7" s="608"/>
      <c r="AW7" s="608"/>
      <c r="AX7" s="608"/>
      <c r="AY7" s="608"/>
      <c r="AZ7" s="608"/>
      <c r="BA7" s="608"/>
      <c r="BB7" s="608"/>
      <c r="BC7" s="608"/>
      <c r="BD7" s="608"/>
      <c r="BE7" s="608"/>
      <c r="BF7" s="609"/>
      <c r="BG7" s="610">
        <v>511076</v>
      </c>
      <c r="BH7" s="611"/>
      <c r="BI7" s="611"/>
      <c r="BJ7" s="611"/>
      <c r="BK7" s="611"/>
      <c r="BL7" s="611"/>
      <c r="BM7" s="611"/>
      <c r="BN7" s="612"/>
      <c r="BO7" s="613">
        <v>42</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1275162</v>
      </c>
      <c r="CS7" s="611"/>
      <c r="CT7" s="611"/>
      <c r="CU7" s="611"/>
      <c r="CV7" s="611"/>
      <c r="CW7" s="611"/>
      <c r="CX7" s="611"/>
      <c r="CY7" s="612"/>
      <c r="CZ7" s="613">
        <v>17.100000000000001</v>
      </c>
      <c r="DA7" s="613"/>
      <c r="DB7" s="613"/>
      <c r="DC7" s="613"/>
      <c r="DD7" s="619">
        <v>17064</v>
      </c>
      <c r="DE7" s="611"/>
      <c r="DF7" s="611"/>
      <c r="DG7" s="611"/>
      <c r="DH7" s="611"/>
      <c r="DI7" s="611"/>
      <c r="DJ7" s="611"/>
      <c r="DK7" s="611"/>
      <c r="DL7" s="611"/>
      <c r="DM7" s="611"/>
      <c r="DN7" s="611"/>
      <c r="DO7" s="611"/>
      <c r="DP7" s="612"/>
      <c r="DQ7" s="619">
        <v>768668</v>
      </c>
      <c r="DR7" s="611"/>
      <c r="DS7" s="611"/>
      <c r="DT7" s="611"/>
      <c r="DU7" s="611"/>
      <c r="DV7" s="611"/>
      <c r="DW7" s="611"/>
      <c r="DX7" s="611"/>
      <c r="DY7" s="611"/>
      <c r="DZ7" s="611"/>
      <c r="EA7" s="611"/>
      <c r="EB7" s="611"/>
      <c r="EC7" s="620"/>
    </row>
    <row r="8" spans="2:143" ht="11.25" customHeight="1" x14ac:dyDescent="0.15">
      <c r="B8" s="607" t="s">
        <v>226</v>
      </c>
      <c r="C8" s="608"/>
      <c r="D8" s="608"/>
      <c r="E8" s="608"/>
      <c r="F8" s="608"/>
      <c r="G8" s="608"/>
      <c r="H8" s="608"/>
      <c r="I8" s="608"/>
      <c r="J8" s="608"/>
      <c r="K8" s="608"/>
      <c r="L8" s="608"/>
      <c r="M8" s="608"/>
      <c r="N8" s="608"/>
      <c r="O8" s="608"/>
      <c r="P8" s="608"/>
      <c r="Q8" s="609"/>
      <c r="R8" s="610">
        <v>16607</v>
      </c>
      <c r="S8" s="611"/>
      <c r="T8" s="611"/>
      <c r="U8" s="611"/>
      <c r="V8" s="611"/>
      <c r="W8" s="611"/>
      <c r="X8" s="611"/>
      <c r="Y8" s="612"/>
      <c r="Z8" s="613">
        <v>0.2</v>
      </c>
      <c r="AA8" s="613"/>
      <c r="AB8" s="613"/>
      <c r="AC8" s="613"/>
      <c r="AD8" s="614">
        <v>16607</v>
      </c>
      <c r="AE8" s="614"/>
      <c r="AF8" s="614"/>
      <c r="AG8" s="614"/>
      <c r="AH8" s="614"/>
      <c r="AI8" s="614"/>
      <c r="AJ8" s="614"/>
      <c r="AK8" s="614"/>
      <c r="AL8" s="615">
        <v>0.4</v>
      </c>
      <c r="AM8" s="616"/>
      <c r="AN8" s="616"/>
      <c r="AO8" s="617"/>
      <c r="AP8" s="607" t="s">
        <v>227</v>
      </c>
      <c r="AQ8" s="608"/>
      <c r="AR8" s="608"/>
      <c r="AS8" s="608"/>
      <c r="AT8" s="608"/>
      <c r="AU8" s="608"/>
      <c r="AV8" s="608"/>
      <c r="AW8" s="608"/>
      <c r="AX8" s="608"/>
      <c r="AY8" s="608"/>
      <c r="AZ8" s="608"/>
      <c r="BA8" s="608"/>
      <c r="BB8" s="608"/>
      <c r="BC8" s="608"/>
      <c r="BD8" s="608"/>
      <c r="BE8" s="608"/>
      <c r="BF8" s="609"/>
      <c r="BG8" s="610">
        <v>17277</v>
      </c>
      <c r="BH8" s="611"/>
      <c r="BI8" s="611"/>
      <c r="BJ8" s="611"/>
      <c r="BK8" s="611"/>
      <c r="BL8" s="611"/>
      <c r="BM8" s="611"/>
      <c r="BN8" s="612"/>
      <c r="BO8" s="613">
        <v>1.4</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2016996</v>
      </c>
      <c r="CS8" s="611"/>
      <c r="CT8" s="611"/>
      <c r="CU8" s="611"/>
      <c r="CV8" s="611"/>
      <c r="CW8" s="611"/>
      <c r="CX8" s="611"/>
      <c r="CY8" s="612"/>
      <c r="CZ8" s="613">
        <v>27</v>
      </c>
      <c r="DA8" s="613"/>
      <c r="DB8" s="613"/>
      <c r="DC8" s="613"/>
      <c r="DD8" s="619">
        <v>10247</v>
      </c>
      <c r="DE8" s="611"/>
      <c r="DF8" s="611"/>
      <c r="DG8" s="611"/>
      <c r="DH8" s="611"/>
      <c r="DI8" s="611"/>
      <c r="DJ8" s="611"/>
      <c r="DK8" s="611"/>
      <c r="DL8" s="611"/>
      <c r="DM8" s="611"/>
      <c r="DN8" s="611"/>
      <c r="DO8" s="611"/>
      <c r="DP8" s="612"/>
      <c r="DQ8" s="619">
        <v>1202774</v>
      </c>
      <c r="DR8" s="611"/>
      <c r="DS8" s="611"/>
      <c r="DT8" s="611"/>
      <c r="DU8" s="611"/>
      <c r="DV8" s="611"/>
      <c r="DW8" s="611"/>
      <c r="DX8" s="611"/>
      <c r="DY8" s="611"/>
      <c r="DZ8" s="611"/>
      <c r="EA8" s="611"/>
      <c r="EB8" s="611"/>
      <c r="EC8" s="620"/>
    </row>
    <row r="9" spans="2:143" ht="11.25" customHeight="1" x14ac:dyDescent="0.15">
      <c r="B9" s="607" t="s">
        <v>229</v>
      </c>
      <c r="C9" s="608"/>
      <c r="D9" s="608"/>
      <c r="E9" s="608"/>
      <c r="F9" s="608"/>
      <c r="G9" s="608"/>
      <c r="H9" s="608"/>
      <c r="I9" s="608"/>
      <c r="J9" s="608"/>
      <c r="K9" s="608"/>
      <c r="L9" s="608"/>
      <c r="M9" s="608"/>
      <c r="N9" s="608"/>
      <c r="O9" s="608"/>
      <c r="P9" s="608"/>
      <c r="Q9" s="609"/>
      <c r="R9" s="610">
        <v>21880</v>
      </c>
      <c r="S9" s="611"/>
      <c r="T9" s="611"/>
      <c r="U9" s="611"/>
      <c r="V9" s="611"/>
      <c r="W9" s="611"/>
      <c r="X9" s="611"/>
      <c r="Y9" s="612"/>
      <c r="Z9" s="613">
        <v>0.3</v>
      </c>
      <c r="AA9" s="613"/>
      <c r="AB9" s="613"/>
      <c r="AC9" s="613"/>
      <c r="AD9" s="614">
        <v>21880</v>
      </c>
      <c r="AE9" s="614"/>
      <c r="AF9" s="614"/>
      <c r="AG9" s="614"/>
      <c r="AH9" s="614"/>
      <c r="AI9" s="614"/>
      <c r="AJ9" s="614"/>
      <c r="AK9" s="614"/>
      <c r="AL9" s="615">
        <v>0.5</v>
      </c>
      <c r="AM9" s="616"/>
      <c r="AN9" s="616"/>
      <c r="AO9" s="617"/>
      <c r="AP9" s="607" t="s">
        <v>230</v>
      </c>
      <c r="AQ9" s="608"/>
      <c r="AR9" s="608"/>
      <c r="AS9" s="608"/>
      <c r="AT9" s="608"/>
      <c r="AU9" s="608"/>
      <c r="AV9" s="608"/>
      <c r="AW9" s="608"/>
      <c r="AX9" s="608"/>
      <c r="AY9" s="608"/>
      <c r="AZ9" s="608"/>
      <c r="BA9" s="608"/>
      <c r="BB9" s="608"/>
      <c r="BC9" s="608"/>
      <c r="BD9" s="608"/>
      <c r="BE9" s="608"/>
      <c r="BF9" s="609"/>
      <c r="BG9" s="610">
        <v>424526</v>
      </c>
      <c r="BH9" s="611"/>
      <c r="BI9" s="611"/>
      <c r="BJ9" s="611"/>
      <c r="BK9" s="611"/>
      <c r="BL9" s="611"/>
      <c r="BM9" s="611"/>
      <c r="BN9" s="612"/>
      <c r="BO9" s="613">
        <v>34.9</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745774</v>
      </c>
      <c r="CS9" s="611"/>
      <c r="CT9" s="611"/>
      <c r="CU9" s="611"/>
      <c r="CV9" s="611"/>
      <c r="CW9" s="611"/>
      <c r="CX9" s="611"/>
      <c r="CY9" s="612"/>
      <c r="CZ9" s="613">
        <v>10</v>
      </c>
      <c r="DA9" s="613"/>
      <c r="DB9" s="613"/>
      <c r="DC9" s="613"/>
      <c r="DD9" s="619">
        <v>12314</v>
      </c>
      <c r="DE9" s="611"/>
      <c r="DF9" s="611"/>
      <c r="DG9" s="611"/>
      <c r="DH9" s="611"/>
      <c r="DI9" s="611"/>
      <c r="DJ9" s="611"/>
      <c r="DK9" s="611"/>
      <c r="DL9" s="611"/>
      <c r="DM9" s="611"/>
      <c r="DN9" s="611"/>
      <c r="DO9" s="611"/>
      <c r="DP9" s="612"/>
      <c r="DQ9" s="619">
        <v>508236</v>
      </c>
      <c r="DR9" s="611"/>
      <c r="DS9" s="611"/>
      <c r="DT9" s="611"/>
      <c r="DU9" s="611"/>
      <c r="DV9" s="611"/>
      <c r="DW9" s="611"/>
      <c r="DX9" s="611"/>
      <c r="DY9" s="611"/>
      <c r="DZ9" s="611"/>
      <c r="EA9" s="611"/>
      <c r="EB9" s="611"/>
      <c r="EC9" s="620"/>
    </row>
    <row r="10" spans="2:143" ht="11.25" customHeight="1" x14ac:dyDescent="0.15">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19090</v>
      </c>
      <c r="BH10" s="611"/>
      <c r="BI10" s="611"/>
      <c r="BJ10" s="611"/>
      <c r="BK10" s="611"/>
      <c r="BL10" s="611"/>
      <c r="BM10" s="611"/>
      <c r="BN10" s="612"/>
      <c r="BO10" s="613">
        <v>1.6</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4135</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4135</v>
      </c>
      <c r="DR10" s="611"/>
      <c r="DS10" s="611"/>
      <c r="DT10" s="611"/>
      <c r="DU10" s="611"/>
      <c r="DV10" s="611"/>
      <c r="DW10" s="611"/>
      <c r="DX10" s="611"/>
      <c r="DY10" s="611"/>
      <c r="DZ10" s="611"/>
      <c r="EA10" s="611"/>
      <c r="EB10" s="611"/>
      <c r="EC10" s="620"/>
    </row>
    <row r="11" spans="2:143" ht="11.25" customHeight="1" x14ac:dyDescent="0.15">
      <c r="B11" s="607" t="s">
        <v>235</v>
      </c>
      <c r="C11" s="608"/>
      <c r="D11" s="608"/>
      <c r="E11" s="608"/>
      <c r="F11" s="608"/>
      <c r="G11" s="608"/>
      <c r="H11" s="608"/>
      <c r="I11" s="608"/>
      <c r="J11" s="608"/>
      <c r="K11" s="608"/>
      <c r="L11" s="608"/>
      <c r="M11" s="608"/>
      <c r="N11" s="608"/>
      <c r="O11" s="608"/>
      <c r="P11" s="608"/>
      <c r="Q11" s="609"/>
      <c r="R11" s="610">
        <v>267553</v>
      </c>
      <c r="S11" s="611"/>
      <c r="T11" s="611"/>
      <c r="U11" s="611"/>
      <c r="V11" s="611"/>
      <c r="W11" s="611"/>
      <c r="X11" s="611"/>
      <c r="Y11" s="612"/>
      <c r="Z11" s="615">
        <v>3.5</v>
      </c>
      <c r="AA11" s="616"/>
      <c r="AB11" s="616"/>
      <c r="AC11" s="622"/>
      <c r="AD11" s="619">
        <v>267553</v>
      </c>
      <c r="AE11" s="611"/>
      <c r="AF11" s="611"/>
      <c r="AG11" s="611"/>
      <c r="AH11" s="611"/>
      <c r="AI11" s="611"/>
      <c r="AJ11" s="611"/>
      <c r="AK11" s="612"/>
      <c r="AL11" s="615">
        <v>6.6</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50183</v>
      </c>
      <c r="BH11" s="611"/>
      <c r="BI11" s="611"/>
      <c r="BJ11" s="611"/>
      <c r="BK11" s="611"/>
      <c r="BL11" s="611"/>
      <c r="BM11" s="611"/>
      <c r="BN11" s="612"/>
      <c r="BO11" s="613">
        <v>4.0999999999999996</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508112</v>
      </c>
      <c r="CS11" s="611"/>
      <c r="CT11" s="611"/>
      <c r="CU11" s="611"/>
      <c r="CV11" s="611"/>
      <c r="CW11" s="611"/>
      <c r="CX11" s="611"/>
      <c r="CY11" s="612"/>
      <c r="CZ11" s="613">
        <v>6.8</v>
      </c>
      <c r="DA11" s="613"/>
      <c r="DB11" s="613"/>
      <c r="DC11" s="613"/>
      <c r="DD11" s="619">
        <v>88952</v>
      </c>
      <c r="DE11" s="611"/>
      <c r="DF11" s="611"/>
      <c r="DG11" s="611"/>
      <c r="DH11" s="611"/>
      <c r="DI11" s="611"/>
      <c r="DJ11" s="611"/>
      <c r="DK11" s="611"/>
      <c r="DL11" s="611"/>
      <c r="DM11" s="611"/>
      <c r="DN11" s="611"/>
      <c r="DO11" s="611"/>
      <c r="DP11" s="612"/>
      <c r="DQ11" s="619">
        <v>295817</v>
      </c>
      <c r="DR11" s="611"/>
      <c r="DS11" s="611"/>
      <c r="DT11" s="611"/>
      <c r="DU11" s="611"/>
      <c r="DV11" s="611"/>
      <c r="DW11" s="611"/>
      <c r="DX11" s="611"/>
      <c r="DY11" s="611"/>
      <c r="DZ11" s="611"/>
      <c r="EA11" s="611"/>
      <c r="EB11" s="611"/>
      <c r="EC11" s="620"/>
    </row>
    <row r="12" spans="2:143" ht="11.25" customHeight="1" x14ac:dyDescent="0.15">
      <c r="B12" s="607" t="s">
        <v>238</v>
      </c>
      <c r="C12" s="608"/>
      <c r="D12" s="608"/>
      <c r="E12" s="608"/>
      <c r="F12" s="608"/>
      <c r="G12" s="608"/>
      <c r="H12" s="608"/>
      <c r="I12" s="608"/>
      <c r="J12" s="608"/>
      <c r="K12" s="608"/>
      <c r="L12" s="608"/>
      <c r="M12" s="608"/>
      <c r="N12" s="608"/>
      <c r="O12" s="608"/>
      <c r="P12" s="608"/>
      <c r="Q12" s="609"/>
      <c r="R12" s="610">
        <v>9084</v>
      </c>
      <c r="S12" s="611"/>
      <c r="T12" s="611"/>
      <c r="U12" s="611"/>
      <c r="V12" s="611"/>
      <c r="W12" s="611"/>
      <c r="X12" s="611"/>
      <c r="Y12" s="612"/>
      <c r="Z12" s="613">
        <v>0.1</v>
      </c>
      <c r="AA12" s="613"/>
      <c r="AB12" s="613"/>
      <c r="AC12" s="613"/>
      <c r="AD12" s="614">
        <v>9084</v>
      </c>
      <c r="AE12" s="614"/>
      <c r="AF12" s="614"/>
      <c r="AG12" s="614"/>
      <c r="AH12" s="614"/>
      <c r="AI12" s="614"/>
      <c r="AJ12" s="614"/>
      <c r="AK12" s="614"/>
      <c r="AL12" s="615">
        <v>0.2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617907</v>
      </c>
      <c r="BH12" s="611"/>
      <c r="BI12" s="611"/>
      <c r="BJ12" s="611"/>
      <c r="BK12" s="611"/>
      <c r="BL12" s="611"/>
      <c r="BM12" s="611"/>
      <c r="BN12" s="612"/>
      <c r="BO12" s="613">
        <v>50.8</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93503</v>
      </c>
      <c r="CS12" s="611"/>
      <c r="CT12" s="611"/>
      <c r="CU12" s="611"/>
      <c r="CV12" s="611"/>
      <c r="CW12" s="611"/>
      <c r="CX12" s="611"/>
      <c r="CY12" s="612"/>
      <c r="CZ12" s="613">
        <v>1.3</v>
      </c>
      <c r="DA12" s="613"/>
      <c r="DB12" s="613"/>
      <c r="DC12" s="613"/>
      <c r="DD12" s="619" t="s">
        <v>122</v>
      </c>
      <c r="DE12" s="611"/>
      <c r="DF12" s="611"/>
      <c r="DG12" s="611"/>
      <c r="DH12" s="611"/>
      <c r="DI12" s="611"/>
      <c r="DJ12" s="611"/>
      <c r="DK12" s="611"/>
      <c r="DL12" s="611"/>
      <c r="DM12" s="611"/>
      <c r="DN12" s="611"/>
      <c r="DO12" s="611"/>
      <c r="DP12" s="612"/>
      <c r="DQ12" s="619">
        <v>62016</v>
      </c>
      <c r="DR12" s="611"/>
      <c r="DS12" s="611"/>
      <c r="DT12" s="611"/>
      <c r="DU12" s="611"/>
      <c r="DV12" s="611"/>
      <c r="DW12" s="611"/>
      <c r="DX12" s="611"/>
      <c r="DY12" s="611"/>
      <c r="DZ12" s="611"/>
      <c r="EA12" s="611"/>
      <c r="EB12" s="611"/>
      <c r="EC12" s="620"/>
    </row>
    <row r="13" spans="2:143" ht="11.25" customHeight="1" x14ac:dyDescent="0.15">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617467</v>
      </c>
      <c r="BH13" s="611"/>
      <c r="BI13" s="611"/>
      <c r="BJ13" s="611"/>
      <c r="BK13" s="611"/>
      <c r="BL13" s="611"/>
      <c r="BM13" s="611"/>
      <c r="BN13" s="612"/>
      <c r="BO13" s="613">
        <v>50.7</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649248</v>
      </c>
      <c r="CS13" s="611"/>
      <c r="CT13" s="611"/>
      <c r="CU13" s="611"/>
      <c r="CV13" s="611"/>
      <c r="CW13" s="611"/>
      <c r="CX13" s="611"/>
      <c r="CY13" s="612"/>
      <c r="CZ13" s="613">
        <v>8.6999999999999993</v>
      </c>
      <c r="DA13" s="613"/>
      <c r="DB13" s="613"/>
      <c r="DC13" s="613"/>
      <c r="DD13" s="619">
        <v>410352</v>
      </c>
      <c r="DE13" s="611"/>
      <c r="DF13" s="611"/>
      <c r="DG13" s="611"/>
      <c r="DH13" s="611"/>
      <c r="DI13" s="611"/>
      <c r="DJ13" s="611"/>
      <c r="DK13" s="611"/>
      <c r="DL13" s="611"/>
      <c r="DM13" s="611"/>
      <c r="DN13" s="611"/>
      <c r="DO13" s="611"/>
      <c r="DP13" s="612"/>
      <c r="DQ13" s="619">
        <v>245321</v>
      </c>
      <c r="DR13" s="611"/>
      <c r="DS13" s="611"/>
      <c r="DT13" s="611"/>
      <c r="DU13" s="611"/>
      <c r="DV13" s="611"/>
      <c r="DW13" s="611"/>
      <c r="DX13" s="611"/>
      <c r="DY13" s="611"/>
      <c r="DZ13" s="611"/>
      <c r="EA13" s="611"/>
      <c r="EB13" s="611"/>
      <c r="EC13" s="620"/>
    </row>
    <row r="14" spans="2:143" ht="11.25" customHeight="1" x14ac:dyDescent="0.15">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49100</v>
      </c>
      <c r="BH14" s="611"/>
      <c r="BI14" s="611"/>
      <c r="BJ14" s="611"/>
      <c r="BK14" s="611"/>
      <c r="BL14" s="611"/>
      <c r="BM14" s="611"/>
      <c r="BN14" s="612"/>
      <c r="BO14" s="613">
        <v>4</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253862</v>
      </c>
      <c r="CS14" s="611"/>
      <c r="CT14" s="611"/>
      <c r="CU14" s="611"/>
      <c r="CV14" s="611"/>
      <c r="CW14" s="611"/>
      <c r="CX14" s="611"/>
      <c r="CY14" s="612"/>
      <c r="CZ14" s="613">
        <v>3.4</v>
      </c>
      <c r="DA14" s="613"/>
      <c r="DB14" s="613"/>
      <c r="DC14" s="613"/>
      <c r="DD14" s="619">
        <v>36515</v>
      </c>
      <c r="DE14" s="611"/>
      <c r="DF14" s="611"/>
      <c r="DG14" s="611"/>
      <c r="DH14" s="611"/>
      <c r="DI14" s="611"/>
      <c r="DJ14" s="611"/>
      <c r="DK14" s="611"/>
      <c r="DL14" s="611"/>
      <c r="DM14" s="611"/>
      <c r="DN14" s="611"/>
      <c r="DO14" s="611"/>
      <c r="DP14" s="612"/>
      <c r="DQ14" s="619">
        <v>204538</v>
      </c>
      <c r="DR14" s="611"/>
      <c r="DS14" s="611"/>
      <c r="DT14" s="611"/>
      <c r="DU14" s="611"/>
      <c r="DV14" s="611"/>
      <c r="DW14" s="611"/>
      <c r="DX14" s="611"/>
      <c r="DY14" s="611"/>
      <c r="DZ14" s="611"/>
      <c r="EA14" s="611"/>
      <c r="EB14" s="611"/>
      <c r="EC14" s="620"/>
    </row>
    <row r="15" spans="2:143" ht="11.25" customHeight="1" x14ac:dyDescent="0.15">
      <c r="B15" s="607" t="s">
        <v>247</v>
      </c>
      <c r="C15" s="608"/>
      <c r="D15" s="608"/>
      <c r="E15" s="608"/>
      <c r="F15" s="608"/>
      <c r="G15" s="608"/>
      <c r="H15" s="608"/>
      <c r="I15" s="608"/>
      <c r="J15" s="608"/>
      <c r="K15" s="608"/>
      <c r="L15" s="608"/>
      <c r="M15" s="608"/>
      <c r="N15" s="608"/>
      <c r="O15" s="608"/>
      <c r="P15" s="608"/>
      <c r="Q15" s="609"/>
      <c r="R15" s="610">
        <v>13644</v>
      </c>
      <c r="S15" s="611"/>
      <c r="T15" s="611"/>
      <c r="U15" s="611"/>
      <c r="V15" s="611"/>
      <c r="W15" s="611"/>
      <c r="X15" s="611"/>
      <c r="Y15" s="612"/>
      <c r="Z15" s="613">
        <v>0.2</v>
      </c>
      <c r="AA15" s="613"/>
      <c r="AB15" s="613"/>
      <c r="AC15" s="613"/>
      <c r="AD15" s="614">
        <v>13644</v>
      </c>
      <c r="AE15" s="614"/>
      <c r="AF15" s="614"/>
      <c r="AG15" s="614"/>
      <c r="AH15" s="614"/>
      <c r="AI15" s="614"/>
      <c r="AJ15" s="614"/>
      <c r="AK15" s="614"/>
      <c r="AL15" s="615">
        <v>0.3</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34010</v>
      </c>
      <c r="BH15" s="611"/>
      <c r="BI15" s="611"/>
      <c r="BJ15" s="611"/>
      <c r="BK15" s="611"/>
      <c r="BL15" s="611"/>
      <c r="BM15" s="611"/>
      <c r="BN15" s="612"/>
      <c r="BO15" s="613">
        <v>2.8</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1250806</v>
      </c>
      <c r="CS15" s="611"/>
      <c r="CT15" s="611"/>
      <c r="CU15" s="611"/>
      <c r="CV15" s="611"/>
      <c r="CW15" s="611"/>
      <c r="CX15" s="611"/>
      <c r="CY15" s="612"/>
      <c r="CZ15" s="613">
        <v>16.7</v>
      </c>
      <c r="DA15" s="613"/>
      <c r="DB15" s="613"/>
      <c r="DC15" s="613"/>
      <c r="DD15" s="619">
        <v>557655</v>
      </c>
      <c r="DE15" s="611"/>
      <c r="DF15" s="611"/>
      <c r="DG15" s="611"/>
      <c r="DH15" s="611"/>
      <c r="DI15" s="611"/>
      <c r="DJ15" s="611"/>
      <c r="DK15" s="611"/>
      <c r="DL15" s="611"/>
      <c r="DM15" s="611"/>
      <c r="DN15" s="611"/>
      <c r="DO15" s="611"/>
      <c r="DP15" s="612"/>
      <c r="DQ15" s="619">
        <v>583246</v>
      </c>
      <c r="DR15" s="611"/>
      <c r="DS15" s="611"/>
      <c r="DT15" s="611"/>
      <c r="DU15" s="611"/>
      <c r="DV15" s="611"/>
      <c r="DW15" s="611"/>
      <c r="DX15" s="611"/>
      <c r="DY15" s="611"/>
      <c r="DZ15" s="611"/>
      <c r="EA15" s="611"/>
      <c r="EB15" s="611"/>
      <c r="EC15" s="620"/>
    </row>
    <row r="16" spans="2:143" ht="11.25" customHeight="1" x14ac:dyDescent="0.15">
      <c r="B16" s="607" t="s">
        <v>250</v>
      </c>
      <c r="C16" s="608"/>
      <c r="D16" s="608"/>
      <c r="E16" s="608"/>
      <c r="F16" s="608"/>
      <c r="G16" s="608"/>
      <c r="H16" s="608"/>
      <c r="I16" s="608"/>
      <c r="J16" s="608"/>
      <c r="K16" s="608"/>
      <c r="L16" s="608"/>
      <c r="M16" s="608"/>
      <c r="N16" s="608"/>
      <c r="O16" s="608"/>
      <c r="P16" s="608"/>
      <c r="Q16" s="609"/>
      <c r="R16" s="610">
        <v>21907</v>
      </c>
      <c r="S16" s="611"/>
      <c r="T16" s="611"/>
      <c r="U16" s="611"/>
      <c r="V16" s="611"/>
      <c r="W16" s="611"/>
      <c r="X16" s="611"/>
      <c r="Y16" s="612"/>
      <c r="Z16" s="613">
        <v>0.3</v>
      </c>
      <c r="AA16" s="613"/>
      <c r="AB16" s="613"/>
      <c r="AC16" s="613"/>
      <c r="AD16" s="614">
        <v>21907</v>
      </c>
      <c r="AE16" s="614"/>
      <c r="AF16" s="614"/>
      <c r="AG16" s="614"/>
      <c r="AH16" s="614"/>
      <c r="AI16" s="614"/>
      <c r="AJ16" s="614"/>
      <c r="AK16" s="614"/>
      <c r="AL16" s="615">
        <v>0.5</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v>2437</v>
      </c>
      <c r="CS16" s="611"/>
      <c r="CT16" s="611"/>
      <c r="CU16" s="611"/>
      <c r="CV16" s="611"/>
      <c r="CW16" s="611"/>
      <c r="CX16" s="611"/>
      <c r="CY16" s="612"/>
      <c r="CZ16" s="613">
        <v>0</v>
      </c>
      <c r="DA16" s="613"/>
      <c r="DB16" s="613"/>
      <c r="DC16" s="613"/>
      <c r="DD16" s="619" t="s">
        <v>122</v>
      </c>
      <c r="DE16" s="611"/>
      <c r="DF16" s="611"/>
      <c r="DG16" s="611"/>
      <c r="DH16" s="611"/>
      <c r="DI16" s="611"/>
      <c r="DJ16" s="611"/>
      <c r="DK16" s="611"/>
      <c r="DL16" s="611"/>
      <c r="DM16" s="611"/>
      <c r="DN16" s="611"/>
      <c r="DO16" s="611"/>
      <c r="DP16" s="612"/>
      <c r="DQ16" s="619">
        <v>913</v>
      </c>
      <c r="DR16" s="611"/>
      <c r="DS16" s="611"/>
      <c r="DT16" s="611"/>
      <c r="DU16" s="611"/>
      <c r="DV16" s="611"/>
      <c r="DW16" s="611"/>
      <c r="DX16" s="611"/>
      <c r="DY16" s="611"/>
      <c r="DZ16" s="611"/>
      <c r="EA16" s="611"/>
      <c r="EB16" s="611"/>
      <c r="EC16" s="620"/>
    </row>
    <row r="17" spans="2:133" ht="11.25" customHeight="1" x14ac:dyDescent="0.15">
      <c r="B17" s="607" t="s">
        <v>253</v>
      </c>
      <c r="C17" s="608"/>
      <c r="D17" s="608"/>
      <c r="E17" s="608"/>
      <c r="F17" s="608"/>
      <c r="G17" s="608"/>
      <c r="H17" s="608"/>
      <c r="I17" s="608"/>
      <c r="J17" s="608"/>
      <c r="K17" s="608"/>
      <c r="L17" s="608"/>
      <c r="M17" s="608"/>
      <c r="N17" s="608"/>
      <c r="O17" s="608"/>
      <c r="P17" s="608"/>
      <c r="Q17" s="609"/>
      <c r="R17" s="610">
        <v>52866</v>
      </c>
      <c r="S17" s="611"/>
      <c r="T17" s="611"/>
      <c r="U17" s="611"/>
      <c r="V17" s="611"/>
      <c r="W17" s="611"/>
      <c r="X17" s="611"/>
      <c r="Y17" s="612"/>
      <c r="Z17" s="613">
        <v>0.7</v>
      </c>
      <c r="AA17" s="613"/>
      <c r="AB17" s="613"/>
      <c r="AC17" s="613"/>
      <c r="AD17" s="614">
        <v>52866</v>
      </c>
      <c r="AE17" s="614"/>
      <c r="AF17" s="614"/>
      <c r="AG17" s="614"/>
      <c r="AH17" s="614"/>
      <c r="AI17" s="614"/>
      <c r="AJ17" s="614"/>
      <c r="AK17" s="614"/>
      <c r="AL17" s="615">
        <v>1.3</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595902</v>
      </c>
      <c r="CS17" s="611"/>
      <c r="CT17" s="611"/>
      <c r="CU17" s="611"/>
      <c r="CV17" s="611"/>
      <c r="CW17" s="611"/>
      <c r="CX17" s="611"/>
      <c r="CY17" s="612"/>
      <c r="CZ17" s="613">
        <v>8</v>
      </c>
      <c r="DA17" s="613"/>
      <c r="DB17" s="613"/>
      <c r="DC17" s="613"/>
      <c r="DD17" s="619" t="s">
        <v>122</v>
      </c>
      <c r="DE17" s="611"/>
      <c r="DF17" s="611"/>
      <c r="DG17" s="611"/>
      <c r="DH17" s="611"/>
      <c r="DI17" s="611"/>
      <c r="DJ17" s="611"/>
      <c r="DK17" s="611"/>
      <c r="DL17" s="611"/>
      <c r="DM17" s="611"/>
      <c r="DN17" s="611"/>
      <c r="DO17" s="611"/>
      <c r="DP17" s="612"/>
      <c r="DQ17" s="619">
        <v>595762</v>
      </c>
      <c r="DR17" s="611"/>
      <c r="DS17" s="611"/>
      <c r="DT17" s="611"/>
      <c r="DU17" s="611"/>
      <c r="DV17" s="611"/>
      <c r="DW17" s="611"/>
      <c r="DX17" s="611"/>
      <c r="DY17" s="611"/>
      <c r="DZ17" s="611"/>
      <c r="EA17" s="611"/>
      <c r="EB17" s="611"/>
      <c r="EC17" s="620"/>
    </row>
    <row r="18" spans="2:133" ht="11.25" customHeight="1" x14ac:dyDescent="0.15">
      <c r="B18" s="607" t="s">
        <v>256</v>
      </c>
      <c r="C18" s="608"/>
      <c r="D18" s="608"/>
      <c r="E18" s="608"/>
      <c r="F18" s="608"/>
      <c r="G18" s="608"/>
      <c r="H18" s="608"/>
      <c r="I18" s="608"/>
      <c r="J18" s="608"/>
      <c r="K18" s="608"/>
      <c r="L18" s="608"/>
      <c r="M18" s="608"/>
      <c r="N18" s="608"/>
      <c r="O18" s="608"/>
      <c r="P18" s="608"/>
      <c r="Q18" s="609"/>
      <c r="R18" s="610">
        <v>6589</v>
      </c>
      <c r="S18" s="611"/>
      <c r="T18" s="611"/>
      <c r="U18" s="611"/>
      <c r="V18" s="611"/>
      <c r="W18" s="611"/>
      <c r="X18" s="611"/>
      <c r="Y18" s="612"/>
      <c r="Z18" s="613">
        <v>0.1</v>
      </c>
      <c r="AA18" s="613"/>
      <c r="AB18" s="613"/>
      <c r="AC18" s="613"/>
      <c r="AD18" s="614">
        <v>6589</v>
      </c>
      <c r="AE18" s="614"/>
      <c r="AF18" s="614"/>
      <c r="AG18" s="614"/>
      <c r="AH18" s="614"/>
      <c r="AI18" s="614"/>
      <c r="AJ18" s="614"/>
      <c r="AK18" s="614"/>
      <c r="AL18" s="615">
        <v>0.2</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15">
      <c r="B19" s="607" t="s">
        <v>259</v>
      </c>
      <c r="C19" s="608"/>
      <c r="D19" s="608"/>
      <c r="E19" s="608"/>
      <c r="F19" s="608"/>
      <c r="G19" s="608"/>
      <c r="H19" s="608"/>
      <c r="I19" s="608"/>
      <c r="J19" s="608"/>
      <c r="K19" s="608"/>
      <c r="L19" s="608"/>
      <c r="M19" s="608"/>
      <c r="N19" s="608"/>
      <c r="O19" s="608"/>
      <c r="P19" s="608"/>
      <c r="Q19" s="609"/>
      <c r="R19" s="610">
        <v>45880</v>
      </c>
      <c r="S19" s="611"/>
      <c r="T19" s="611"/>
      <c r="U19" s="611"/>
      <c r="V19" s="611"/>
      <c r="W19" s="611"/>
      <c r="X19" s="611"/>
      <c r="Y19" s="612"/>
      <c r="Z19" s="613">
        <v>0.6</v>
      </c>
      <c r="AA19" s="613"/>
      <c r="AB19" s="613"/>
      <c r="AC19" s="613"/>
      <c r="AD19" s="614">
        <v>45880</v>
      </c>
      <c r="AE19" s="614"/>
      <c r="AF19" s="614"/>
      <c r="AG19" s="614"/>
      <c r="AH19" s="614"/>
      <c r="AI19" s="614"/>
      <c r="AJ19" s="614"/>
      <c r="AK19" s="614"/>
      <c r="AL19" s="615">
        <v>1.1000000000000001</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4654</v>
      </c>
      <c r="BH19" s="611"/>
      <c r="BI19" s="611"/>
      <c r="BJ19" s="611"/>
      <c r="BK19" s="611"/>
      <c r="BL19" s="611"/>
      <c r="BM19" s="611"/>
      <c r="BN19" s="612"/>
      <c r="BO19" s="613">
        <v>0.4</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15">
      <c r="B20" s="623" t="s">
        <v>262</v>
      </c>
      <c r="C20" s="624"/>
      <c r="D20" s="624"/>
      <c r="E20" s="624"/>
      <c r="F20" s="624"/>
      <c r="G20" s="624"/>
      <c r="H20" s="624"/>
      <c r="I20" s="624"/>
      <c r="J20" s="624"/>
      <c r="K20" s="624"/>
      <c r="L20" s="624"/>
      <c r="M20" s="624"/>
      <c r="N20" s="624"/>
      <c r="O20" s="624"/>
      <c r="P20" s="624"/>
      <c r="Q20" s="625"/>
      <c r="R20" s="610">
        <v>397</v>
      </c>
      <c r="S20" s="611"/>
      <c r="T20" s="611"/>
      <c r="U20" s="611"/>
      <c r="V20" s="611"/>
      <c r="W20" s="611"/>
      <c r="X20" s="611"/>
      <c r="Y20" s="612"/>
      <c r="Z20" s="613">
        <v>0</v>
      </c>
      <c r="AA20" s="613"/>
      <c r="AB20" s="613"/>
      <c r="AC20" s="613"/>
      <c r="AD20" s="614">
        <v>397</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4654</v>
      </c>
      <c r="BH20" s="611"/>
      <c r="BI20" s="611"/>
      <c r="BJ20" s="611"/>
      <c r="BK20" s="611"/>
      <c r="BL20" s="611"/>
      <c r="BM20" s="611"/>
      <c r="BN20" s="612"/>
      <c r="BO20" s="613">
        <v>0.4</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7478786</v>
      </c>
      <c r="CS20" s="611"/>
      <c r="CT20" s="611"/>
      <c r="CU20" s="611"/>
      <c r="CV20" s="611"/>
      <c r="CW20" s="611"/>
      <c r="CX20" s="611"/>
      <c r="CY20" s="612"/>
      <c r="CZ20" s="613">
        <v>100</v>
      </c>
      <c r="DA20" s="613"/>
      <c r="DB20" s="613"/>
      <c r="DC20" s="613"/>
      <c r="DD20" s="619">
        <v>1133099</v>
      </c>
      <c r="DE20" s="611"/>
      <c r="DF20" s="611"/>
      <c r="DG20" s="611"/>
      <c r="DH20" s="611"/>
      <c r="DI20" s="611"/>
      <c r="DJ20" s="611"/>
      <c r="DK20" s="611"/>
      <c r="DL20" s="611"/>
      <c r="DM20" s="611"/>
      <c r="DN20" s="611"/>
      <c r="DO20" s="611"/>
      <c r="DP20" s="612"/>
      <c r="DQ20" s="619">
        <v>4554275</v>
      </c>
      <c r="DR20" s="611"/>
      <c r="DS20" s="611"/>
      <c r="DT20" s="611"/>
      <c r="DU20" s="611"/>
      <c r="DV20" s="611"/>
      <c r="DW20" s="611"/>
      <c r="DX20" s="611"/>
      <c r="DY20" s="611"/>
      <c r="DZ20" s="611"/>
      <c r="EA20" s="611"/>
      <c r="EB20" s="611"/>
      <c r="EC20" s="620"/>
    </row>
    <row r="21" spans="2:133" ht="11.25" customHeight="1" x14ac:dyDescent="0.15">
      <c r="B21" s="607" t="s">
        <v>265</v>
      </c>
      <c r="C21" s="608"/>
      <c r="D21" s="608"/>
      <c r="E21" s="608"/>
      <c r="F21" s="608"/>
      <c r="G21" s="608"/>
      <c r="H21" s="608"/>
      <c r="I21" s="608"/>
      <c r="J21" s="608"/>
      <c r="K21" s="608"/>
      <c r="L21" s="608"/>
      <c r="M21" s="608"/>
      <c r="N21" s="608"/>
      <c r="O21" s="608"/>
      <c r="P21" s="608"/>
      <c r="Q21" s="609"/>
      <c r="R21" s="610">
        <v>2606687</v>
      </c>
      <c r="S21" s="611"/>
      <c r="T21" s="611"/>
      <c r="U21" s="611"/>
      <c r="V21" s="611"/>
      <c r="W21" s="611"/>
      <c r="X21" s="611"/>
      <c r="Y21" s="612"/>
      <c r="Z21" s="613">
        <v>33.799999999999997</v>
      </c>
      <c r="AA21" s="613"/>
      <c r="AB21" s="613"/>
      <c r="AC21" s="613"/>
      <c r="AD21" s="614">
        <v>2350157</v>
      </c>
      <c r="AE21" s="614"/>
      <c r="AF21" s="614"/>
      <c r="AG21" s="614"/>
      <c r="AH21" s="614"/>
      <c r="AI21" s="614"/>
      <c r="AJ21" s="614"/>
      <c r="AK21" s="614"/>
      <c r="AL21" s="615">
        <v>57.8</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4654</v>
      </c>
      <c r="BH21" s="611"/>
      <c r="BI21" s="611"/>
      <c r="BJ21" s="611"/>
      <c r="BK21" s="611"/>
      <c r="BL21" s="611"/>
      <c r="BM21" s="611"/>
      <c r="BN21" s="612"/>
      <c r="BO21" s="613">
        <v>0.4</v>
      </c>
      <c r="BP21" s="613"/>
      <c r="BQ21" s="613"/>
      <c r="BR21" s="613"/>
      <c r="BS21" s="614" t="s">
        <v>122</v>
      </c>
      <c r="BT21" s="614"/>
      <c r="BU21" s="614"/>
      <c r="BV21" s="614"/>
      <c r="BW21" s="614"/>
      <c r="BX21" s="614"/>
      <c r="BY21" s="614"/>
      <c r="BZ21" s="614"/>
      <c r="CA21" s="614"/>
      <c r="CB21" s="618"/>
      <c r="CD21" s="633"/>
      <c r="CE21" s="634"/>
      <c r="CF21" s="634"/>
      <c r="CG21" s="634"/>
      <c r="CH21" s="634"/>
      <c r="CI21" s="634"/>
      <c r="CJ21" s="634"/>
      <c r="CK21" s="634"/>
      <c r="CL21" s="634"/>
      <c r="CM21" s="634"/>
      <c r="CN21" s="634"/>
      <c r="CO21" s="634"/>
      <c r="CP21" s="634"/>
      <c r="CQ21" s="635"/>
      <c r="CR21" s="636"/>
      <c r="CS21" s="629"/>
      <c r="CT21" s="629"/>
      <c r="CU21" s="629"/>
      <c r="CV21" s="629"/>
      <c r="CW21" s="629"/>
      <c r="CX21" s="629"/>
      <c r="CY21" s="637"/>
      <c r="CZ21" s="638"/>
      <c r="DA21" s="638"/>
      <c r="DB21" s="638"/>
      <c r="DC21" s="638"/>
      <c r="DD21" s="628"/>
      <c r="DE21" s="629"/>
      <c r="DF21" s="629"/>
      <c r="DG21" s="629"/>
      <c r="DH21" s="629"/>
      <c r="DI21" s="629"/>
      <c r="DJ21" s="629"/>
      <c r="DK21" s="629"/>
      <c r="DL21" s="629"/>
      <c r="DM21" s="629"/>
      <c r="DN21" s="629"/>
      <c r="DO21" s="629"/>
      <c r="DP21" s="637"/>
      <c r="DQ21" s="628"/>
      <c r="DR21" s="629"/>
      <c r="DS21" s="629"/>
      <c r="DT21" s="629"/>
      <c r="DU21" s="629"/>
      <c r="DV21" s="629"/>
      <c r="DW21" s="629"/>
      <c r="DX21" s="629"/>
      <c r="DY21" s="629"/>
      <c r="DZ21" s="629"/>
      <c r="EA21" s="629"/>
      <c r="EB21" s="629"/>
      <c r="EC21" s="630"/>
    </row>
    <row r="22" spans="2:133" ht="11.25" customHeight="1" x14ac:dyDescent="0.15">
      <c r="B22" s="607" t="s">
        <v>267</v>
      </c>
      <c r="C22" s="608"/>
      <c r="D22" s="608"/>
      <c r="E22" s="608"/>
      <c r="F22" s="608"/>
      <c r="G22" s="608"/>
      <c r="H22" s="608"/>
      <c r="I22" s="608"/>
      <c r="J22" s="608"/>
      <c r="K22" s="608"/>
      <c r="L22" s="608"/>
      <c r="M22" s="608"/>
      <c r="N22" s="608"/>
      <c r="O22" s="608"/>
      <c r="P22" s="608"/>
      <c r="Q22" s="609"/>
      <c r="R22" s="610">
        <v>2350157</v>
      </c>
      <c r="S22" s="611"/>
      <c r="T22" s="611"/>
      <c r="U22" s="611"/>
      <c r="V22" s="611"/>
      <c r="W22" s="611"/>
      <c r="X22" s="611"/>
      <c r="Y22" s="612"/>
      <c r="Z22" s="613">
        <v>30.5</v>
      </c>
      <c r="AA22" s="613"/>
      <c r="AB22" s="613"/>
      <c r="AC22" s="613"/>
      <c r="AD22" s="614">
        <v>2350157</v>
      </c>
      <c r="AE22" s="614"/>
      <c r="AF22" s="614"/>
      <c r="AG22" s="614"/>
      <c r="AH22" s="614"/>
      <c r="AI22" s="614"/>
      <c r="AJ22" s="614"/>
      <c r="AK22" s="614"/>
      <c r="AL22" s="615">
        <v>57.8</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15">
      <c r="B23" s="607" t="s">
        <v>270</v>
      </c>
      <c r="C23" s="608"/>
      <c r="D23" s="608"/>
      <c r="E23" s="608"/>
      <c r="F23" s="608"/>
      <c r="G23" s="608"/>
      <c r="H23" s="608"/>
      <c r="I23" s="608"/>
      <c r="J23" s="608"/>
      <c r="K23" s="608"/>
      <c r="L23" s="608"/>
      <c r="M23" s="608"/>
      <c r="N23" s="608"/>
      <c r="O23" s="608"/>
      <c r="P23" s="608"/>
      <c r="Q23" s="609"/>
      <c r="R23" s="610">
        <v>256530</v>
      </c>
      <c r="S23" s="611"/>
      <c r="T23" s="611"/>
      <c r="U23" s="611"/>
      <c r="V23" s="611"/>
      <c r="W23" s="611"/>
      <c r="X23" s="611"/>
      <c r="Y23" s="612"/>
      <c r="Z23" s="613">
        <v>3.3</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9" t="s">
        <v>275</v>
      </c>
      <c r="DM23" s="640"/>
      <c r="DN23" s="640"/>
      <c r="DO23" s="640"/>
      <c r="DP23" s="640"/>
      <c r="DQ23" s="640"/>
      <c r="DR23" s="640"/>
      <c r="DS23" s="640"/>
      <c r="DT23" s="640"/>
      <c r="DU23" s="640"/>
      <c r="DV23" s="641"/>
      <c r="DW23" s="592" t="s">
        <v>276</v>
      </c>
      <c r="DX23" s="593"/>
      <c r="DY23" s="593"/>
      <c r="DZ23" s="593"/>
      <c r="EA23" s="593"/>
      <c r="EB23" s="593"/>
      <c r="EC23" s="594"/>
    </row>
    <row r="24" spans="2:133" ht="11.25" customHeight="1" x14ac:dyDescent="0.15">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2869669</v>
      </c>
      <c r="CS24" s="600"/>
      <c r="CT24" s="600"/>
      <c r="CU24" s="600"/>
      <c r="CV24" s="600"/>
      <c r="CW24" s="600"/>
      <c r="CX24" s="600"/>
      <c r="CY24" s="601"/>
      <c r="CZ24" s="604">
        <v>38.4</v>
      </c>
      <c r="DA24" s="605"/>
      <c r="DB24" s="605"/>
      <c r="DC24" s="621"/>
      <c r="DD24" s="642">
        <v>2082155</v>
      </c>
      <c r="DE24" s="600"/>
      <c r="DF24" s="600"/>
      <c r="DG24" s="600"/>
      <c r="DH24" s="600"/>
      <c r="DI24" s="600"/>
      <c r="DJ24" s="600"/>
      <c r="DK24" s="601"/>
      <c r="DL24" s="642">
        <v>1877039</v>
      </c>
      <c r="DM24" s="600"/>
      <c r="DN24" s="600"/>
      <c r="DO24" s="600"/>
      <c r="DP24" s="600"/>
      <c r="DQ24" s="600"/>
      <c r="DR24" s="600"/>
      <c r="DS24" s="600"/>
      <c r="DT24" s="600"/>
      <c r="DU24" s="600"/>
      <c r="DV24" s="601"/>
      <c r="DW24" s="604">
        <v>46.1</v>
      </c>
      <c r="DX24" s="605"/>
      <c r="DY24" s="605"/>
      <c r="DZ24" s="605"/>
      <c r="EA24" s="605"/>
      <c r="EB24" s="605"/>
      <c r="EC24" s="606"/>
    </row>
    <row r="25" spans="2:133" ht="11.25" customHeight="1" x14ac:dyDescent="0.15">
      <c r="B25" s="607" t="s">
        <v>280</v>
      </c>
      <c r="C25" s="608"/>
      <c r="D25" s="608"/>
      <c r="E25" s="608"/>
      <c r="F25" s="608"/>
      <c r="G25" s="608"/>
      <c r="H25" s="608"/>
      <c r="I25" s="608"/>
      <c r="J25" s="608"/>
      <c r="K25" s="608"/>
      <c r="L25" s="608"/>
      <c r="M25" s="608"/>
      <c r="N25" s="608"/>
      <c r="O25" s="608"/>
      <c r="P25" s="608"/>
      <c r="Q25" s="609"/>
      <c r="R25" s="610">
        <v>4309832</v>
      </c>
      <c r="S25" s="611"/>
      <c r="T25" s="611"/>
      <c r="U25" s="611"/>
      <c r="V25" s="611"/>
      <c r="W25" s="611"/>
      <c r="X25" s="611"/>
      <c r="Y25" s="612"/>
      <c r="Z25" s="613">
        <v>55.9</v>
      </c>
      <c r="AA25" s="613"/>
      <c r="AB25" s="613"/>
      <c r="AC25" s="613"/>
      <c r="AD25" s="614">
        <v>4053302</v>
      </c>
      <c r="AE25" s="614"/>
      <c r="AF25" s="614"/>
      <c r="AG25" s="614"/>
      <c r="AH25" s="614"/>
      <c r="AI25" s="614"/>
      <c r="AJ25" s="614"/>
      <c r="AK25" s="614"/>
      <c r="AL25" s="615">
        <v>99.7</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1364877</v>
      </c>
      <c r="CS25" s="631"/>
      <c r="CT25" s="631"/>
      <c r="CU25" s="631"/>
      <c r="CV25" s="631"/>
      <c r="CW25" s="631"/>
      <c r="CX25" s="631"/>
      <c r="CY25" s="632"/>
      <c r="CZ25" s="615">
        <v>18.2</v>
      </c>
      <c r="DA25" s="643"/>
      <c r="DB25" s="643"/>
      <c r="DC25" s="645"/>
      <c r="DD25" s="619">
        <v>1116928</v>
      </c>
      <c r="DE25" s="631"/>
      <c r="DF25" s="631"/>
      <c r="DG25" s="631"/>
      <c r="DH25" s="631"/>
      <c r="DI25" s="631"/>
      <c r="DJ25" s="631"/>
      <c r="DK25" s="632"/>
      <c r="DL25" s="619">
        <v>1090803</v>
      </c>
      <c r="DM25" s="631"/>
      <c r="DN25" s="631"/>
      <c r="DO25" s="631"/>
      <c r="DP25" s="631"/>
      <c r="DQ25" s="631"/>
      <c r="DR25" s="631"/>
      <c r="DS25" s="631"/>
      <c r="DT25" s="631"/>
      <c r="DU25" s="631"/>
      <c r="DV25" s="632"/>
      <c r="DW25" s="615">
        <v>26.8</v>
      </c>
      <c r="DX25" s="643"/>
      <c r="DY25" s="643"/>
      <c r="DZ25" s="643"/>
      <c r="EA25" s="643"/>
      <c r="EB25" s="643"/>
      <c r="EC25" s="644"/>
    </row>
    <row r="26" spans="2:133" ht="11.25" customHeight="1" x14ac:dyDescent="0.15">
      <c r="B26" s="607" t="s">
        <v>283</v>
      </c>
      <c r="C26" s="608"/>
      <c r="D26" s="608"/>
      <c r="E26" s="608"/>
      <c r="F26" s="608"/>
      <c r="G26" s="608"/>
      <c r="H26" s="608"/>
      <c r="I26" s="608"/>
      <c r="J26" s="608"/>
      <c r="K26" s="608"/>
      <c r="L26" s="608"/>
      <c r="M26" s="608"/>
      <c r="N26" s="608"/>
      <c r="O26" s="608"/>
      <c r="P26" s="608"/>
      <c r="Q26" s="609"/>
      <c r="R26" s="610">
        <v>1248</v>
      </c>
      <c r="S26" s="611"/>
      <c r="T26" s="611"/>
      <c r="U26" s="611"/>
      <c r="V26" s="611"/>
      <c r="W26" s="611"/>
      <c r="X26" s="611"/>
      <c r="Y26" s="612"/>
      <c r="Z26" s="613">
        <v>0</v>
      </c>
      <c r="AA26" s="613"/>
      <c r="AB26" s="613"/>
      <c r="AC26" s="613"/>
      <c r="AD26" s="614">
        <v>1248</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688112</v>
      </c>
      <c r="CS26" s="611"/>
      <c r="CT26" s="611"/>
      <c r="CU26" s="611"/>
      <c r="CV26" s="611"/>
      <c r="CW26" s="611"/>
      <c r="CX26" s="611"/>
      <c r="CY26" s="612"/>
      <c r="CZ26" s="615">
        <v>9.1999999999999993</v>
      </c>
      <c r="DA26" s="643"/>
      <c r="DB26" s="643"/>
      <c r="DC26" s="645"/>
      <c r="DD26" s="619">
        <v>606936</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3"/>
      <c r="DY26" s="643"/>
      <c r="DZ26" s="643"/>
      <c r="EA26" s="643"/>
      <c r="EB26" s="643"/>
      <c r="EC26" s="644"/>
    </row>
    <row r="27" spans="2:133" ht="11.25" customHeight="1" x14ac:dyDescent="0.15">
      <c r="B27" s="607" t="s">
        <v>286</v>
      </c>
      <c r="C27" s="608"/>
      <c r="D27" s="608"/>
      <c r="E27" s="608"/>
      <c r="F27" s="608"/>
      <c r="G27" s="608"/>
      <c r="H27" s="608"/>
      <c r="I27" s="608"/>
      <c r="J27" s="608"/>
      <c r="K27" s="608"/>
      <c r="L27" s="608"/>
      <c r="M27" s="608"/>
      <c r="N27" s="608"/>
      <c r="O27" s="608"/>
      <c r="P27" s="608"/>
      <c r="Q27" s="609"/>
      <c r="R27" s="610">
        <v>41850</v>
      </c>
      <c r="S27" s="611"/>
      <c r="T27" s="611"/>
      <c r="U27" s="611"/>
      <c r="V27" s="611"/>
      <c r="W27" s="611"/>
      <c r="X27" s="611"/>
      <c r="Y27" s="612"/>
      <c r="Z27" s="613">
        <v>0.5</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1216747</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908890</v>
      </c>
      <c r="CS27" s="631"/>
      <c r="CT27" s="631"/>
      <c r="CU27" s="631"/>
      <c r="CV27" s="631"/>
      <c r="CW27" s="631"/>
      <c r="CX27" s="631"/>
      <c r="CY27" s="632"/>
      <c r="CZ27" s="615">
        <v>12.2</v>
      </c>
      <c r="DA27" s="643"/>
      <c r="DB27" s="643"/>
      <c r="DC27" s="645"/>
      <c r="DD27" s="619">
        <v>369465</v>
      </c>
      <c r="DE27" s="631"/>
      <c r="DF27" s="631"/>
      <c r="DG27" s="631"/>
      <c r="DH27" s="631"/>
      <c r="DI27" s="631"/>
      <c r="DJ27" s="631"/>
      <c r="DK27" s="632"/>
      <c r="DL27" s="619">
        <v>190474</v>
      </c>
      <c r="DM27" s="631"/>
      <c r="DN27" s="631"/>
      <c r="DO27" s="631"/>
      <c r="DP27" s="631"/>
      <c r="DQ27" s="631"/>
      <c r="DR27" s="631"/>
      <c r="DS27" s="631"/>
      <c r="DT27" s="631"/>
      <c r="DU27" s="631"/>
      <c r="DV27" s="632"/>
      <c r="DW27" s="615">
        <v>4.7</v>
      </c>
      <c r="DX27" s="643"/>
      <c r="DY27" s="643"/>
      <c r="DZ27" s="643"/>
      <c r="EA27" s="643"/>
      <c r="EB27" s="643"/>
      <c r="EC27" s="644"/>
    </row>
    <row r="28" spans="2:133" ht="11.25" customHeight="1" x14ac:dyDescent="0.15">
      <c r="B28" s="607" t="s">
        <v>289</v>
      </c>
      <c r="C28" s="608"/>
      <c r="D28" s="608"/>
      <c r="E28" s="608"/>
      <c r="F28" s="608"/>
      <c r="G28" s="608"/>
      <c r="H28" s="608"/>
      <c r="I28" s="608"/>
      <c r="J28" s="608"/>
      <c r="K28" s="608"/>
      <c r="L28" s="608"/>
      <c r="M28" s="608"/>
      <c r="N28" s="608"/>
      <c r="O28" s="608"/>
      <c r="P28" s="608"/>
      <c r="Q28" s="609"/>
      <c r="R28" s="610">
        <v>24056</v>
      </c>
      <c r="S28" s="611"/>
      <c r="T28" s="611"/>
      <c r="U28" s="611"/>
      <c r="V28" s="611"/>
      <c r="W28" s="611"/>
      <c r="X28" s="611"/>
      <c r="Y28" s="612"/>
      <c r="Z28" s="613">
        <v>0.3</v>
      </c>
      <c r="AA28" s="613"/>
      <c r="AB28" s="613"/>
      <c r="AC28" s="613"/>
      <c r="AD28" s="614">
        <v>9604</v>
      </c>
      <c r="AE28" s="614"/>
      <c r="AF28" s="614"/>
      <c r="AG28" s="614"/>
      <c r="AH28" s="614"/>
      <c r="AI28" s="614"/>
      <c r="AJ28" s="614"/>
      <c r="AK28" s="614"/>
      <c r="AL28" s="615">
        <v>0.2</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595902</v>
      </c>
      <c r="CS28" s="611"/>
      <c r="CT28" s="611"/>
      <c r="CU28" s="611"/>
      <c r="CV28" s="611"/>
      <c r="CW28" s="611"/>
      <c r="CX28" s="611"/>
      <c r="CY28" s="612"/>
      <c r="CZ28" s="615">
        <v>8</v>
      </c>
      <c r="DA28" s="643"/>
      <c r="DB28" s="643"/>
      <c r="DC28" s="645"/>
      <c r="DD28" s="619">
        <v>595762</v>
      </c>
      <c r="DE28" s="611"/>
      <c r="DF28" s="611"/>
      <c r="DG28" s="611"/>
      <c r="DH28" s="611"/>
      <c r="DI28" s="611"/>
      <c r="DJ28" s="611"/>
      <c r="DK28" s="612"/>
      <c r="DL28" s="619">
        <v>595762</v>
      </c>
      <c r="DM28" s="611"/>
      <c r="DN28" s="611"/>
      <c r="DO28" s="611"/>
      <c r="DP28" s="611"/>
      <c r="DQ28" s="611"/>
      <c r="DR28" s="611"/>
      <c r="DS28" s="611"/>
      <c r="DT28" s="611"/>
      <c r="DU28" s="611"/>
      <c r="DV28" s="612"/>
      <c r="DW28" s="615">
        <v>14.6</v>
      </c>
      <c r="DX28" s="643"/>
      <c r="DY28" s="643"/>
      <c r="DZ28" s="643"/>
      <c r="EA28" s="643"/>
      <c r="EB28" s="643"/>
      <c r="EC28" s="644"/>
    </row>
    <row r="29" spans="2:133" ht="11.25" customHeight="1" x14ac:dyDescent="0.15">
      <c r="B29" s="607" t="s">
        <v>291</v>
      </c>
      <c r="C29" s="608"/>
      <c r="D29" s="608"/>
      <c r="E29" s="608"/>
      <c r="F29" s="608"/>
      <c r="G29" s="608"/>
      <c r="H29" s="608"/>
      <c r="I29" s="608"/>
      <c r="J29" s="608"/>
      <c r="K29" s="608"/>
      <c r="L29" s="608"/>
      <c r="M29" s="608"/>
      <c r="N29" s="608"/>
      <c r="O29" s="608"/>
      <c r="P29" s="608"/>
      <c r="Q29" s="609"/>
      <c r="R29" s="610">
        <v>12258</v>
      </c>
      <c r="S29" s="611"/>
      <c r="T29" s="611"/>
      <c r="U29" s="611"/>
      <c r="V29" s="611"/>
      <c r="W29" s="611"/>
      <c r="X29" s="611"/>
      <c r="Y29" s="612"/>
      <c r="Z29" s="613">
        <v>0.2</v>
      </c>
      <c r="AA29" s="613"/>
      <c r="AB29" s="613"/>
      <c r="AC29" s="613"/>
      <c r="AD29" s="614" t="s">
        <v>122</v>
      </c>
      <c r="AE29" s="614"/>
      <c r="AF29" s="614"/>
      <c r="AG29" s="614"/>
      <c r="AH29" s="614"/>
      <c r="AI29" s="614"/>
      <c r="AJ29" s="614"/>
      <c r="AK29" s="614"/>
      <c r="AL29" s="615" t="s">
        <v>122</v>
      </c>
      <c r="AM29" s="616"/>
      <c r="AN29" s="616"/>
      <c r="AO29" s="617"/>
      <c r="AP29" s="633"/>
      <c r="AQ29" s="634"/>
      <c r="AR29" s="634"/>
      <c r="AS29" s="634"/>
      <c r="AT29" s="634"/>
      <c r="AU29" s="634"/>
      <c r="AV29" s="634"/>
      <c r="AW29" s="634"/>
      <c r="AX29" s="634"/>
      <c r="AY29" s="634"/>
      <c r="AZ29" s="634"/>
      <c r="BA29" s="634"/>
      <c r="BB29" s="634"/>
      <c r="BC29" s="634"/>
      <c r="BD29" s="634"/>
      <c r="BE29" s="634"/>
      <c r="BF29" s="635"/>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292</v>
      </c>
      <c r="CE29" s="649"/>
      <c r="CF29" s="607" t="s">
        <v>66</v>
      </c>
      <c r="CG29" s="608"/>
      <c r="CH29" s="608"/>
      <c r="CI29" s="608"/>
      <c r="CJ29" s="608"/>
      <c r="CK29" s="608"/>
      <c r="CL29" s="608"/>
      <c r="CM29" s="608"/>
      <c r="CN29" s="608"/>
      <c r="CO29" s="608"/>
      <c r="CP29" s="608"/>
      <c r="CQ29" s="609"/>
      <c r="CR29" s="610">
        <v>595190</v>
      </c>
      <c r="CS29" s="631"/>
      <c r="CT29" s="631"/>
      <c r="CU29" s="631"/>
      <c r="CV29" s="631"/>
      <c r="CW29" s="631"/>
      <c r="CX29" s="631"/>
      <c r="CY29" s="632"/>
      <c r="CZ29" s="615">
        <v>8</v>
      </c>
      <c r="DA29" s="643"/>
      <c r="DB29" s="643"/>
      <c r="DC29" s="645"/>
      <c r="DD29" s="619">
        <v>595050</v>
      </c>
      <c r="DE29" s="631"/>
      <c r="DF29" s="631"/>
      <c r="DG29" s="631"/>
      <c r="DH29" s="631"/>
      <c r="DI29" s="631"/>
      <c r="DJ29" s="631"/>
      <c r="DK29" s="632"/>
      <c r="DL29" s="619">
        <v>595050</v>
      </c>
      <c r="DM29" s="631"/>
      <c r="DN29" s="631"/>
      <c r="DO29" s="631"/>
      <c r="DP29" s="631"/>
      <c r="DQ29" s="631"/>
      <c r="DR29" s="631"/>
      <c r="DS29" s="631"/>
      <c r="DT29" s="631"/>
      <c r="DU29" s="631"/>
      <c r="DV29" s="632"/>
      <c r="DW29" s="615">
        <v>14.6</v>
      </c>
      <c r="DX29" s="643"/>
      <c r="DY29" s="643"/>
      <c r="DZ29" s="643"/>
      <c r="EA29" s="643"/>
      <c r="EB29" s="643"/>
      <c r="EC29" s="644"/>
    </row>
    <row r="30" spans="2:133" ht="11.25" customHeight="1" x14ac:dyDescent="0.15">
      <c r="B30" s="607" t="s">
        <v>293</v>
      </c>
      <c r="C30" s="608"/>
      <c r="D30" s="608"/>
      <c r="E30" s="608"/>
      <c r="F30" s="608"/>
      <c r="G30" s="608"/>
      <c r="H30" s="608"/>
      <c r="I30" s="608"/>
      <c r="J30" s="608"/>
      <c r="K30" s="608"/>
      <c r="L30" s="608"/>
      <c r="M30" s="608"/>
      <c r="N30" s="608"/>
      <c r="O30" s="608"/>
      <c r="P30" s="608"/>
      <c r="Q30" s="609"/>
      <c r="R30" s="610">
        <v>719905</v>
      </c>
      <c r="S30" s="611"/>
      <c r="T30" s="611"/>
      <c r="U30" s="611"/>
      <c r="V30" s="611"/>
      <c r="W30" s="611"/>
      <c r="X30" s="611"/>
      <c r="Y30" s="612"/>
      <c r="Z30" s="613">
        <v>9.3000000000000007</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46"/>
      <c r="BI30" s="646"/>
      <c r="BJ30" s="646"/>
      <c r="BK30" s="646"/>
      <c r="BL30" s="646"/>
      <c r="BM30" s="646"/>
      <c r="BN30" s="646"/>
      <c r="BO30" s="646"/>
      <c r="BP30" s="646"/>
      <c r="BQ30" s="647"/>
      <c r="BR30" s="592" t="s">
        <v>295</v>
      </c>
      <c r="BS30" s="646"/>
      <c r="BT30" s="646"/>
      <c r="BU30" s="646"/>
      <c r="BV30" s="646"/>
      <c r="BW30" s="646"/>
      <c r="BX30" s="646"/>
      <c r="BY30" s="646"/>
      <c r="BZ30" s="646"/>
      <c r="CA30" s="646"/>
      <c r="CB30" s="647"/>
      <c r="CD30" s="650"/>
      <c r="CE30" s="651"/>
      <c r="CF30" s="607" t="s">
        <v>296</v>
      </c>
      <c r="CG30" s="608"/>
      <c r="CH30" s="608"/>
      <c r="CI30" s="608"/>
      <c r="CJ30" s="608"/>
      <c r="CK30" s="608"/>
      <c r="CL30" s="608"/>
      <c r="CM30" s="608"/>
      <c r="CN30" s="608"/>
      <c r="CO30" s="608"/>
      <c r="CP30" s="608"/>
      <c r="CQ30" s="609"/>
      <c r="CR30" s="610">
        <v>570011</v>
      </c>
      <c r="CS30" s="611"/>
      <c r="CT30" s="611"/>
      <c r="CU30" s="611"/>
      <c r="CV30" s="611"/>
      <c r="CW30" s="611"/>
      <c r="CX30" s="611"/>
      <c r="CY30" s="612"/>
      <c r="CZ30" s="615">
        <v>7.6</v>
      </c>
      <c r="DA30" s="643"/>
      <c r="DB30" s="643"/>
      <c r="DC30" s="645"/>
      <c r="DD30" s="619">
        <v>570011</v>
      </c>
      <c r="DE30" s="611"/>
      <c r="DF30" s="611"/>
      <c r="DG30" s="611"/>
      <c r="DH30" s="611"/>
      <c r="DI30" s="611"/>
      <c r="DJ30" s="611"/>
      <c r="DK30" s="612"/>
      <c r="DL30" s="619">
        <v>570011</v>
      </c>
      <c r="DM30" s="611"/>
      <c r="DN30" s="611"/>
      <c r="DO30" s="611"/>
      <c r="DP30" s="611"/>
      <c r="DQ30" s="611"/>
      <c r="DR30" s="611"/>
      <c r="DS30" s="611"/>
      <c r="DT30" s="611"/>
      <c r="DU30" s="611"/>
      <c r="DV30" s="612"/>
      <c r="DW30" s="615">
        <v>14</v>
      </c>
      <c r="DX30" s="643"/>
      <c r="DY30" s="643"/>
      <c r="DZ30" s="643"/>
      <c r="EA30" s="643"/>
      <c r="EB30" s="643"/>
      <c r="EC30" s="644"/>
    </row>
    <row r="31" spans="2:133" ht="11.25" customHeight="1" x14ac:dyDescent="0.15">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8" t="s">
        <v>298</v>
      </c>
      <c r="AQ31" s="659"/>
      <c r="AR31" s="659"/>
      <c r="AS31" s="659"/>
      <c r="AT31" s="664" t="s">
        <v>299</v>
      </c>
      <c r="AU31" s="200"/>
      <c r="AV31" s="200"/>
      <c r="AW31" s="200"/>
      <c r="AX31" s="596" t="s">
        <v>177</v>
      </c>
      <c r="AY31" s="597"/>
      <c r="AZ31" s="597"/>
      <c r="BA31" s="597"/>
      <c r="BB31" s="597"/>
      <c r="BC31" s="597"/>
      <c r="BD31" s="597"/>
      <c r="BE31" s="597"/>
      <c r="BF31" s="598"/>
      <c r="BG31" s="657">
        <v>99.6</v>
      </c>
      <c r="BH31" s="654"/>
      <c r="BI31" s="654"/>
      <c r="BJ31" s="654"/>
      <c r="BK31" s="654"/>
      <c r="BL31" s="654"/>
      <c r="BM31" s="605">
        <v>96.6</v>
      </c>
      <c r="BN31" s="654"/>
      <c r="BO31" s="654"/>
      <c r="BP31" s="654"/>
      <c r="BQ31" s="655"/>
      <c r="BR31" s="657">
        <v>99.5</v>
      </c>
      <c r="BS31" s="654"/>
      <c r="BT31" s="654"/>
      <c r="BU31" s="654"/>
      <c r="BV31" s="654"/>
      <c r="BW31" s="654"/>
      <c r="BX31" s="605">
        <v>96</v>
      </c>
      <c r="BY31" s="654"/>
      <c r="BZ31" s="654"/>
      <c r="CA31" s="654"/>
      <c r="CB31" s="655"/>
      <c r="CD31" s="650"/>
      <c r="CE31" s="651"/>
      <c r="CF31" s="607" t="s">
        <v>300</v>
      </c>
      <c r="CG31" s="608"/>
      <c r="CH31" s="608"/>
      <c r="CI31" s="608"/>
      <c r="CJ31" s="608"/>
      <c r="CK31" s="608"/>
      <c r="CL31" s="608"/>
      <c r="CM31" s="608"/>
      <c r="CN31" s="608"/>
      <c r="CO31" s="608"/>
      <c r="CP31" s="608"/>
      <c r="CQ31" s="609"/>
      <c r="CR31" s="610">
        <v>25179</v>
      </c>
      <c r="CS31" s="631"/>
      <c r="CT31" s="631"/>
      <c r="CU31" s="631"/>
      <c r="CV31" s="631"/>
      <c r="CW31" s="631"/>
      <c r="CX31" s="631"/>
      <c r="CY31" s="632"/>
      <c r="CZ31" s="615">
        <v>0.3</v>
      </c>
      <c r="DA31" s="643"/>
      <c r="DB31" s="643"/>
      <c r="DC31" s="645"/>
      <c r="DD31" s="619">
        <v>25039</v>
      </c>
      <c r="DE31" s="631"/>
      <c r="DF31" s="631"/>
      <c r="DG31" s="631"/>
      <c r="DH31" s="631"/>
      <c r="DI31" s="631"/>
      <c r="DJ31" s="631"/>
      <c r="DK31" s="632"/>
      <c r="DL31" s="619">
        <v>25039</v>
      </c>
      <c r="DM31" s="631"/>
      <c r="DN31" s="631"/>
      <c r="DO31" s="631"/>
      <c r="DP31" s="631"/>
      <c r="DQ31" s="631"/>
      <c r="DR31" s="631"/>
      <c r="DS31" s="631"/>
      <c r="DT31" s="631"/>
      <c r="DU31" s="631"/>
      <c r="DV31" s="632"/>
      <c r="DW31" s="615">
        <v>0.6</v>
      </c>
      <c r="DX31" s="643"/>
      <c r="DY31" s="643"/>
      <c r="DZ31" s="643"/>
      <c r="EA31" s="643"/>
      <c r="EB31" s="643"/>
      <c r="EC31" s="644"/>
    </row>
    <row r="32" spans="2:133" ht="11.25" customHeight="1" x14ac:dyDescent="0.15">
      <c r="B32" s="607" t="s">
        <v>301</v>
      </c>
      <c r="C32" s="608"/>
      <c r="D32" s="608"/>
      <c r="E32" s="608"/>
      <c r="F32" s="608"/>
      <c r="G32" s="608"/>
      <c r="H32" s="608"/>
      <c r="I32" s="608"/>
      <c r="J32" s="608"/>
      <c r="K32" s="608"/>
      <c r="L32" s="608"/>
      <c r="M32" s="608"/>
      <c r="N32" s="608"/>
      <c r="O32" s="608"/>
      <c r="P32" s="608"/>
      <c r="Q32" s="609"/>
      <c r="R32" s="610">
        <v>474002</v>
      </c>
      <c r="S32" s="611"/>
      <c r="T32" s="611"/>
      <c r="U32" s="611"/>
      <c r="V32" s="611"/>
      <c r="W32" s="611"/>
      <c r="X32" s="611"/>
      <c r="Y32" s="612"/>
      <c r="Z32" s="613">
        <v>6.1</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302</v>
      </c>
      <c r="AX32" s="607" t="s">
        <v>303</v>
      </c>
      <c r="AY32" s="608"/>
      <c r="AZ32" s="608"/>
      <c r="BA32" s="608"/>
      <c r="BB32" s="608"/>
      <c r="BC32" s="608"/>
      <c r="BD32" s="608"/>
      <c r="BE32" s="608"/>
      <c r="BF32" s="609"/>
      <c r="BG32" s="667">
        <v>99.7</v>
      </c>
      <c r="BH32" s="631"/>
      <c r="BI32" s="631"/>
      <c r="BJ32" s="631"/>
      <c r="BK32" s="631"/>
      <c r="BL32" s="631"/>
      <c r="BM32" s="616">
        <v>97.4</v>
      </c>
      <c r="BN32" s="631"/>
      <c r="BO32" s="631"/>
      <c r="BP32" s="631"/>
      <c r="BQ32" s="656"/>
      <c r="BR32" s="667">
        <v>99.4</v>
      </c>
      <c r="BS32" s="631"/>
      <c r="BT32" s="631"/>
      <c r="BU32" s="631"/>
      <c r="BV32" s="631"/>
      <c r="BW32" s="631"/>
      <c r="BX32" s="616">
        <v>97.1</v>
      </c>
      <c r="BY32" s="631"/>
      <c r="BZ32" s="631"/>
      <c r="CA32" s="631"/>
      <c r="CB32" s="656"/>
      <c r="CD32" s="652"/>
      <c r="CE32" s="653"/>
      <c r="CF32" s="607" t="s">
        <v>304</v>
      </c>
      <c r="CG32" s="608"/>
      <c r="CH32" s="608"/>
      <c r="CI32" s="608"/>
      <c r="CJ32" s="608"/>
      <c r="CK32" s="608"/>
      <c r="CL32" s="608"/>
      <c r="CM32" s="608"/>
      <c r="CN32" s="608"/>
      <c r="CO32" s="608"/>
      <c r="CP32" s="608"/>
      <c r="CQ32" s="609"/>
      <c r="CR32" s="610">
        <v>712</v>
      </c>
      <c r="CS32" s="611"/>
      <c r="CT32" s="611"/>
      <c r="CU32" s="611"/>
      <c r="CV32" s="611"/>
      <c r="CW32" s="611"/>
      <c r="CX32" s="611"/>
      <c r="CY32" s="612"/>
      <c r="CZ32" s="615">
        <v>0</v>
      </c>
      <c r="DA32" s="643"/>
      <c r="DB32" s="643"/>
      <c r="DC32" s="645"/>
      <c r="DD32" s="619">
        <v>712</v>
      </c>
      <c r="DE32" s="611"/>
      <c r="DF32" s="611"/>
      <c r="DG32" s="611"/>
      <c r="DH32" s="611"/>
      <c r="DI32" s="611"/>
      <c r="DJ32" s="611"/>
      <c r="DK32" s="612"/>
      <c r="DL32" s="619">
        <v>712</v>
      </c>
      <c r="DM32" s="611"/>
      <c r="DN32" s="611"/>
      <c r="DO32" s="611"/>
      <c r="DP32" s="611"/>
      <c r="DQ32" s="611"/>
      <c r="DR32" s="611"/>
      <c r="DS32" s="611"/>
      <c r="DT32" s="611"/>
      <c r="DU32" s="611"/>
      <c r="DV32" s="612"/>
      <c r="DW32" s="615">
        <v>0</v>
      </c>
      <c r="DX32" s="643"/>
      <c r="DY32" s="643"/>
      <c r="DZ32" s="643"/>
      <c r="EA32" s="643"/>
      <c r="EB32" s="643"/>
      <c r="EC32" s="644"/>
    </row>
    <row r="33" spans="2:133" ht="11.25" customHeight="1" x14ac:dyDescent="0.15">
      <c r="B33" s="607" t="s">
        <v>305</v>
      </c>
      <c r="C33" s="608"/>
      <c r="D33" s="608"/>
      <c r="E33" s="608"/>
      <c r="F33" s="608"/>
      <c r="G33" s="608"/>
      <c r="H33" s="608"/>
      <c r="I33" s="608"/>
      <c r="J33" s="608"/>
      <c r="K33" s="608"/>
      <c r="L33" s="608"/>
      <c r="M33" s="608"/>
      <c r="N33" s="608"/>
      <c r="O33" s="608"/>
      <c r="P33" s="608"/>
      <c r="Q33" s="609"/>
      <c r="R33" s="610">
        <v>5283</v>
      </c>
      <c r="S33" s="611"/>
      <c r="T33" s="611"/>
      <c r="U33" s="611"/>
      <c r="V33" s="611"/>
      <c r="W33" s="611"/>
      <c r="X33" s="611"/>
      <c r="Y33" s="612"/>
      <c r="Z33" s="613">
        <v>0.1</v>
      </c>
      <c r="AA33" s="613"/>
      <c r="AB33" s="613"/>
      <c r="AC33" s="613"/>
      <c r="AD33" s="614" t="s">
        <v>122</v>
      </c>
      <c r="AE33" s="614"/>
      <c r="AF33" s="614"/>
      <c r="AG33" s="614"/>
      <c r="AH33" s="614"/>
      <c r="AI33" s="614"/>
      <c r="AJ33" s="614"/>
      <c r="AK33" s="614"/>
      <c r="AL33" s="615" t="s">
        <v>122</v>
      </c>
      <c r="AM33" s="616"/>
      <c r="AN33" s="616"/>
      <c r="AO33" s="617"/>
      <c r="AP33" s="662"/>
      <c r="AQ33" s="663"/>
      <c r="AR33" s="663"/>
      <c r="AS33" s="663"/>
      <c r="AT33" s="666"/>
      <c r="AU33" s="201"/>
      <c r="AV33" s="201"/>
      <c r="AW33" s="201"/>
      <c r="AX33" s="633" t="s">
        <v>306</v>
      </c>
      <c r="AY33" s="634"/>
      <c r="AZ33" s="634"/>
      <c r="BA33" s="634"/>
      <c r="BB33" s="634"/>
      <c r="BC33" s="634"/>
      <c r="BD33" s="634"/>
      <c r="BE33" s="634"/>
      <c r="BF33" s="635"/>
      <c r="BG33" s="668">
        <v>99.5</v>
      </c>
      <c r="BH33" s="669"/>
      <c r="BI33" s="669"/>
      <c r="BJ33" s="669"/>
      <c r="BK33" s="669"/>
      <c r="BL33" s="669"/>
      <c r="BM33" s="670">
        <v>95.5</v>
      </c>
      <c r="BN33" s="669"/>
      <c r="BO33" s="669"/>
      <c r="BP33" s="669"/>
      <c r="BQ33" s="671"/>
      <c r="BR33" s="668">
        <v>99.6</v>
      </c>
      <c r="BS33" s="669"/>
      <c r="BT33" s="669"/>
      <c r="BU33" s="669"/>
      <c r="BV33" s="669"/>
      <c r="BW33" s="669"/>
      <c r="BX33" s="670">
        <v>94.6</v>
      </c>
      <c r="BY33" s="669"/>
      <c r="BZ33" s="669"/>
      <c r="CA33" s="669"/>
      <c r="CB33" s="671"/>
      <c r="CD33" s="607" t="s">
        <v>307</v>
      </c>
      <c r="CE33" s="608"/>
      <c r="CF33" s="608"/>
      <c r="CG33" s="608"/>
      <c r="CH33" s="608"/>
      <c r="CI33" s="608"/>
      <c r="CJ33" s="608"/>
      <c r="CK33" s="608"/>
      <c r="CL33" s="608"/>
      <c r="CM33" s="608"/>
      <c r="CN33" s="608"/>
      <c r="CO33" s="608"/>
      <c r="CP33" s="608"/>
      <c r="CQ33" s="609"/>
      <c r="CR33" s="610">
        <v>3473581</v>
      </c>
      <c r="CS33" s="631"/>
      <c r="CT33" s="631"/>
      <c r="CU33" s="631"/>
      <c r="CV33" s="631"/>
      <c r="CW33" s="631"/>
      <c r="CX33" s="631"/>
      <c r="CY33" s="632"/>
      <c r="CZ33" s="615">
        <v>46.4</v>
      </c>
      <c r="DA33" s="643"/>
      <c r="DB33" s="643"/>
      <c r="DC33" s="645"/>
      <c r="DD33" s="619">
        <v>2398410</v>
      </c>
      <c r="DE33" s="631"/>
      <c r="DF33" s="631"/>
      <c r="DG33" s="631"/>
      <c r="DH33" s="631"/>
      <c r="DI33" s="631"/>
      <c r="DJ33" s="631"/>
      <c r="DK33" s="632"/>
      <c r="DL33" s="619">
        <v>1724871</v>
      </c>
      <c r="DM33" s="631"/>
      <c r="DN33" s="631"/>
      <c r="DO33" s="631"/>
      <c r="DP33" s="631"/>
      <c r="DQ33" s="631"/>
      <c r="DR33" s="631"/>
      <c r="DS33" s="631"/>
      <c r="DT33" s="631"/>
      <c r="DU33" s="631"/>
      <c r="DV33" s="632"/>
      <c r="DW33" s="615">
        <v>42.3</v>
      </c>
      <c r="DX33" s="643"/>
      <c r="DY33" s="643"/>
      <c r="DZ33" s="643"/>
      <c r="EA33" s="643"/>
      <c r="EB33" s="643"/>
      <c r="EC33" s="644"/>
    </row>
    <row r="34" spans="2:133" ht="11.25" customHeight="1" x14ac:dyDescent="0.15">
      <c r="B34" s="607" t="s">
        <v>308</v>
      </c>
      <c r="C34" s="608"/>
      <c r="D34" s="608"/>
      <c r="E34" s="608"/>
      <c r="F34" s="608"/>
      <c r="G34" s="608"/>
      <c r="H34" s="608"/>
      <c r="I34" s="608"/>
      <c r="J34" s="608"/>
      <c r="K34" s="608"/>
      <c r="L34" s="608"/>
      <c r="M34" s="608"/>
      <c r="N34" s="608"/>
      <c r="O34" s="608"/>
      <c r="P34" s="608"/>
      <c r="Q34" s="609"/>
      <c r="R34" s="610">
        <v>360643</v>
      </c>
      <c r="S34" s="611"/>
      <c r="T34" s="611"/>
      <c r="U34" s="611"/>
      <c r="V34" s="611"/>
      <c r="W34" s="611"/>
      <c r="X34" s="611"/>
      <c r="Y34" s="612"/>
      <c r="Z34" s="613">
        <v>4.7</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1164871</v>
      </c>
      <c r="CS34" s="611"/>
      <c r="CT34" s="611"/>
      <c r="CU34" s="611"/>
      <c r="CV34" s="611"/>
      <c r="CW34" s="611"/>
      <c r="CX34" s="611"/>
      <c r="CY34" s="612"/>
      <c r="CZ34" s="615">
        <v>15.6</v>
      </c>
      <c r="DA34" s="643"/>
      <c r="DB34" s="643"/>
      <c r="DC34" s="645"/>
      <c r="DD34" s="619">
        <v>865767</v>
      </c>
      <c r="DE34" s="611"/>
      <c r="DF34" s="611"/>
      <c r="DG34" s="611"/>
      <c r="DH34" s="611"/>
      <c r="DI34" s="611"/>
      <c r="DJ34" s="611"/>
      <c r="DK34" s="612"/>
      <c r="DL34" s="619">
        <v>537487</v>
      </c>
      <c r="DM34" s="611"/>
      <c r="DN34" s="611"/>
      <c r="DO34" s="611"/>
      <c r="DP34" s="611"/>
      <c r="DQ34" s="611"/>
      <c r="DR34" s="611"/>
      <c r="DS34" s="611"/>
      <c r="DT34" s="611"/>
      <c r="DU34" s="611"/>
      <c r="DV34" s="612"/>
      <c r="DW34" s="615">
        <v>13.2</v>
      </c>
      <c r="DX34" s="643"/>
      <c r="DY34" s="643"/>
      <c r="DZ34" s="643"/>
      <c r="EA34" s="643"/>
      <c r="EB34" s="643"/>
      <c r="EC34" s="644"/>
    </row>
    <row r="35" spans="2:133" ht="11.25" customHeight="1" x14ac:dyDescent="0.15">
      <c r="B35" s="607" t="s">
        <v>310</v>
      </c>
      <c r="C35" s="608"/>
      <c r="D35" s="608"/>
      <c r="E35" s="608"/>
      <c r="F35" s="608"/>
      <c r="G35" s="608"/>
      <c r="H35" s="608"/>
      <c r="I35" s="608"/>
      <c r="J35" s="608"/>
      <c r="K35" s="608"/>
      <c r="L35" s="608"/>
      <c r="M35" s="608"/>
      <c r="N35" s="608"/>
      <c r="O35" s="608"/>
      <c r="P35" s="608"/>
      <c r="Q35" s="609"/>
      <c r="R35" s="610">
        <v>247981</v>
      </c>
      <c r="S35" s="611"/>
      <c r="T35" s="611"/>
      <c r="U35" s="611"/>
      <c r="V35" s="611"/>
      <c r="W35" s="611"/>
      <c r="X35" s="611"/>
      <c r="Y35" s="612"/>
      <c r="Z35" s="613">
        <v>3.2</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39967</v>
      </c>
      <c r="CS35" s="631"/>
      <c r="CT35" s="631"/>
      <c r="CU35" s="631"/>
      <c r="CV35" s="631"/>
      <c r="CW35" s="631"/>
      <c r="CX35" s="631"/>
      <c r="CY35" s="632"/>
      <c r="CZ35" s="615">
        <v>0.5</v>
      </c>
      <c r="DA35" s="643"/>
      <c r="DB35" s="643"/>
      <c r="DC35" s="645"/>
      <c r="DD35" s="619">
        <v>39876</v>
      </c>
      <c r="DE35" s="631"/>
      <c r="DF35" s="631"/>
      <c r="DG35" s="631"/>
      <c r="DH35" s="631"/>
      <c r="DI35" s="631"/>
      <c r="DJ35" s="631"/>
      <c r="DK35" s="632"/>
      <c r="DL35" s="619">
        <v>37898</v>
      </c>
      <c r="DM35" s="631"/>
      <c r="DN35" s="631"/>
      <c r="DO35" s="631"/>
      <c r="DP35" s="631"/>
      <c r="DQ35" s="631"/>
      <c r="DR35" s="631"/>
      <c r="DS35" s="631"/>
      <c r="DT35" s="631"/>
      <c r="DU35" s="631"/>
      <c r="DV35" s="632"/>
      <c r="DW35" s="615">
        <v>0.9</v>
      </c>
      <c r="DX35" s="643"/>
      <c r="DY35" s="643"/>
      <c r="DZ35" s="643"/>
      <c r="EA35" s="643"/>
      <c r="EB35" s="643"/>
      <c r="EC35" s="644"/>
    </row>
    <row r="36" spans="2:133" ht="11.25" customHeight="1" x14ac:dyDescent="0.15">
      <c r="B36" s="607" t="s">
        <v>314</v>
      </c>
      <c r="C36" s="608"/>
      <c r="D36" s="608"/>
      <c r="E36" s="608"/>
      <c r="F36" s="608"/>
      <c r="G36" s="608"/>
      <c r="H36" s="608"/>
      <c r="I36" s="608"/>
      <c r="J36" s="608"/>
      <c r="K36" s="608"/>
      <c r="L36" s="608"/>
      <c r="M36" s="608"/>
      <c r="N36" s="608"/>
      <c r="O36" s="608"/>
      <c r="P36" s="608"/>
      <c r="Q36" s="609"/>
      <c r="R36" s="610">
        <v>188314</v>
      </c>
      <c r="S36" s="611"/>
      <c r="T36" s="611"/>
      <c r="U36" s="611"/>
      <c r="V36" s="611"/>
      <c r="W36" s="611"/>
      <c r="X36" s="611"/>
      <c r="Y36" s="612"/>
      <c r="Z36" s="613">
        <v>2.4</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853257</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17724</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1291145</v>
      </c>
      <c r="CS36" s="611"/>
      <c r="CT36" s="611"/>
      <c r="CU36" s="611"/>
      <c r="CV36" s="611"/>
      <c r="CW36" s="611"/>
      <c r="CX36" s="611"/>
      <c r="CY36" s="612"/>
      <c r="CZ36" s="615">
        <v>17.3</v>
      </c>
      <c r="DA36" s="643"/>
      <c r="DB36" s="643"/>
      <c r="DC36" s="645"/>
      <c r="DD36" s="619">
        <v>975729</v>
      </c>
      <c r="DE36" s="611"/>
      <c r="DF36" s="611"/>
      <c r="DG36" s="611"/>
      <c r="DH36" s="611"/>
      <c r="DI36" s="611"/>
      <c r="DJ36" s="611"/>
      <c r="DK36" s="612"/>
      <c r="DL36" s="619">
        <v>674996</v>
      </c>
      <c r="DM36" s="611"/>
      <c r="DN36" s="611"/>
      <c r="DO36" s="611"/>
      <c r="DP36" s="611"/>
      <c r="DQ36" s="611"/>
      <c r="DR36" s="611"/>
      <c r="DS36" s="611"/>
      <c r="DT36" s="611"/>
      <c r="DU36" s="611"/>
      <c r="DV36" s="612"/>
      <c r="DW36" s="615">
        <v>16.600000000000001</v>
      </c>
      <c r="DX36" s="643"/>
      <c r="DY36" s="643"/>
      <c r="DZ36" s="643"/>
      <c r="EA36" s="643"/>
      <c r="EB36" s="643"/>
      <c r="EC36" s="644"/>
    </row>
    <row r="37" spans="2:133" ht="11.25" customHeight="1" x14ac:dyDescent="0.15">
      <c r="B37" s="607" t="s">
        <v>318</v>
      </c>
      <c r="C37" s="608"/>
      <c r="D37" s="608"/>
      <c r="E37" s="608"/>
      <c r="F37" s="608"/>
      <c r="G37" s="608"/>
      <c r="H37" s="608"/>
      <c r="I37" s="608"/>
      <c r="J37" s="608"/>
      <c r="K37" s="608"/>
      <c r="L37" s="608"/>
      <c r="M37" s="608"/>
      <c r="N37" s="608"/>
      <c r="O37" s="608"/>
      <c r="P37" s="608"/>
      <c r="Q37" s="609"/>
      <c r="R37" s="610">
        <v>191214</v>
      </c>
      <c r="S37" s="611"/>
      <c r="T37" s="611"/>
      <c r="U37" s="611"/>
      <c r="V37" s="611"/>
      <c r="W37" s="611"/>
      <c r="X37" s="611"/>
      <c r="Y37" s="612"/>
      <c r="Z37" s="613">
        <v>2.5</v>
      </c>
      <c r="AA37" s="613"/>
      <c r="AB37" s="613"/>
      <c r="AC37" s="613"/>
      <c r="AD37" s="614">
        <v>23</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238230</v>
      </c>
      <c r="BA37" s="611"/>
      <c r="BB37" s="611"/>
      <c r="BC37" s="611"/>
      <c r="BD37" s="631"/>
      <c r="BE37" s="631"/>
      <c r="BF37" s="656"/>
      <c r="BG37" s="607" t="s">
        <v>320</v>
      </c>
      <c r="BH37" s="608"/>
      <c r="BI37" s="608"/>
      <c r="BJ37" s="608"/>
      <c r="BK37" s="608"/>
      <c r="BL37" s="608"/>
      <c r="BM37" s="608"/>
      <c r="BN37" s="608"/>
      <c r="BO37" s="608"/>
      <c r="BP37" s="608"/>
      <c r="BQ37" s="608"/>
      <c r="BR37" s="608"/>
      <c r="BS37" s="608"/>
      <c r="BT37" s="608"/>
      <c r="BU37" s="609"/>
      <c r="BV37" s="610">
        <v>5371</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523757</v>
      </c>
      <c r="CS37" s="631"/>
      <c r="CT37" s="631"/>
      <c r="CU37" s="631"/>
      <c r="CV37" s="631"/>
      <c r="CW37" s="631"/>
      <c r="CX37" s="631"/>
      <c r="CY37" s="632"/>
      <c r="CZ37" s="615">
        <v>7</v>
      </c>
      <c r="DA37" s="643"/>
      <c r="DB37" s="643"/>
      <c r="DC37" s="645"/>
      <c r="DD37" s="619">
        <v>343757</v>
      </c>
      <c r="DE37" s="631"/>
      <c r="DF37" s="631"/>
      <c r="DG37" s="631"/>
      <c r="DH37" s="631"/>
      <c r="DI37" s="631"/>
      <c r="DJ37" s="631"/>
      <c r="DK37" s="632"/>
      <c r="DL37" s="619">
        <v>330630</v>
      </c>
      <c r="DM37" s="631"/>
      <c r="DN37" s="631"/>
      <c r="DO37" s="631"/>
      <c r="DP37" s="631"/>
      <c r="DQ37" s="631"/>
      <c r="DR37" s="631"/>
      <c r="DS37" s="631"/>
      <c r="DT37" s="631"/>
      <c r="DU37" s="631"/>
      <c r="DV37" s="632"/>
      <c r="DW37" s="615">
        <v>8.1</v>
      </c>
      <c r="DX37" s="643"/>
      <c r="DY37" s="643"/>
      <c r="DZ37" s="643"/>
      <c r="EA37" s="643"/>
      <c r="EB37" s="643"/>
      <c r="EC37" s="644"/>
    </row>
    <row r="38" spans="2:133" ht="11.25" customHeight="1" x14ac:dyDescent="0.15">
      <c r="B38" s="607" t="s">
        <v>322</v>
      </c>
      <c r="C38" s="608"/>
      <c r="D38" s="608"/>
      <c r="E38" s="608"/>
      <c r="F38" s="608"/>
      <c r="G38" s="608"/>
      <c r="H38" s="608"/>
      <c r="I38" s="608"/>
      <c r="J38" s="608"/>
      <c r="K38" s="608"/>
      <c r="L38" s="608"/>
      <c r="M38" s="608"/>
      <c r="N38" s="608"/>
      <c r="O38" s="608"/>
      <c r="P38" s="608"/>
      <c r="Q38" s="609"/>
      <c r="R38" s="610">
        <v>1136000</v>
      </c>
      <c r="S38" s="611"/>
      <c r="T38" s="611"/>
      <c r="U38" s="611"/>
      <c r="V38" s="611"/>
      <c r="W38" s="611"/>
      <c r="X38" s="611"/>
      <c r="Y38" s="612"/>
      <c r="Z38" s="613">
        <v>14.7</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20705</v>
      </c>
      <c r="BA38" s="611"/>
      <c r="BB38" s="611"/>
      <c r="BC38" s="611"/>
      <c r="BD38" s="631"/>
      <c r="BE38" s="631"/>
      <c r="BF38" s="656"/>
      <c r="BG38" s="607" t="s">
        <v>324</v>
      </c>
      <c r="BH38" s="608"/>
      <c r="BI38" s="608"/>
      <c r="BJ38" s="608"/>
      <c r="BK38" s="608"/>
      <c r="BL38" s="608"/>
      <c r="BM38" s="608"/>
      <c r="BN38" s="608"/>
      <c r="BO38" s="608"/>
      <c r="BP38" s="608"/>
      <c r="BQ38" s="608"/>
      <c r="BR38" s="608"/>
      <c r="BS38" s="608"/>
      <c r="BT38" s="608"/>
      <c r="BU38" s="609"/>
      <c r="BV38" s="610">
        <v>1585</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592895</v>
      </c>
      <c r="CS38" s="611"/>
      <c r="CT38" s="611"/>
      <c r="CU38" s="611"/>
      <c r="CV38" s="611"/>
      <c r="CW38" s="611"/>
      <c r="CX38" s="611"/>
      <c r="CY38" s="612"/>
      <c r="CZ38" s="615">
        <v>7.9</v>
      </c>
      <c r="DA38" s="643"/>
      <c r="DB38" s="643"/>
      <c r="DC38" s="645"/>
      <c r="DD38" s="619">
        <v>494535</v>
      </c>
      <c r="DE38" s="611"/>
      <c r="DF38" s="611"/>
      <c r="DG38" s="611"/>
      <c r="DH38" s="611"/>
      <c r="DI38" s="611"/>
      <c r="DJ38" s="611"/>
      <c r="DK38" s="612"/>
      <c r="DL38" s="619">
        <v>474490</v>
      </c>
      <c r="DM38" s="611"/>
      <c r="DN38" s="611"/>
      <c r="DO38" s="611"/>
      <c r="DP38" s="611"/>
      <c r="DQ38" s="611"/>
      <c r="DR38" s="611"/>
      <c r="DS38" s="611"/>
      <c r="DT38" s="611"/>
      <c r="DU38" s="611"/>
      <c r="DV38" s="612"/>
      <c r="DW38" s="615">
        <v>11.6</v>
      </c>
      <c r="DX38" s="643"/>
      <c r="DY38" s="643"/>
      <c r="DZ38" s="643"/>
      <c r="EA38" s="643"/>
      <c r="EB38" s="643"/>
      <c r="EC38" s="644"/>
    </row>
    <row r="39" spans="2:133" ht="11.25" customHeight="1" x14ac:dyDescent="0.15">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v>1427</v>
      </c>
      <c r="BA39" s="611"/>
      <c r="BB39" s="611"/>
      <c r="BC39" s="611"/>
      <c r="BD39" s="631"/>
      <c r="BE39" s="631"/>
      <c r="BF39" s="656"/>
      <c r="BG39" s="607" t="s">
        <v>328</v>
      </c>
      <c r="BH39" s="608"/>
      <c r="BI39" s="608"/>
      <c r="BJ39" s="608"/>
      <c r="BK39" s="608"/>
      <c r="BL39" s="608"/>
      <c r="BM39" s="608"/>
      <c r="BN39" s="608"/>
      <c r="BO39" s="608"/>
      <c r="BP39" s="608"/>
      <c r="BQ39" s="608"/>
      <c r="BR39" s="608"/>
      <c r="BS39" s="608"/>
      <c r="BT39" s="608"/>
      <c r="BU39" s="609"/>
      <c r="BV39" s="610">
        <v>2344</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384703</v>
      </c>
      <c r="CS39" s="631"/>
      <c r="CT39" s="631"/>
      <c r="CU39" s="631"/>
      <c r="CV39" s="631"/>
      <c r="CW39" s="631"/>
      <c r="CX39" s="631"/>
      <c r="CY39" s="632"/>
      <c r="CZ39" s="615">
        <v>5.0999999999999996</v>
      </c>
      <c r="DA39" s="643"/>
      <c r="DB39" s="643"/>
      <c r="DC39" s="645"/>
      <c r="DD39" s="619">
        <v>22503</v>
      </c>
      <c r="DE39" s="631"/>
      <c r="DF39" s="631"/>
      <c r="DG39" s="631"/>
      <c r="DH39" s="631"/>
      <c r="DI39" s="631"/>
      <c r="DJ39" s="631"/>
      <c r="DK39" s="632"/>
      <c r="DL39" s="619" t="s">
        <v>122</v>
      </c>
      <c r="DM39" s="631"/>
      <c r="DN39" s="631"/>
      <c r="DO39" s="631"/>
      <c r="DP39" s="631"/>
      <c r="DQ39" s="631"/>
      <c r="DR39" s="631"/>
      <c r="DS39" s="631"/>
      <c r="DT39" s="631"/>
      <c r="DU39" s="631"/>
      <c r="DV39" s="632"/>
      <c r="DW39" s="615" t="s">
        <v>122</v>
      </c>
      <c r="DX39" s="643"/>
      <c r="DY39" s="643"/>
      <c r="DZ39" s="643"/>
      <c r="EA39" s="643"/>
      <c r="EB39" s="643"/>
      <c r="EC39" s="644"/>
    </row>
    <row r="40" spans="2:133" ht="11.25" customHeight="1" x14ac:dyDescent="0.15">
      <c r="B40" s="607" t="s">
        <v>330</v>
      </c>
      <c r="C40" s="608"/>
      <c r="D40" s="608"/>
      <c r="E40" s="608"/>
      <c r="F40" s="608"/>
      <c r="G40" s="608"/>
      <c r="H40" s="608"/>
      <c r="I40" s="608"/>
      <c r="J40" s="608"/>
      <c r="K40" s="608"/>
      <c r="L40" s="608"/>
      <c r="M40" s="608"/>
      <c r="N40" s="608"/>
      <c r="O40" s="608"/>
      <c r="P40" s="608"/>
      <c r="Q40" s="609"/>
      <c r="R40" s="610">
        <v>10800</v>
      </c>
      <c r="S40" s="611"/>
      <c r="T40" s="611"/>
      <c r="U40" s="611"/>
      <c r="V40" s="611"/>
      <c r="W40" s="611"/>
      <c r="X40" s="611"/>
      <c r="Y40" s="612"/>
      <c r="Z40" s="613">
        <v>0.1</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31"/>
      <c r="BE40" s="631"/>
      <c r="BF40" s="656"/>
      <c r="BG40" s="660" t="s">
        <v>332</v>
      </c>
      <c r="BH40" s="661"/>
      <c r="BI40" s="661"/>
      <c r="BJ40" s="661"/>
      <c r="BK40" s="661"/>
      <c r="BL40" s="202"/>
      <c r="BM40" s="608" t="s">
        <v>333</v>
      </c>
      <c r="BN40" s="608"/>
      <c r="BO40" s="608"/>
      <c r="BP40" s="608"/>
      <c r="BQ40" s="608"/>
      <c r="BR40" s="608"/>
      <c r="BS40" s="608"/>
      <c r="BT40" s="608"/>
      <c r="BU40" s="609"/>
      <c r="BV40" s="610">
        <v>95</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t="s">
        <v>122</v>
      </c>
      <c r="CS40" s="611"/>
      <c r="CT40" s="611"/>
      <c r="CU40" s="611"/>
      <c r="CV40" s="611"/>
      <c r="CW40" s="611"/>
      <c r="CX40" s="611"/>
      <c r="CY40" s="612"/>
      <c r="CZ40" s="615" t="s">
        <v>122</v>
      </c>
      <c r="DA40" s="643"/>
      <c r="DB40" s="643"/>
      <c r="DC40" s="645"/>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3"/>
      <c r="DY40" s="643"/>
      <c r="DZ40" s="643"/>
      <c r="EA40" s="643"/>
      <c r="EB40" s="643"/>
      <c r="EC40" s="644"/>
    </row>
    <row r="41" spans="2:133" ht="11.25" customHeight="1" x14ac:dyDescent="0.15">
      <c r="B41" s="633" t="s">
        <v>335</v>
      </c>
      <c r="C41" s="634"/>
      <c r="D41" s="634"/>
      <c r="E41" s="634"/>
      <c r="F41" s="634"/>
      <c r="G41" s="634"/>
      <c r="H41" s="634"/>
      <c r="I41" s="634"/>
      <c r="J41" s="634"/>
      <c r="K41" s="634"/>
      <c r="L41" s="634"/>
      <c r="M41" s="634"/>
      <c r="N41" s="634"/>
      <c r="O41" s="634"/>
      <c r="P41" s="634"/>
      <c r="Q41" s="635"/>
      <c r="R41" s="682">
        <v>7712586</v>
      </c>
      <c r="S41" s="683"/>
      <c r="T41" s="683"/>
      <c r="U41" s="683"/>
      <c r="V41" s="683"/>
      <c r="W41" s="683"/>
      <c r="X41" s="683"/>
      <c r="Y41" s="687"/>
      <c r="Z41" s="688">
        <v>100</v>
      </c>
      <c r="AA41" s="688"/>
      <c r="AB41" s="688"/>
      <c r="AC41" s="688"/>
      <c r="AD41" s="689">
        <v>4064177</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113581</v>
      </c>
      <c r="BA41" s="611"/>
      <c r="BB41" s="611"/>
      <c r="BC41" s="611"/>
      <c r="BD41" s="631"/>
      <c r="BE41" s="631"/>
      <c r="BF41" s="656"/>
      <c r="BG41" s="660"/>
      <c r="BH41" s="661"/>
      <c r="BI41" s="661"/>
      <c r="BJ41" s="661"/>
      <c r="BK41" s="661"/>
      <c r="BL41" s="202"/>
      <c r="BM41" s="608" t="s">
        <v>337</v>
      </c>
      <c r="BN41" s="608"/>
      <c r="BO41" s="608"/>
      <c r="BP41" s="608"/>
      <c r="BQ41" s="608"/>
      <c r="BR41" s="608"/>
      <c r="BS41" s="608"/>
      <c r="BT41" s="608"/>
      <c r="BU41" s="609"/>
      <c r="BV41" s="610">
        <v>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31"/>
      <c r="CT41" s="631"/>
      <c r="CU41" s="631"/>
      <c r="CV41" s="631"/>
      <c r="CW41" s="631"/>
      <c r="CX41" s="631"/>
      <c r="CY41" s="632"/>
      <c r="CZ41" s="615" t="s">
        <v>122</v>
      </c>
      <c r="DA41" s="643"/>
      <c r="DB41" s="643"/>
      <c r="DC41" s="645"/>
      <c r="DD41" s="619" t="s">
        <v>122</v>
      </c>
      <c r="DE41" s="631"/>
      <c r="DF41" s="631"/>
      <c r="DG41" s="631"/>
      <c r="DH41" s="631"/>
      <c r="DI41" s="631"/>
      <c r="DJ41" s="631"/>
      <c r="DK41" s="632"/>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15">
      <c r="AQ42" s="679" t="s">
        <v>323</v>
      </c>
      <c r="AR42" s="680"/>
      <c r="AS42" s="680"/>
      <c r="AT42" s="680"/>
      <c r="AU42" s="680"/>
      <c r="AV42" s="680"/>
      <c r="AW42" s="680"/>
      <c r="AX42" s="680"/>
      <c r="AY42" s="681"/>
      <c r="AZ42" s="682">
        <v>479314</v>
      </c>
      <c r="BA42" s="683"/>
      <c r="BB42" s="683"/>
      <c r="BC42" s="683"/>
      <c r="BD42" s="669"/>
      <c r="BE42" s="669"/>
      <c r="BF42" s="671"/>
      <c r="BG42" s="662"/>
      <c r="BH42" s="663"/>
      <c r="BI42" s="663"/>
      <c r="BJ42" s="663"/>
      <c r="BK42" s="663"/>
      <c r="BL42" s="203"/>
      <c r="BM42" s="634" t="s">
        <v>339</v>
      </c>
      <c r="BN42" s="634"/>
      <c r="BO42" s="634"/>
      <c r="BP42" s="634"/>
      <c r="BQ42" s="634"/>
      <c r="BR42" s="634"/>
      <c r="BS42" s="634"/>
      <c r="BT42" s="634"/>
      <c r="BU42" s="635"/>
      <c r="BV42" s="682">
        <v>430</v>
      </c>
      <c r="BW42" s="683"/>
      <c r="BX42" s="683"/>
      <c r="BY42" s="683"/>
      <c r="BZ42" s="683"/>
      <c r="CA42" s="683"/>
      <c r="CB42" s="692"/>
      <c r="CD42" s="607" t="s">
        <v>340</v>
      </c>
      <c r="CE42" s="608"/>
      <c r="CF42" s="608"/>
      <c r="CG42" s="608"/>
      <c r="CH42" s="608"/>
      <c r="CI42" s="608"/>
      <c r="CJ42" s="608"/>
      <c r="CK42" s="608"/>
      <c r="CL42" s="608"/>
      <c r="CM42" s="608"/>
      <c r="CN42" s="608"/>
      <c r="CO42" s="608"/>
      <c r="CP42" s="608"/>
      <c r="CQ42" s="609"/>
      <c r="CR42" s="610">
        <v>1135536</v>
      </c>
      <c r="CS42" s="631"/>
      <c r="CT42" s="631"/>
      <c r="CU42" s="631"/>
      <c r="CV42" s="631"/>
      <c r="CW42" s="631"/>
      <c r="CX42" s="631"/>
      <c r="CY42" s="632"/>
      <c r="CZ42" s="615">
        <v>15.2</v>
      </c>
      <c r="DA42" s="643"/>
      <c r="DB42" s="643"/>
      <c r="DC42" s="645"/>
      <c r="DD42" s="619">
        <v>73710</v>
      </c>
      <c r="DE42" s="631"/>
      <c r="DF42" s="631"/>
      <c r="DG42" s="631"/>
      <c r="DH42" s="631"/>
      <c r="DI42" s="631"/>
      <c r="DJ42" s="631"/>
      <c r="DK42" s="632"/>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15">
      <c r="B43" s="196" t="s">
        <v>341</v>
      </c>
      <c r="CD43" s="607" t="s">
        <v>342</v>
      </c>
      <c r="CE43" s="608"/>
      <c r="CF43" s="608"/>
      <c r="CG43" s="608"/>
      <c r="CH43" s="608"/>
      <c r="CI43" s="608"/>
      <c r="CJ43" s="608"/>
      <c r="CK43" s="608"/>
      <c r="CL43" s="608"/>
      <c r="CM43" s="608"/>
      <c r="CN43" s="608"/>
      <c r="CO43" s="608"/>
      <c r="CP43" s="608"/>
      <c r="CQ43" s="609"/>
      <c r="CR43" s="610">
        <v>240</v>
      </c>
      <c r="CS43" s="631"/>
      <c r="CT43" s="631"/>
      <c r="CU43" s="631"/>
      <c r="CV43" s="631"/>
      <c r="CW43" s="631"/>
      <c r="CX43" s="631"/>
      <c r="CY43" s="632"/>
      <c r="CZ43" s="615">
        <v>0</v>
      </c>
      <c r="DA43" s="643"/>
      <c r="DB43" s="643"/>
      <c r="DC43" s="645"/>
      <c r="DD43" s="619">
        <v>240</v>
      </c>
      <c r="DE43" s="631"/>
      <c r="DF43" s="631"/>
      <c r="DG43" s="631"/>
      <c r="DH43" s="631"/>
      <c r="DI43" s="631"/>
      <c r="DJ43" s="631"/>
      <c r="DK43" s="632"/>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15">
      <c r="B44" s="696" t="s">
        <v>343</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292</v>
      </c>
      <c r="CE44" s="649"/>
      <c r="CF44" s="607" t="s">
        <v>344</v>
      </c>
      <c r="CG44" s="608"/>
      <c r="CH44" s="608"/>
      <c r="CI44" s="608"/>
      <c r="CJ44" s="608"/>
      <c r="CK44" s="608"/>
      <c r="CL44" s="608"/>
      <c r="CM44" s="608"/>
      <c r="CN44" s="608"/>
      <c r="CO44" s="608"/>
      <c r="CP44" s="608"/>
      <c r="CQ44" s="609"/>
      <c r="CR44" s="610">
        <v>1133099</v>
      </c>
      <c r="CS44" s="611"/>
      <c r="CT44" s="611"/>
      <c r="CU44" s="611"/>
      <c r="CV44" s="611"/>
      <c r="CW44" s="611"/>
      <c r="CX44" s="611"/>
      <c r="CY44" s="612"/>
      <c r="CZ44" s="615">
        <v>15.2</v>
      </c>
      <c r="DA44" s="616"/>
      <c r="DB44" s="616"/>
      <c r="DC44" s="622"/>
      <c r="DD44" s="619">
        <v>72797</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15">
      <c r="B45" s="696" t="s">
        <v>345</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346</v>
      </c>
      <c r="CG45" s="608"/>
      <c r="CH45" s="608"/>
      <c r="CI45" s="608"/>
      <c r="CJ45" s="608"/>
      <c r="CK45" s="608"/>
      <c r="CL45" s="608"/>
      <c r="CM45" s="608"/>
      <c r="CN45" s="608"/>
      <c r="CO45" s="608"/>
      <c r="CP45" s="608"/>
      <c r="CQ45" s="609"/>
      <c r="CR45" s="610">
        <v>194394</v>
      </c>
      <c r="CS45" s="631"/>
      <c r="CT45" s="631"/>
      <c r="CU45" s="631"/>
      <c r="CV45" s="631"/>
      <c r="CW45" s="631"/>
      <c r="CX45" s="631"/>
      <c r="CY45" s="632"/>
      <c r="CZ45" s="615">
        <v>2.6</v>
      </c>
      <c r="DA45" s="643"/>
      <c r="DB45" s="643"/>
      <c r="DC45" s="645"/>
      <c r="DD45" s="619">
        <v>9960</v>
      </c>
      <c r="DE45" s="631"/>
      <c r="DF45" s="631"/>
      <c r="DG45" s="631"/>
      <c r="DH45" s="631"/>
      <c r="DI45" s="631"/>
      <c r="DJ45" s="631"/>
      <c r="DK45" s="632"/>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15">
      <c r="B46" s="207"/>
      <c r="CD46" s="650"/>
      <c r="CE46" s="651"/>
      <c r="CF46" s="607" t="s">
        <v>347</v>
      </c>
      <c r="CG46" s="608"/>
      <c r="CH46" s="608"/>
      <c r="CI46" s="608"/>
      <c r="CJ46" s="608"/>
      <c r="CK46" s="608"/>
      <c r="CL46" s="608"/>
      <c r="CM46" s="608"/>
      <c r="CN46" s="608"/>
      <c r="CO46" s="608"/>
      <c r="CP46" s="608"/>
      <c r="CQ46" s="609"/>
      <c r="CR46" s="610">
        <v>925495</v>
      </c>
      <c r="CS46" s="611"/>
      <c r="CT46" s="611"/>
      <c r="CU46" s="611"/>
      <c r="CV46" s="611"/>
      <c r="CW46" s="611"/>
      <c r="CX46" s="611"/>
      <c r="CY46" s="612"/>
      <c r="CZ46" s="615">
        <v>12.4</v>
      </c>
      <c r="DA46" s="616"/>
      <c r="DB46" s="616"/>
      <c r="DC46" s="622"/>
      <c r="DD46" s="619">
        <v>60227</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15">
      <c r="B47" s="207"/>
      <c r="CD47" s="650"/>
      <c r="CE47" s="651"/>
      <c r="CF47" s="607" t="s">
        <v>348</v>
      </c>
      <c r="CG47" s="608"/>
      <c r="CH47" s="608"/>
      <c r="CI47" s="608"/>
      <c r="CJ47" s="608"/>
      <c r="CK47" s="608"/>
      <c r="CL47" s="608"/>
      <c r="CM47" s="608"/>
      <c r="CN47" s="608"/>
      <c r="CO47" s="608"/>
      <c r="CP47" s="608"/>
      <c r="CQ47" s="609"/>
      <c r="CR47" s="610">
        <v>2437</v>
      </c>
      <c r="CS47" s="631"/>
      <c r="CT47" s="631"/>
      <c r="CU47" s="631"/>
      <c r="CV47" s="631"/>
      <c r="CW47" s="631"/>
      <c r="CX47" s="631"/>
      <c r="CY47" s="632"/>
      <c r="CZ47" s="615">
        <v>0</v>
      </c>
      <c r="DA47" s="643"/>
      <c r="DB47" s="643"/>
      <c r="DC47" s="645"/>
      <c r="DD47" s="619">
        <v>913</v>
      </c>
      <c r="DE47" s="631"/>
      <c r="DF47" s="631"/>
      <c r="DG47" s="631"/>
      <c r="DH47" s="631"/>
      <c r="DI47" s="631"/>
      <c r="DJ47" s="631"/>
      <c r="DK47" s="632"/>
      <c r="DL47" s="693"/>
      <c r="DM47" s="694"/>
      <c r="DN47" s="694"/>
      <c r="DO47" s="694"/>
      <c r="DP47" s="694"/>
      <c r="DQ47" s="694"/>
      <c r="DR47" s="694"/>
      <c r="DS47" s="694"/>
      <c r="DT47" s="694"/>
      <c r="DU47" s="694"/>
      <c r="DV47" s="695"/>
      <c r="DW47" s="684"/>
      <c r="DX47" s="685"/>
      <c r="DY47" s="685"/>
      <c r="DZ47" s="685"/>
      <c r="EA47" s="685"/>
      <c r="EB47" s="685"/>
      <c r="EC47" s="686"/>
    </row>
    <row r="48" spans="2:133" x14ac:dyDescent="0.15">
      <c r="B48" s="207"/>
      <c r="CD48" s="652"/>
      <c r="CE48" s="653"/>
      <c r="CF48" s="607" t="s">
        <v>349</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15">
      <c r="B49" s="207"/>
      <c r="CD49" s="633" t="s">
        <v>350</v>
      </c>
      <c r="CE49" s="634"/>
      <c r="CF49" s="634"/>
      <c r="CG49" s="634"/>
      <c r="CH49" s="634"/>
      <c r="CI49" s="634"/>
      <c r="CJ49" s="634"/>
      <c r="CK49" s="634"/>
      <c r="CL49" s="634"/>
      <c r="CM49" s="634"/>
      <c r="CN49" s="634"/>
      <c r="CO49" s="634"/>
      <c r="CP49" s="634"/>
      <c r="CQ49" s="635"/>
      <c r="CR49" s="682">
        <v>7478786</v>
      </c>
      <c r="CS49" s="669"/>
      <c r="CT49" s="669"/>
      <c r="CU49" s="669"/>
      <c r="CV49" s="669"/>
      <c r="CW49" s="669"/>
      <c r="CX49" s="669"/>
      <c r="CY49" s="698"/>
      <c r="CZ49" s="690">
        <v>100</v>
      </c>
      <c r="DA49" s="699"/>
      <c r="DB49" s="699"/>
      <c r="DC49" s="700"/>
      <c r="DD49" s="701">
        <v>4554275</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uvJtjcAwxNgCJANTBHIV3mvmanlTh5NMGfEgeyyyISGK/iz7HJM4zf3cCD75KTb2qzsUmPVFYXNlDMyA0AHauQ==" saltValue="YOL1H8xEEDtLF1Pfu7ZPv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15" zoomScale="70" zoomScaleNormal="25"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08" t="s">
        <v>351</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352</v>
      </c>
      <c r="DK2" s="710"/>
      <c r="DL2" s="710"/>
      <c r="DM2" s="710"/>
      <c r="DN2" s="710"/>
      <c r="DO2" s="711"/>
      <c r="DP2" s="210"/>
      <c r="DQ2" s="709" t="s">
        <v>353</v>
      </c>
      <c r="DR2" s="710"/>
      <c r="DS2" s="710"/>
      <c r="DT2" s="710"/>
      <c r="DU2" s="710"/>
      <c r="DV2" s="710"/>
      <c r="DW2" s="710"/>
      <c r="DX2" s="710"/>
      <c r="DY2" s="710"/>
      <c r="DZ2" s="711"/>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712" t="s">
        <v>354</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355</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15">
      <c r="A5" s="714" t="s">
        <v>356</v>
      </c>
      <c r="B5" s="715"/>
      <c r="C5" s="715"/>
      <c r="D5" s="715"/>
      <c r="E5" s="715"/>
      <c r="F5" s="715"/>
      <c r="G5" s="715"/>
      <c r="H5" s="715"/>
      <c r="I5" s="715"/>
      <c r="J5" s="715"/>
      <c r="K5" s="715"/>
      <c r="L5" s="715"/>
      <c r="M5" s="715"/>
      <c r="N5" s="715"/>
      <c r="O5" s="715"/>
      <c r="P5" s="716"/>
      <c r="Q5" s="720" t="s">
        <v>357</v>
      </c>
      <c r="R5" s="721"/>
      <c r="S5" s="721"/>
      <c r="T5" s="721"/>
      <c r="U5" s="722"/>
      <c r="V5" s="720" t="s">
        <v>358</v>
      </c>
      <c r="W5" s="721"/>
      <c r="X5" s="721"/>
      <c r="Y5" s="721"/>
      <c r="Z5" s="722"/>
      <c r="AA5" s="720" t="s">
        <v>359</v>
      </c>
      <c r="AB5" s="721"/>
      <c r="AC5" s="721"/>
      <c r="AD5" s="721"/>
      <c r="AE5" s="721"/>
      <c r="AF5" s="726" t="s">
        <v>360</v>
      </c>
      <c r="AG5" s="721"/>
      <c r="AH5" s="721"/>
      <c r="AI5" s="721"/>
      <c r="AJ5" s="727"/>
      <c r="AK5" s="721" t="s">
        <v>361</v>
      </c>
      <c r="AL5" s="721"/>
      <c r="AM5" s="721"/>
      <c r="AN5" s="721"/>
      <c r="AO5" s="722"/>
      <c r="AP5" s="720" t="s">
        <v>362</v>
      </c>
      <c r="AQ5" s="721"/>
      <c r="AR5" s="721"/>
      <c r="AS5" s="721"/>
      <c r="AT5" s="722"/>
      <c r="AU5" s="720" t="s">
        <v>363</v>
      </c>
      <c r="AV5" s="721"/>
      <c r="AW5" s="721"/>
      <c r="AX5" s="721"/>
      <c r="AY5" s="727"/>
      <c r="AZ5" s="214"/>
      <c r="BA5" s="214"/>
      <c r="BB5" s="214"/>
      <c r="BC5" s="214"/>
      <c r="BD5" s="214"/>
      <c r="BE5" s="215"/>
      <c r="BF5" s="215"/>
      <c r="BG5" s="215"/>
      <c r="BH5" s="215"/>
      <c r="BI5" s="215"/>
      <c r="BJ5" s="215"/>
      <c r="BK5" s="215"/>
      <c r="BL5" s="215"/>
      <c r="BM5" s="215"/>
      <c r="BN5" s="215"/>
      <c r="BO5" s="215"/>
      <c r="BP5" s="215"/>
      <c r="BQ5" s="714" t="s">
        <v>364</v>
      </c>
      <c r="BR5" s="715"/>
      <c r="BS5" s="715"/>
      <c r="BT5" s="715"/>
      <c r="BU5" s="715"/>
      <c r="BV5" s="715"/>
      <c r="BW5" s="715"/>
      <c r="BX5" s="715"/>
      <c r="BY5" s="715"/>
      <c r="BZ5" s="715"/>
      <c r="CA5" s="715"/>
      <c r="CB5" s="715"/>
      <c r="CC5" s="715"/>
      <c r="CD5" s="715"/>
      <c r="CE5" s="715"/>
      <c r="CF5" s="715"/>
      <c r="CG5" s="716"/>
      <c r="CH5" s="720" t="s">
        <v>365</v>
      </c>
      <c r="CI5" s="721"/>
      <c r="CJ5" s="721"/>
      <c r="CK5" s="721"/>
      <c r="CL5" s="722"/>
      <c r="CM5" s="720" t="s">
        <v>366</v>
      </c>
      <c r="CN5" s="721"/>
      <c r="CO5" s="721"/>
      <c r="CP5" s="721"/>
      <c r="CQ5" s="722"/>
      <c r="CR5" s="720" t="s">
        <v>367</v>
      </c>
      <c r="CS5" s="721"/>
      <c r="CT5" s="721"/>
      <c r="CU5" s="721"/>
      <c r="CV5" s="722"/>
      <c r="CW5" s="720" t="s">
        <v>368</v>
      </c>
      <c r="CX5" s="721"/>
      <c r="CY5" s="721"/>
      <c r="CZ5" s="721"/>
      <c r="DA5" s="722"/>
      <c r="DB5" s="720" t="s">
        <v>369</v>
      </c>
      <c r="DC5" s="721"/>
      <c r="DD5" s="721"/>
      <c r="DE5" s="721"/>
      <c r="DF5" s="722"/>
      <c r="DG5" s="750" t="s">
        <v>370</v>
      </c>
      <c r="DH5" s="751"/>
      <c r="DI5" s="751"/>
      <c r="DJ5" s="751"/>
      <c r="DK5" s="752"/>
      <c r="DL5" s="750" t="s">
        <v>371</v>
      </c>
      <c r="DM5" s="751"/>
      <c r="DN5" s="751"/>
      <c r="DO5" s="751"/>
      <c r="DP5" s="752"/>
      <c r="DQ5" s="720" t="s">
        <v>372</v>
      </c>
      <c r="DR5" s="721"/>
      <c r="DS5" s="721"/>
      <c r="DT5" s="721"/>
      <c r="DU5" s="722"/>
      <c r="DV5" s="720" t="s">
        <v>363</v>
      </c>
      <c r="DW5" s="721"/>
      <c r="DX5" s="721"/>
      <c r="DY5" s="721"/>
      <c r="DZ5" s="727"/>
      <c r="EA5" s="217"/>
    </row>
    <row r="6" spans="1:131" s="218" customFormat="1" ht="26.25" customHeight="1" thickBot="1" x14ac:dyDescent="0.2">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15">
      <c r="A7" s="219">
        <v>1</v>
      </c>
      <c r="B7" s="736" t="s">
        <v>373</v>
      </c>
      <c r="C7" s="737"/>
      <c r="D7" s="737"/>
      <c r="E7" s="737"/>
      <c r="F7" s="737"/>
      <c r="G7" s="737"/>
      <c r="H7" s="737"/>
      <c r="I7" s="737"/>
      <c r="J7" s="737"/>
      <c r="K7" s="737"/>
      <c r="L7" s="737"/>
      <c r="M7" s="737"/>
      <c r="N7" s="737"/>
      <c r="O7" s="737"/>
      <c r="P7" s="738"/>
      <c r="Q7" s="739"/>
      <c r="R7" s="740"/>
      <c r="S7" s="740"/>
      <c r="T7" s="740"/>
      <c r="U7" s="740"/>
      <c r="V7" s="740"/>
      <c r="W7" s="740"/>
      <c r="X7" s="740"/>
      <c r="Y7" s="740"/>
      <c r="Z7" s="740"/>
      <c r="AA7" s="740"/>
      <c r="AB7" s="740"/>
      <c r="AC7" s="740"/>
      <c r="AD7" s="740"/>
      <c r="AE7" s="741"/>
      <c r="AF7" s="742">
        <v>223</v>
      </c>
      <c r="AG7" s="743"/>
      <c r="AH7" s="743"/>
      <c r="AI7" s="743"/>
      <c r="AJ7" s="744"/>
      <c r="AK7" s="745"/>
      <c r="AL7" s="746"/>
      <c r="AM7" s="746"/>
      <c r="AN7" s="746"/>
      <c r="AO7" s="746"/>
      <c r="AP7" s="746"/>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c r="BT7" s="734"/>
      <c r="BU7" s="734"/>
      <c r="BV7" s="734"/>
      <c r="BW7" s="734"/>
      <c r="BX7" s="734"/>
      <c r="BY7" s="734"/>
      <c r="BZ7" s="734"/>
      <c r="CA7" s="734"/>
      <c r="CB7" s="734"/>
      <c r="CC7" s="734"/>
      <c r="CD7" s="734"/>
      <c r="CE7" s="734"/>
      <c r="CF7" s="734"/>
      <c r="CG7" s="749"/>
      <c r="CH7" s="730"/>
      <c r="CI7" s="731"/>
      <c r="CJ7" s="731"/>
      <c r="CK7" s="731"/>
      <c r="CL7" s="732"/>
      <c r="CM7" s="730"/>
      <c r="CN7" s="731"/>
      <c r="CO7" s="731"/>
      <c r="CP7" s="731"/>
      <c r="CQ7" s="732"/>
      <c r="CR7" s="730"/>
      <c r="CS7" s="731"/>
      <c r="CT7" s="731"/>
      <c r="CU7" s="731"/>
      <c r="CV7" s="732"/>
      <c r="CW7" s="730"/>
      <c r="CX7" s="731"/>
      <c r="CY7" s="731"/>
      <c r="CZ7" s="731"/>
      <c r="DA7" s="732"/>
      <c r="DB7" s="730"/>
      <c r="DC7" s="731"/>
      <c r="DD7" s="731"/>
      <c r="DE7" s="731"/>
      <c r="DF7" s="732"/>
      <c r="DG7" s="730"/>
      <c r="DH7" s="731"/>
      <c r="DI7" s="731"/>
      <c r="DJ7" s="731"/>
      <c r="DK7" s="732"/>
      <c r="DL7" s="730"/>
      <c r="DM7" s="731"/>
      <c r="DN7" s="731"/>
      <c r="DO7" s="731"/>
      <c r="DP7" s="732"/>
      <c r="DQ7" s="730"/>
      <c r="DR7" s="731"/>
      <c r="DS7" s="731"/>
      <c r="DT7" s="731"/>
      <c r="DU7" s="732"/>
      <c r="DV7" s="733"/>
      <c r="DW7" s="734"/>
      <c r="DX7" s="734"/>
      <c r="DY7" s="734"/>
      <c r="DZ7" s="735"/>
      <c r="EA7" s="217"/>
    </row>
    <row r="8" spans="1:131" s="218" customFormat="1" ht="26.25" customHeight="1" x14ac:dyDescent="0.15">
      <c r="A8" s="221">
        <v>2</v>
      </c>
      <c r="B8" s="767" t="s">
        <v>374</v>
      </c>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v>0</v>
      </c>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7"/>
    </row>
    <row r="9" spans="1:131" s="218" customFormat="1" ht="26.25" customHeight="1" x14ac:dyDescent="0.15">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15">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15">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15">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15">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15">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15">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15">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15">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15">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15">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15">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15">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
      <c r="A23" s="223" t="s">
        <v>376</v>
      </c>
      <c r="B23" s="776" t="s">
        <v>377</v>
      </c>
      <c r="C23" s="777"/>
      <c r="D23" s="777"/>
      <c r="E23" s="777"/>
      <c r="F23" s="777"/>
      <c r="G23" s="777"/>
      <c r="H23" s="777"/>
      <c r="I23" s="777"/>
      <c r="J23" s="777"/>
      <c r="K23" s="777"/>
      <c r="L23" s="777"/>
      <c r="M23" s="777"/>
      <c r="N23" s="777"/>
      <c r="O23" s="777"/>
      <c r="P23" s="778"/>
      <c r="Q23" s="779"/>
      <c r="R23" s="780"/>
      <c r="S23" s="780"/>
      <c r="T23" s="780"/>
      <c r="U23" s="780"/>
      <c r="V23" s="780"/>
      <c r="W23" s="780"/>
      <c r="X23" s="780"/>
      <c r="Y23" s="780"/>
      <c r="Z23" s="780"/>
      <c r="AA23" s="780"/>
      <c r="AB23" s="780"/>
      <c r="AC23" s="780"/>
      <c r="AD23" s="780"/>
      <c r="AE23" s="781"/>
      <c r="AF23" s="782">
        <v>224</v>
      </c>
      <c r="AG23" s="780"/>
      <c r="AH23" s="780"/>
      <c r="AI23" s="780"/>
      <c r="AJ23" s="783"/>
      <c r="AK23" s="784"/>
      <c r="AL23" s="785"/>
      <c r="AM23" s="785"/>
      <c r="AN23" s="785"/>
      <c r="AO23" s="785"/>
      <c r="AP23" s="780"/>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15">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15">
      <c r="A26" s="714" t="s">
        <v>356</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363</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15">
      <c r="A28" s="225">
        <v>1</v>
      </c>
      <c r="B28" s="736" t="s">
        <v>388</v>
      </c>
      <c r="C28" s="737"/>
      <c r="D28" s="737"/>
      <c r="E28" s="737"/>
      <c r="F28" s="737"/>
      <c r="G28" s="737"/>
      <c r="H28" s="737"/>
      <c r="I28" s="737"/>
      <c r="J28" s="737"/>
      <c r="K28" s="737"/>
      <c r="L28" s="737"/>
      <c r="M28" s="737"/>
      <c r="N28" s="737"/>
      <c r="O28" s="737"/>
      <c r="P28" s="738"/>
      <c r="Q28" s="809">
        <v>1465</v>
      </c>
      <c r="R28" s="810"/>
      <c r="S28" s="810"/>
      <c r="T28" s="810"/>
      <c r="U28" s="810"/>
      <c r="V28" s="810">
        <v>1447</v>
      </c>
      <c r="W28" s="810"/>
      <c r="X28" s="810"/>
      <c r="Y28" s="810"/>
      <c r="Z28" s="810"/>
      <c r="AA28" s="810">
        <v>18</v>
      </c>
      <c r="AB28" s="810"/>
      <c r="AC28" s="810"/>
      <c r="AD28" s="810"/>
      <c r="AE28" s="811"/>
      <c r="AF28" s="812">
        <v>18</v>
      </c>
      <c r="AG28" s="810"/>
      <c r="AH28" s="810"/>
      <c r="AI28" s="810"/>
      <c r="AJ28" s="813"/>
      <c r="AK28" s="814">
        <v>114</v>
      </c>
      <c r="AL28" s="815"/>
      <c r="AM28" s="815"/>
      <c r="AN28" s="815"/>
      <c r="AO28" s="815"/>
      <c r="AP28" s="815" t="s">
        <v>558</v>
      </c>
      <c r="AQ28" s="815"/>
      <c r="AR28" s="815"/>
      <c r="AS28" s="815"/>
      <c r="AT28" s="815"/>
      <c r="AU28" s="815" t="s">
        <v>558</v>
      </c>
      <c r="AV28" s="815"/>
      <c r="AW28" s="815"/>
      <c r="AX28" s="815"/>
      <c r="AY28" s="815"/>
      <c r="AZ28" s="816" t="s">
        <v>558</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15">
      <c r="A29" s="225">
        <v>2</v>
      </c>
      <c r="B29" s="767" t="s">
        <v>389</v>
      </c>
      <c r="C29" s="768"/>
      <c r="D29" s="768"/>
      <c r="E29" s="768"/>
      <c r="F29" s="768"/>
      <c r="G29" s="768"/>
      <c r="H29" s="768"/>
      <c r="I29" s="768"/>
      <c r="J29" s="768"/>
      <c r="K29" s="768"/>
      <c r="L29" s="768"/>
      <c r="M29" s="768"/>
      <c r="N29" s="768"/>
      <c r="O29" s="768"/>
      <c r="P29" s="769"/>
      <c r="Q29" s="770">
        <v>1457</v>
      </c>
      <c r="R29" s="771"/>
      <c r="S29" s="771"/>
      <c r="T29" s="771"/>
      <c r="U29" s="771"/>
      <c r="V29" s="771">
        <v>1408</v>
      </c>
      <c r="W29" s="771"/>
      <c r="X29" s="771"/>
      <c r="Y29" s="771"/>
      <c r="Z29" s="771"/>
      <c r="AA29" s="771">
        <v>49</v>
      </c>
      <c r="AB29" s="771"/>
      <c r="AC29" s="771"/>
      <c r="AD29" s="771"/>
      <c r="AE29" s="772"/>
      <c r="AF29" s="773">
        <v>49</v>
      </c>
      <c r="AG29" s="774"/>
      <c r="AH29" s="774"/>
      <c r="AI29" s="774"/>
      <c r="AJ29" s="775"/>
      <c r="AK29" s="821">
        <v>235</v>
      </c>
      <c r="AL29" s="817"/>
      <c r="AM29" s="817"/>
      <c r="AN29" s="817"/>
      <c r="AO29" s="817"/>
      <c r="AP29" s="817" t="s">
        <v>558</v>
      </c>
      <c r="AQ29" s="817"/>
      <c r="AR29" s="817"/>
      <c r="AS29" s="817"/>
      <c r="AT29" s="817"/>
      <c r="AU29" s="817" t="s">
        <v>558</v>
      </c>
      <c r="AV29" s="817"/>
      <c r="AW29" s="817"/>
      <c r="AX29" s="817"/>
      <c r="AY29" s="817"/>
      <c r="AZ29" s="818" t="s">
        <v>558</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15">
      <c r="A30" s="225">
        <v>3</v>
      </c>
      <c r="B30" s="767" t="s">
        <v>390</v>
      </c>
      <c r="C30" s="768"/>
      <c r="D30" s="768"/>
      <c r="E30" s="768"/>
      <c r="F30" s="768"/>
      <c r="G30" s="768"/>
      <c r="H30" s="768"/>
      <c r="I30" s="768"/>
      <c r="J30" s="768"/>
      <c r="K30" s="768"/>
      <c r="L30" s="768"/>
      <c r="M30" s="768"/>
      <c r="N30" s="768"/>
      <c r="O30" s="768"/>
      <c r="P30" s="769"/>
      <c r="Q30" s="770">
        <v>243</v>
      </c>
      <c r="R30" s="771"/>
      <c r="S30" s="771"/>
      <c r="T30" s="771"/>
      <c r="U30" s="771"/>
      <c r="V30" s="771">
        <v>238</v>
      </c>
      <c r="W30" s="771"/>
      <c r="X30" s="771"/>
      <c r="Y30" s="771"/>
      <c r="Z30" s="771"/>
      <c r="AA30" s="771">
        <v>5</v>
      </c>
      <c r="AB30" s="771"/>
      <c r="AC30" s="771"/>
      <c r="AD30" s="771"/>
      <c r="AE30" s="772"/>
      <c r="AF30" s="773">
        <v>5</v>
      </c>
      <c r="AG30" s="774"/>
      <c r="AH30" s="774"/>
      <c r="AI30" s="774"/>
      <c r="AJ30" s="775"/>
      <c r="AK30" s="821">
        <v>57</v>
      </c>
      <c r="AL30" s="817"/>
      <c r="AM30" s="817"/>
      <c r="AN30" s="817"/>
      <c r="AO30" s="817"/>
      <c r="AP30" s="817" t="s">
        <v>558</v>
      </c>
      <c r="AQ30" s="817"/>
      <c r="AR30" s="817"/>
      <c r="AS30" s="817"/>
      <c r="AT30" s="817"/>
      <c r="AU30" s="817" t="s">
        <v>558</v>
      </c>
      <c r="AV30" s="817"/>
      <c r="AW30" s="817"/>
      <c r="AX30" s="817"/>
      <c r="AY30" s="817"/>
      <c r="AZ30" s="818" t="s">
        <v>558</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15">
      <c r="A31" s="225">
        <v>4</v>
      </c>
      <c r="B31" s="767" t="s">
        <v>391</v>
      </c>
      <c r="C31" s="768"/>
      <c r="D31" s="768"/>
      <c r="E31" s="768"/>
      <c r="F31" s="768"/>
      <c r="G31" s="768"/>
      <c r="H31" s="768"/>
      <c r="I31" s="768"/>
      <c r="J31" s="768"/>
      <c r="K31" s="768"/>
      <c r="L31" s="768"/>
      <c r="M31" s="768"/>
      <c r="N31" s="768"/>
      <c r="O31" s="768"/>
      <c r="P31" s="769"/>
      <c r="Q31" s="770">
        <v>691</v>
      </c>
      <c r="R31" s="771"/>
      <c r="S31" s="771"/>
      <c r="T31" s="771"/>
      <c r="U31" s="771"/>
      <c r="V31" s="771">
        <v>805</v>
      </c>
      <c r="W31" s="771"/>
      <c r="X31" s="771"/>
      <c r="Y31" s="771"/>
      <c r="Z31" s="771"/>
      <c r="AA31" s="771">
        <v>-114</v>
      </c>
      <c r="AB31" s="771"/>
      <c r="AC31" s="771"/>
      <c r="AD31" s="771"/>
      <c r="AE31" s="772"/>
      <c r="AF31" s="773">
        <v>842</v>
      </c>
      <c r="AG31" s="774"/>
      <c r="AH31" s="774"/>
      <c r="AI31" s="774"/>
      <c r="AJ31" s="775"/>
      <c r="AK31" s="821">
        <v>1</v>
      </c>
      <c r="AL31" s="817"/>
      <c r="AM31" s="817"/>
      <c r="AN31" s="817"/>
      <c r="AO31" s="817"/>
      <c r="AP31" s="817">
        <v>2171</v>
      </c>
      <c r="AQ31" s="817"/>
      <c r="AR31" s="817"/>
      <c r="AS31" s="817"/>
      <c r="AT31" s="817"/>
      <c r="AU31" s="817">
        <v>9</v>
      </c>
      <c r="AV31" s="817"/>
      <c r="AW31" s="817"/>
      <c r="AX31" s="817"/>
      <c r="AY31" s="817"/>
      <c r="AZ31" s="818" t="s">
        <v>558</v>
      </c>
      <c r="BA31" s="818"/>
      <c r="BB31" s="818"/>
      <c r="BC31" s="818"/>
      <c r="BD31" s="818"/>
      <c r="BE31" s="819" t="s">
        <v>392</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15">
      <c r="A32" s="225">
        <v>5</v>
      </c>
      <c r="B32" s="767" t="s">
        <v>393</v>
      </c>
      <c r="C32" s="768"/>
      <c r="D32" s="768"/>
      <c r="E32" s="768"/>
      <c r="F32" s="768"/>
      <c r="G32" s="768"/>
      <c r="H32" s="768"/>
      <c r="I32" s="768"/>
      <c r="J32" s="768"/>
      <c r="K32" s="768"/>
      <c r="L32" s="768"/>
      <c r="M32" s="768"/>
      <c r="N32" s="768"/>
      <c r="O32" s="768"/>
      <c r="P32" s="769"/>
      <c r="Q32" s="770">
        <v>1759</v>
      </c>
      <c r="R32" s="771"/>
      <c r="S32" s="771"/>
      <c r="T32" s="771"/>
      <c r="U32" s="771"/>
      <c r="V32" s="771">
        <v>1797</v>
      </c>
      <c r="W32" s="771"/>
      <c r="X32" s="771"/>
      <c r="Y32" s="771"/>
      <c r="Z32" s="771"/>
      <c r="AA32" s="771">
        <v>-38</v>
      </c>
      <c r="AB32" s="771"/>
      <c r="AC32" s="771"/>
      <c r="AD32" s="771"/>
      <c r="AE32" s="772"/>
      <c r="AF32" s="773">
        <v>174</v>
      </c>
      <c r="AG32" s="774"/>
      <c r="AH32" s="774"/>
      <c r="AI32" s="774"/>
      <c r="AJ32" s="775"/>
      <c r="AK32" s="821">
        <v>259</v>
      </c>
      <c r="AL32" s="817"/>
      <c r="AM32" s="817"/>
      <c r="AN32" s="817"/>
      <c r="AO32" s="817"/>
      <c r="AP32" s="817">
        <v>4982</v>
      </c>
      <c r="AQ32" s="817"/>
      <c r="AR32" s="817"/>
      <c r="AS32" s="817"/>
      <c r="AT32" s="817"/>
      <c r="AU32" s="817">
        <v>4633</v>
      </c>
      <c r="AV32" s="817"/>
      <c r="AW32" s="817"/>
      <c r="AX32" s="817"/>
      <c r="AY32" s="817"/>
      <c r="AZ32" s="818" t="s">
        <v>558</v>
      </c>
      <c r="BA32" s="818"/>
      <c r="BB32" s="818"/>
      <c r="BC32" s="818"/>
      <c r="BD32" s="818"/>
      <c r="BE32" s="819" t="s">
        <v>392</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15">
      <c r="A33" s="225">
        <v>6</v>
      </c>
      <c r="B33" s="767" t="s">
        <v>394</v>
      </c>
      <c r="C33" s="768"/>
      <c r="D33" s="768"/>
      <c r="E33" s="768"/>
      <c r="F33" s="768"/>
      <c r="G33" s="768"/>
      <c r="H33" s="768"/>
      <c r="I33" s="768"/>
      <c r="J33" s="768"/>
      <c r="K33" s="768"/>
      <c r="L33" s="768"/>
      <c r="M33" s="768"/>
      <c r="N33" s="768"/>
      <c r="O33" s="768"/>
      <c r="P33" s="769"/>
      <c r="Q33" s="770">
        <v>5</v>
      </c>
      <c r="R33" s="771"/>
      <c r="S33" s="771"/>
      <c r="T33" s="771"/>
      <c r="U33" s="771"/>
      <c r="V33" s="771">
        <v>4</v>
      </c>
      <c r="W33" s="771"/>
      <c r="X33" s="771"/>
      <c r="Y33" s="771"/>
      <c r="Z33" s="771"/>
      <c r="AA33" s="771">
        <v>1</v>
      </c>
      <c r="AB33" s="771"/>
      <c r="AC33" s="771"/>
      <c r="AD33" s="771"/>
      <c r="AE33" s="772"/>
      <c r="AF33" s="773">
        <v>108</v>
      </c>
      <c r="AG33" s="774"/>
      <c r="AH33" s="774"/>
      <c r="AI33" s="774"/>
      <c r="AJ33" s="775"/>
      <c r="AK33" s="821" t="s">
        <v>558</v>
      </c>
      <c r="AL33" s="817"/>
      <c r="AM33" s="817"/>
      <c r="AN33" s="817"/>
      <c r="AO33" s="817"/>
      <c r="AP33" s="817" t="s">
        <v>558</v>
      </c>
      <c r="AQ33" s="817"/>
      <c r="AR33" s="817"/>
      <c r="AS33" s="817"/>
      <c r="AT33" s="817"/>
      <c r="AU33" s="817" t="s">
        <v>558</v>
      </c>
      <c r="AV33" s="817"/>
      <c r="AW33" s="817"/>
      <c r="AX33" s="817"/>
      <c r="AY33" s="817"/>
      <c r="AZ33" s="818" t="s">
        <v>558</v>
      </c>
      <c r="BA33" s="818"/>
      <c r="BB33" s="818"/>
      <c r="BC33" s="818"/>
      <c r="BD33" s="818"/>
      <c r="BE33" s="819" t="s">
        <v>392</v>
      </c>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15">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15">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15">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15">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15">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15">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15">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15">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15">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15">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15">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15">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15">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15">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15">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15">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15">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15">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15">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15">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15">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15">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15">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15">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15">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15">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15">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15">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395</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
      <c r="A63" s="223" t="s">
        <v>376</v>
      </c>
      <c r="B63" s="776" t="s">
        <v>396</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1196</v>
      </c>
      <c r="AG63" s="831"/>
      <c r="AH63" s="831"/>
      <c r="AI63" s="831"/>
      <c r="AJ63" s="832"/>
      <c r="AK63" s="833"/>
      <c r="AL63" s="828"/>
      <c r="AM63" s="828"/>
      <c r="AN63" s="828"/>
      <c r="AO63" s="828"/>
      <c r="AP63" s="831">
        <v>7153</v>
      </c>
      <c r="AQ63" s="831"/>
      <c r="AR63" s="831"/>
      <c r="AS63" s="831"/>
      <c r="AT63" s="831"/>
      <c r="AU63" s="831">
        <v>4642</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15">
      <c r="A66" s="714" t="s">
        <v>398</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399</v>
      </c>
      <c r="AV66" s="721"/>
      <c r="AW66" s="721"/>
      <c r="AX66" s="721"/>
      <c r="AY66" s="722"/>
      <c r="AZ66" s="720" t="s">
        <v>363</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15">
      <c r="A68" s="219">
        <v>1</v>
      </c>
      <c r="B68" s="856" t="s">
        <v>551</v>
      </c>
      <c r="C68" s="857"/>
      <c r="D68" s="857"/>
      <c r="E68" s="857"/>
      <c r="F68" s="857"/>
      <c r="G68" s="857"/>
      <c r="H68" s="857"/>
      <c r="I68" s="857"/>
      <c r="J68" s="857"/>
      <c r="K68" s="857"/>
      <c r="L68" s="857"/>
      <c r="M68" s="857"/>
      <c r="N68" s="857"/>
      <c r="O68" s="857"/>
      <c r="P68" s="858"/>
      <c r="Q68" s="859">
        <v>201</v>
      </c>
      <c r="R68" s="853"/>
      <c r="S68" s="853"/>
      <c r="T68" s="853"/>
      <c r="U68" s="853"/>
      <c r="V68" s="853">
        <v>194</v>
      </c>
      <c r="W68" s="853"/>
      <c r="X68" s="853"/>
      <c r="Y68" s="853"/>
      <c r="Z68" s="853"/>
      <c r="AA68" s="853">
        <v>7</v>
      </c>
      <c r="AB68" s="853"/>
      <c r="AC68" s="853"/>
      <c r="AD68" s="853"/>
      <c r="AE68" s="853"/>
      <c r="AF68" s="853">
        <v>7</v>
      </c>
      <c r="AG68" s="853"/>
      <c r="AH68" s="853"/>
      <c r="AI68" s="853"/>
      <c r="AJ68" s="853"/>
      <c r="AK68" s="853" t="s">
        <v>558</v>
      </c>
      <c r="AL68" s="853"/>
      <c r="AM68" s="853"/>
      <c r="AN68" s="853"/>
      <c r="AO68" s="853"/>
      <c r="AP68" s="853" t="s">
        <v>558</v>
      </c>
      <c r="AQ68" s="853"/>
      <c r="AR68" s="853"/>
      <c r="AS68" s="853"/>
      <c r="AT68" s="853"/>
      <c r="AU68" s="853" t="s">
        <v>558</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15">
      <c r="A69" s="221">
        <v>2</v>
      </c>
      <c r="B69" s="860" t="s">
        <v>552</v>
      </c>
      <c r="C69" s="861"/>
      <c r="D69" s="861"/>
      <c r="E69" s="861"/>
      <c r="F69" s="861"/>
      <c r="G69" s="861"/>
      <c r="H69" s="861"/>
      <c r="I69" s="861"/>
      <c r="J69" s="861"/>
      <c r="K69" s="861"/>
      <c r="L69" s="861"/>
      <c r="M69" s="861"/>
      <c r="N69" s="861"/>
      <c r="O69" s="861"/>
      <c r="P69" s="862"/>
      <c r="Q69" s="863">
        <v>1345</v>
      </c>
      <c r="R69" s="817"/>
      <c r="S69" s="817"/>
      <c r="T69" s="817"/>
      <c r="U69" s="817"/>
      <c r="V69" s="817">
        <v>1309</v>
      </c>
      <c r="W69" s="817"/>
      <c r="X69" s="817"/>
      <c r="Y69" s="817"/>
      <c r="Z69" s="817"/>
      <c r="AA69" s="817">
        <v>36</v>
      </c>
      <c r="AB69" s="817"/>
      <c r="AC69" s="817"/>
      <c r="AD69" s="817"/>
      <c r="AE69" s="817"/>
      <c r="AF69" s="817">
        <v>25</v>
      </c>
      <c r="AG69" s="817"/>
      <c r="AH69" s="817"/>
      <c r="AI69" s="817"/>
      <c r="AJ69" s="817"/>
      <c r="AK69" s="817" t="s">
        <v>558</v>
      </c>
      <c r="AL69" s="817"/>
      <c r="AM69" s="817"/>
      <c r="AN69" s="817"/>
      <c r="AO69" s="817"/>
      <c r="AP69" s="817">
        <v>83</v>
      </c>
      <c r="AQ69" s="817"/>
      <c r="AR69" s="817"/>
      <c r="AS69" s="817"/>
      <c r="AT69" s="817"/>
      <c r="AU69" s="817">
        <v>22</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15">
      <c r="A70" s="221">
        <v>3</v>
      </c>
      <c r="B70" s="860" t="s">
        <v>553</v>
      </c>
      <c r="C70" s="861"/>
      <c r="D70" s="861"/>
      <c r="E70" s="861"/>
      <c r="F70" s="861"/>
      <c r="G70" s="861"/>
      <c r="H70" s="861"/>
      <c r="I70" s="861"/>
      <c r="J70" s="861"/>
      <c r="K70" s="861"/>
      <c r="L70" s="861"/>
      <c r="M70" s="861"/>
      <c r="N70" s="861"/>
      <c r="O70" s="861"/>
      <c r="P70" s="862"/>
      <c r="Q70" s="863">
        <v>13</v>
      </c>
      <c r="R70" s="817"/>
      <c r="S70" s="817"/>
      <c r="T70" s="817"/>
      <c r="U70" s="817"/>
      <c r="V70" s="817">
        <v>10</v>
      </c>
      <c r="W70" s="817"/>
      <c r="X70" s="817"/>
      <c r="Y70" s="817"/>
      <c r="Z70" s="817"/>
      <c r="AA70" s="817">
        <v>3</v>
      </c>
      <c r="AB70" s="817"/>
      <c r="AC70" s="817"/>
      <c r="AD70" s="817"/>
      <c r="AE70" s="817"/>
      <c r="AF70" s="817">
        <v>3</v>
      </c>
      <c r="AG70" s="817"/>
      <c r="AH70" s="817"/>
      <c r="AI70" s="817"/>
      <c r="AJ70" s="817"/>
      <c r="AK70" s="817" t="s">
        <v>558</v>
      </c>
      <c r="AL70" s="817"/>
      <c r="AM70" s="817"/>
      <c r="AN70" s="817"/>
      <c r="AO70" s="817"/>
      <c r="AP70" s="817" t="s">
        <v>558</v>
      </c>
      <c r="AQ70" s="817"/>
      <c r="AR70" s="817"/>
      <c r="AS70" s="817"/>
      <c r="AT70" s="817"/>
      <c r="AU70" s="817" t="s">
        <v>558</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15">
      <c r="A71" s="221">
        <v>4</v>
      </c>
      <c r="B71" s="860" t="s">
        <v>554</v>
      </c>
      <c r="C71" s="861"/>
      <c r="D71" s="861"/>
      <c r="E71" s="861"/>
      <c r="F71" s="861"/>
      <c r="G71" s="861"/>
      <c r="H71" s="861"/>
      <c r="I71" s="861"/>
      <c r="J71" s="861"/>
      <c r="K71" s="861"/>
      <c r="L71" s="861"/>
      <c r="M71" s="861"/>
      <c r="N71" s="861"/>
      <c r="O71" s="861"/>
      <c r="P71" s="862"/>
      <c r="Q71" s="863">
        <v>12127</v>
      </c>
      <c r="R71" s="817"/>
      <c r="S71" s="817"/>
      <c r="T71" s="817"/>
      <c r="U71" s="817"/>
      <c r="V71" s="817">
        <v>11635</v>
      </c>
      <c r="W71" s="817"/>
      <c r="X71" s="817"/>
      <c r="Y71" s="817"/>
      <c r="Z71" s="817"/>
      <c r="AA71" s="817">
        <v>492</v>
      </c>
      <c r="AB71" s="817"/>
      <c r="AC71" s="817"/>
      <c r="AD71" s="817"/>
      <c r="AE71" s="817"/>
      <c r="AF71" s="817">
        <v>492</v>
      </c>
      <c r="AG71" s="817"/>
      <c r="AH71" s="817"/>
      <c r="AI71" s="817"/>
      <c r="AJ71" s="817"/>
      <c r="AK71" s="817" t="s">
        <v>558</v>
      </c>
      <c r="AL71" s="817"/>
      <c r="AM71" s="817"/>
      <c r="AN71" s="817"/>
      <c r="AO71" s="817"/>
      <c r="AP71" s="817" t="s">
        <v>558</v>
      </c>
      <c r="AQ71" s="817"/>
      <c r="AR71" s="817"/>
      <c r="AS71" s="817"/>
      <c r="AT71" s="817"/>
      <c r="AU71" s="817" t="s">
        <v>558</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15">
      <c r="A72" s="221">
        <v>5</v>
      </c>
      <c r="B72" s="860" t="s">
        <v>555</v>
      </c>
      <c r="C72" s="861"/>
      <c r="D72" s="861"/>
      <c r="E72" s="861"/>
      <c r="F72" s="861"/>
      <c r="G72" s="861"/>
      <c r="H72" s="861"/>
      <c r="I72" s="861"/>
      <c r="J72" s="861"/>
      <c r="K72" s="861"/>
      <c r="L72" s="861"/>
      <c r="M72" s="861"/>
      <c r="N72" s="861"/>
      <c r="O72" s="861"/>
      <c r="P72" s="862"/>
      <c r="Q72" s="863">
        <v>12</v>
      </c>
      <c r="R72" s="817"/>
      <c r="S72" s="817"/>
      <c r="T72" s="817"/>
      <c r="U72" s="817"/>
      <c r="V72" s="817">
        <v>12</v>
      </c>
      <c r="W72" s="817"/>
      <c r="X72" s="817"/>
      <c r="Y72" s="817"/>
      <c r="Z72" s="817"/>
      <c r="AA72" s="817">
        <v>0</v>
      </c>
      <c r="AB72" s="817"/>
      <c r="AC72" s="817"/>
      <c r="AD72" s="817"/>
      <c r="AE72" s="817"/>
      <c r="AF72" s="817">
        <v>0</v>
      </c>
      <c r="AG72" s="817"/>
      <c r="AH72" s="817"/>
      <c r="AI72" s="817"/>
      <c r="AJ72" s="817"/>
      <c r="AK72" s="817" t="s">
        <v>558</v>
      </c>
      <c r="AL72" s="817"/>
      <c r="AM72" s="817"/>
      <c r="AN72" s="817"/>
      <c r="AO72" s="817"/>
      <c r="AP72" s="817" t="s">
        <v>558</v>
      </c>
      <c r="AQ72" s="817"/>
      <c r="AR72" s="817"/>
      <c r="AS72" s="817"/>
      <c r="AT72" s="817"/>
      <c r="AU72" s="817" t="s">
        <v>558</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15">
      <c r="A73" s="221">
        <v>6</v>
      </c>
      <c r="B73" s="860" t="s">
        <v>556</v>
      </c>
      <c r="C73" s="861"/>
      <c r="D73" s="861"/>
      <c r="E73" s="861"/>
      <c r="F73" s="861"/>
      <c r="G73" s="861"/>
      <c r="H73" s="861"/>
      <c r="I73" s="861"/>
      <c r="J73" s="861"/>
      <c r="K73" s="861"/>
      <c r="L73" s="861"/>
      <c r="M73" s="861"/>
      <c r="N73" s="861"/>
      <c r="O73" s="861"/>
      <c r="P73" s="862"/>
      <c r="Q73" s="863">
        <v>785</v>
      </c>
      <c r="R73" s="817"/>
      <c r="S73" s="817"/>
      <c r="T73" s="817"/>
      <c r="U73" s="817"/>
      <c r="V73" s="817">
        <v>370</v>
      </c>
      <c r="W73" s="817"/>
      <c r="X73" s="817"/>
      <c r="Y73" s="817"/>
      <c r="Z73" s="817"/>
      <c r="AA73" s="817">
        <v>415</v>
      </c>
      <c r="AB73" s="817"/>
      <c r="AC73" s="817"/>
      <c r="AD73" s="817"/>
      <c r="AE73" s="817"/>
      <c r="AF73" s="817">
        <v>415</v>
      </c>
      <c r="AG73" s="817"/>
      <c r="AH73" s="817"/>
      <c r="AI73" s="817"/>
      <c r="AJ73" s="817"/>
      <c r="AK73" s="817" t="s">
        <v>558</v>
      </c>
      <c r="AL73" s="817"/>
      <c r="AM73" s="817"/>
      <c r="AN73" s="817"/>
      <c r="AO73" s="817"/>
      <c r="AP73" s="817" t="s">
        <v>558</v>
      </c>
      <c r="AQ73" s="817"/>
      <c r="AR73" s="817"/>
      <c r="AS73" s="817"/>
      <c r="AT73" s="817"/>
      <c r="AU73" s="817" t="s">
        <v>558</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15">
      <c r="A74" s="221">
        <v>7</v>
      </c>
      <c r="B74" s="860" t="s">
        <v>557</v>
      </c>
      <c r="C74" s="861"/>
      <c r="D74" s="861"/>
      <c r="E74" s="861"/>
      <c r="F74" s="861"/>
      <c r="G74" s="861"/>
      <c r="H74" s="861"/>
      <c r="I74" s="861"/>
      <c r="J74" s="861"/>
      <c r="K74" s="861"/>
      <c r="L74" s="861"/>
      <c r="M74" s="861"/>
      <c r="N74" s="861"/>
      <c r="O74" s="861"/>
      <c r="P74" s="862"/>
      <c r="Q74" s="863">
        <v>906481</v>
      </c>
      <c r="R74" s="817"/>
      <c r="S74" s="817"/>
      <c r="T74" s="817"/>
      <c r="U74" s="817"/>
      <c r="V74" s="817">
        <v>887687</v>
      </c>
      <c r="W74" s="817"/>
      <c r="X74" s="817"/>
      <c r="Y74" s="817"/>
      <c r="Z74" s="817"/>
      <c r="AA74" s="817">
        <v>18794</v>
      </c>
      <c r="AB74" s="817"/>
      <c r="AC74" s="817"/>
      <c r="AD74" s="817"/>
      <c r="AE74" s="817"/>
      <c r="AF74" s="817">
        <v>18794</v>
      </c>
      <c r="AG74" s="817"/>
      <c r="AH74" s="817"/>
      <c r="AI74" s="817"/>
      <c r="AJ74" s="817"/>
      <c r="AK74" s="817">
        <v>9782</v>
      </c>
      <c r="AL74" s="817"/>
      <c r="AM74" s="817"/>
      <c r="AN74" s="817"/>
      <c r="AO74" s="817"/>
      <c r="AP74" s="817" t="s">
        <v>558</v>
      </c>
      <c r="AQ74" s="817"/>
      <c r="AR74" s="817"/>
      <c r="AS74" s="817"/>
      <c r="AT74" s="817"/>
      <c r="AU74" s="817" t="s">
        <v>558</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15">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15">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15">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15">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15">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15">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15">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15">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15">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15">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15">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15">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15">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
      <c r="A88" s="223" t="s">
        <v>376</v>
      </c>
      <c r="B88" s="776" t="s">
        <v>400</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19736</v>
      </c>
      <c r="AG88" s="831"/>
      <c r="AH88" s="831"/>
      <c r="AI88" s="831"/>
      <c r="AJ88" s="831"/>
      <c r="AK88" s="828"/>
      <c r="AL88" s="828"/>
      <c r="AM88" s="828"/>
      <c r="AN88" s="828"/>
      <c r="AO88" s="828"/>
      <c r="AP88" s="831">
        <v>83</v>
      </c>
      <c r="AQ88" s="831"/>
      <c r="AR88" s="831"/>
      <c r="AS88" s="831"/>
      <c r="AT88" s="831"/>
      <c r="AU88" s="831">
        <v>22</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776" t="s">
        <v>401</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c r="CS102" s="839"/>
      <c r="CT102" s="839"/>
      <c r="CU102" s="839"/>
      <c r="CV102" s="878"/>
      <c r="CW102" s="877"/>
      <c r="CX102" s="839"/>
      <c r="CY102" s="839"/>
      <c r="CZ102" s="839"/>
      <c r="DA102" s="878"/>
      <c r="DB102" s="877"/>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15">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294</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294</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294</v>
      </c>
      <c r="DR109" s="880"/>
      <c r="DS109" s="880"/>
      <c r="DT109" s="880"/>
      <c r="DU109" s="881"/>
      <c r="DV109" s="879" t="s">
        <v>411</v>
      </c>
      <c r="DW109" s="880"/>
      <c r="DX109" s="880"/>
      <c r="DY109" s="880"/>
      <c r="DZ109" s="882"/>
    </row>
    <row r="110" spans="1:131" s="212" customFormat="1" ht="26.25" customHeight="1" x14ac:dyDescent="0.15">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593419</v>
      </c>
      <c r="AB110" s="887"/>
      <c r="AC110" s="887"/>
      <c r="AD110" s="887"/>
      <c r="AE110" s="888"/>
      <c r="AF110" s="889">
        <v>596106</v>
      </c>
      <c r="AG110" s="887"/>
      <c r="AH110" s="887"/>
      <c r="AI110" s="887"/>
      <c r="AJ110" s="888"/>
      <c r="AK110" s="889">
        <v>595190</v>
      </c>
      <c r="AL110" s="887"/>
      <c r="AM110" s="887"/>
      <c r="AN110" s="887"/>
      <c r="AO110" s="888"/>
      <c r="AP110" s="890">
        <v>16.600000000000001</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6512639</v>
      </c>
      <c r="BR110" s="918"/>
      <c r="BS110" s="918"/>
      <c r="BT110" s="918"/>
      <c r="BU110" s="918"/>
      <c r="BV110" s="918">
        <v>6545076</v>
      </c>
      <c r="BW110" s="918"/>
      <c r="BX110" s="918"/>
      <c r="BY110" s="918"/>
      <c r="BZ110" s="918"/>
      <c r="CA110" s="918">
        <v>7111065</v>
      </c>
      <c r="CB110" s="918"/>
      <c r="CC110" s="918"/>
      <c r="CD110" s="918"/>
      <c r="CE110" s="918"/>
      <c r="CF110" s="931">
        <v>198.8</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15">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t="s">
        <v>122</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15">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3991030</v>
      </c>
      <c r="BR112" s="913"/>
      <c r="BS112" s="913"/>
      <c r="BT112" s="913"/>
      <c r="BU112" s="913"/>
      <c r="BV112" s="913">
        <v>4228197</v>
      </c>
      <c r="BW112" s="913"/>
      <c r="BX112" s="913"/>
      <c r="BY112" s="913"/>
      <c r="BZ112" s="913"/>
      <c r="CA112" s="913">
        <v>4642100</v>
      </c>
      <c r="CB112" s="913"/>
      <c r="CC112" s="913"/>
      <c r="CD112" s="913"/>
      <c r="CE112" s="913"/>
      <c r="CF112" s="907">
        <v>129.80000000000001</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15">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165354</v>
      </c>
      <c r="AB113" s="925"/>
      <c r="AC113" s="925"/>
      <c r="AD113" s="925"/>
      <c r="AE113" s="926"/>
      <c r="AF113" s="927">
        <v>176760</v>
      </c>
      <c r="AG113" s="925"/>
      <c r="AH113" s="925"/>
      <c r="AI113" s="925"/>
      <c r="AJ113" s="926"/>
      <c r="AK113" s="927">
        <v>188007</v>
      </c>
      <c r="AL113" s="925"/>
      <c r="AM113" s="925"/>
      <c r="AN113" s="925"/>
      <c r="AO113" s="926"/>
      <c r="AP113" s="928">
        <v>5.3</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v>12393</v>
      </c>
      <c r="BR113" s="913"/>
      <c r="BS113" s="913"/>
      <c r="BT113" s="913"/>
      <c r="BU113" s="913"/>
      <c r="BV113" s="913">
        <v>21933</v>
      </c>
      <c r="BW113" s="913"/>
      <c r="BX113" s="913"/>
      <c r="BY113" s="913"/>
      <c r="BZ113" s="913"/>
      <c r="CA113" s="913">
        <v>18626</v>
      </c>
      <c r="CB113" s="913"/>
      <c r="CC113" s="913"/>
      <c r="CD113" s="913"/>
      <c r="CE113" s="913"/>
      <c r="CF113" s="907">
        <v>0.5</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15">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3003</v>
      </c>
      <c r="AB114" s="946"/>
      <c r="AC114" s="946"/>
      <c r="AD114" s="946"/>
      <c r="AE114" s="947"/>
      <c r="AF114" s="948">
        <v>3010</v>
      </c>
      <c r="AG114" s="946"/>
      <c r="AH114" s="946"/>
      <c r="AI114" s="946"/>
      <c r="AJ114" s="947"/>
      <c r="AK114" s="948">
        <v>3703</v>
      </c>
      <c r="AL114" s="946"/>
      <c r="AM114" s="946"/>
      <c r="AN114" s="946"/>
      <c r="AO114" s="947"/>
      <c r="AP114" s="949">
        <v>0.1</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v>826731</v>
      </c>
      <c r="BR114" s="913"/>
      <c r="BS114" s="913"/>
      <c r="BT114" s="913"/>
      <c r="BU114" s="913"/>
      <c r="BV114" s="913">
        <v>861793</v>
      </c>
      <c r="BW114" s="913"/>
      <c r="BX114" s="913"/>
      <c r="BY114" s="913"/>
      <c r="BZ114" s="913"/>
      <c r="CA114" s="913">
        <v>840512</v>
      </c>
      <c r="CB114" s="913"/>
      <c r="CC114" s="913"/>
      <c r="CD114" s="913"/>
      <c r="CE114" s="913"/>
      <c r="CF114" s="907">
        <v>23.5</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15">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25</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15">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v>571</v>
      </c>
      <c r="AL116" s="946"/>
      <c r="AM116" s="946"/>
      <c r="AN116" s="946"/>
      <c r="AO116" s="947"/>
      <c r="AP116" s="949">
        <v>0</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15">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761801</v>
      </c>
      <c r="AB117" s="966"/>
      <c r="AC117" s="966"/>
      <c r="AD117" s="966"/>
      <c r="AE117" s="967"/>
      <c r="AF117" s="968">
        <v>775876</v>
      </c>
      <c r="AG117" s="966"/>
      <c r="AH117" s="966"/>
      <c r="AI117" s="966"/>
      <c r="AJ117" s="967"/>
      <c r="AK117" s="968">
        <v>787471</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15">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294</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15">
      <c r="A119" s="1043"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441</v>
      </c>
      <c r="BP119" s="992"/>
      <c r="BQ119" s="986">
        <v>11342793</v>
      </c>
      <c r="BR119" s="987"/>
      <c r="BS119" s="987"/>
      <c r="BT119" s="987"/>
      <c r="BU119" s="987"/>
      <c r="BV119" s="987">
        <v>11656999</v>
      </c>
      <c r="BW119" s="987"/>
      <c r="BX119" s="987"/>
      <c r="BY119" s="987"/>
      <c r="BZ119" s="987"/>
      <c r="CA119" s="987">
        <v>12612303</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15">
      <c r="A120" s="1044"/>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2845788</v>
      </c>
      <c r="BR120" s="918"/>
      <c r="BS120" s="918"/>
      <c r="BT120" s="918"/>
      <c r="BU120" s="918"/>
      <c r="BV120" s="918">
        <v>3100920</v>
      </c>
      <c r="BW120" s="918"/>
      <c r="BX120" s="918"/>
      <c r="BY120" s="918"/>
      <c r="BZ120" s="918"/>
      <c r="CA120" s="918">
        <v>3243670</v>
      </c>
      <c r="CB120" s="918"/>
      <c r="CC120" s="918"/>
      <c r="CD120" s="918"/>
      <c r="CE120" s="918"/>
      <c r="CF120" s="931">
        <v>90.7</v>
      </c>
      <c r="CG120" s="932"/>
      <c r="CH120" s="932"/>
      <c r="CI120" s="932"/>
      <c r="CJ120" s="932"/>
      <c r="CK120" s="993" t="s">
        <v>445</v>
      </c>
      <c r="CL120" s="994"/>
      <c r="CM120" s="994"/>
      <c r="CN120" s="994"/>
      <c r="CO120" s="995"/>
      <c r="CP120" s="1001" t="s">
        <v>393</v>
      </c>
      <c r="CQ120" s="1002"/>
      <c r="CR120" s="1002"/>
      <c r="CS120" s="1002"/>
      <c r="CT120" s="1002"/>
      <c r="CU120" s="1002"/>
      <c r="CV120" s="1002"/>
      <c r="CW120" s="1002"/>
      <c r="CX120" s="1002"/>
      <c r="CY120" s="1002"/>
      <c r="CZ120" s="1002"/>
      <c r="DA120" s="1002"/>
      <c r="DB120" s="1002"/>
      <c r="DC120" s="1002"/>
      <c r="DD120" s="1002"/>
      <c r="DE120" s="1002"/>
      <c r="DF120" s="1003"/>
      <c r="DG120" s="917">
        <v>3983121</v>
      </c>
      <c r="DH120" s="918"/>
      <c r="DI120" s="918"/>
      <c r="DJ120" s="918"/>
      <c r="DK120" s="918"/>
      <c r="DL120" s="918">
        <v>4221999</v>
      </c>
      <c r="DM120" s="918"/>
      <c r="DN120" s="918"/>
      <c r="DO120" s="918"/>
      <c r="DP120" s="918"/>
      <c r="DQ120" s="918">
        <v>4633416</v>
      </c>
      <c r="DR120" s="918"/>
      <c r="DS120" s="918"/>
      <c r="DT120" s="918"/>
      <c r="DU120" s="918"/>
      <c r="DV120" s="919">
        <v>129.6</v>
      </c>
      <c r="DW120" s="919"/>
      <c r="DX120" s="919"/>
      <c r="DY120" s="919"/>
      <c r="DZ120" s="920"/>
    </row>
    <row r="121" spans="1:130" s="212" customFormat="1" ht="26.25" customHeight="1" x14ac:dyDescent="0.15">
      <c r="A121" s="1044"/>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t="s">
        <v>122</v>
      </c>
      <c r="BR121" s="913"/>
      <c r="BS121" s="913"/>
      <c r="BT121" s="913"/>
      <c r="BU121" s="913"/>
      <c r="BV121" s="913" t="s">
        <v>122</v>
      </c>
      <c r="BW121" s="913"/>
      <c r="BX121" s="913"/>
      <c r="BY121" s="913"/>
      <c r="BZ121" s="913"/>
      <c r="CA121" s="913" t="s">
        <v>122</v>
      </c>
      <c r="CB121" s="913"/>
      <c r="CC121" s="913"/>
      <c r="CD121" s="913"/>
      <c r="CE121" s="913"/>
      <c r="CF121" s="907" t="s">
        <v>122</v>
      </c>
      <c r="CG121" s="908"/>
      <c r="CH121" s="908"/>
      <c r="CI121" s="908"/>
      <c r="CJ121" s="908"/>
      <c r="CK121" s="996"/>
      <c r="CL121" s="997"/>
      <c r="CM121" s="997"/>
      <c r="CN121" s="997"/>
      <c r="CO121" s="998"/>
      <c r="CP121" s="1006" t="s">
        <v>391</v>
      </c>
      <c r="CQ121" s="1007"/>
      <c r="CR121" s="1007"/>
      <c r="CS121" s="1007"/>
      <c r="CT121" s="1007"/>
      <c r="CU121" s="1007"/>
      <c r="CV121" s="1007"/>
      <c r="CW121" s="1007"/>
      <c r="CX121" s="1007"/>
      <c r="CY121" s="1007"/>
      <c r="CZ121" s="1007"/>
      <c r="DA121" s="1007"/>
      <c r="DB121" s="1007"/>
      <c r="DC121" s="1007"/>
      <c r="DD121" s="1007"/>
      <c r="DE121" s="1007"/>
      <c r="DF121" s="1008"/>
      <c r="DG121" s="912">
        <v>7909</v>
      </c>
      <c r="DH121" s="913"/>
      <c r="DI121" s="913"/>
      <c r="DJ121" s="913"/>
      <c r="DK121" s="913"/>
      <c r="DL121" s="913">
        <v>6198</v>
      </c>
      <c r="DM121" s="913"/>
      <c r="DN121" s="913"/>
      <c r="DO121" s="913"/>
      <c r="DP121" s="913"/>
      <c r="DQ121" s="913">
        <v>8684</v>
      </c>
      <c r="DR121" s="913"/>
      <c r="DS121" s="913"/>
      <c r="DT121" s="913"/>
      <c r="DU121" s="913"/>
      <c r="DV121" s="914">
        <v>0.2</v>
      </c>
      <c r="DW121" s="914"/>
      <c r="DX121" s="914"/>
      <c r="DY121" s="914"/>
      <c r="DZ121" s="915"/>
    </row>
    <row r="122" spans="1:130" s="212" customFormat="1" ht="26.25" customHeight="1" x14ac:dyDescent="0.15">
      <c r="A122" s="1044"/>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5859635</v>
      </c>
      <c r="BR122" s="987"/>
      <c r="BS122" s="987"/>
      <c r="BT122" s="987"/>
      <c r="BU122" s="987"/>
      <c r="BV122" s="987">
        <v>6120140</v>
      </c>
      <c r="BW122" s="987"/>
      <c r="BX122" s="987"/>
      <c r="BY122" s="987"/>
      <c r="BZ122" s="987"/>
      <c r="CA122" s="987">
        <v>7043748</v>
      </c>
      <c r="CB122" s="987"/>
      <c r="CC122" s="987"/>
      <c r="CD122" s="987"/>
      <c r="CE122" s="987"/>
      <c r="CF122" s="1004">
        <v>197</v>
      </c>
      <c r="CG122" s="1005"/>
      <c r="CH122" s="1005"/>
      <c r="CI122" s="1005"/>
      <c r="CJ122" s="1005"/>
      <c r="CK122" s="996"/>
      <c r="CL122" s="997"/>
      <c r="CM122" s="997"/>
      <c r="CN122" s="997"/>
      <c r="CO122" s="998"/>
      <c r="CP122" s="1006" t="s">
        <v>394</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15">
      <c r="A123" s="1044"/>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449</v>
      </c>
      <c r="BP123" s="992"/>
      <c r="BQ123" s="1050">
        <v>8705423</v>
      </c>
      <c r="BR123" s="1051"/>
      <c r="BS123" s="1051"/>
      <c r="BT123" s="1051"/>
      <c r="BU123" s="1051"/>
      <c r="BV123" s="1051">
        <v>9221060</v>
      </c>
      <c r="BW123" s="1051"/>
      <c r="BX123" s="1051"/>
      <c r="BY123" s="1051"/>
      <c r="BZ123" s="1051"/>
      <c r="CA123" s="1051">
        <v>10287418</v>
      </c>
      <c r="CB123" s="1051"/>
      <c r="CC123" s="1051"/>
      <c r="CD123" s="1051"/>
      <c r="CE123" s="1051"/>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
      <c r="A124" s="1044"/>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450</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v>76.8</v>
      </c>
      <c r="BR124" s="1014"/>
      <c r="BS124" s="1014"/>
      <c r="BT124" s="1014"/>
      <c r="BU124" s="1014"/>
      <c r="BV124" s="1014">
        <v>69.5</v>
      </c>
      <c r="BW124" s="1014"/>
      <c r="BX124" s="1014"/>
      <c r="BY124" s="1014"/>
      <c r="BZ124" s="1014"/>
      <c r="CA124" s="1014">
        <v>65</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15">
      <c r="A125" s="1044"/>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
      <c r="A126" s="1044"/>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25</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15">
      <c r="A127" s="1045"/>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456</v>
      </c>
      <c r="AY127" s="1019"/>
      <c r="AZ127" s="1019"/>
      <c r="BA127" s="1019"/>
      <c r="BB127" s="1019"/>
      <c r="BC127" s="1019"/>
      <c r="BD127" s="1019"/>
      <c r="BE127" s="1020"/>
      <c r="BF127" s="1021" t="s">
        <v>457</v>
      </c>
      <c r="BG127" s="1019"/>
      <c r="BH127" s="1019"/>
      <c r="BI127" s="1019"/>
      <c r="BJ127" s="1019"/>
      <c r="BK127" s="1019"/>
      <c r="BL127" s="1020"/>
      <c r="BM127" s="1021" t="s">
        <v>458</v>
      </c>
      <c r="BN127" s="1019"/>
      <c r="BO127" s="1019"/>
      <c r="BP127" s="1019"/>
      <c r="BQ127" s="1019"/>
      <c r="BR127" s="1019"/>
      <c r="BS127" s="1020"/>
      <c r="BT127" s="1021" t="s">
        <v>459</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
      <c r="A128" s="1028" t="s">
        <v>461</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462</v>
      </c>
      <c r="X128" s="1030"/>
      <c r="Y128" s="1030"/>
      <c r="Z128" s="1031"/>
      <c r="AA128" s="1032">
        <v>42</v>
      </c>
      <c r="AB128" s="1033"/>
      <c r="AC128" s="1033"/>
      <c r="AD128" s="1033"/>
      <c r="AE128" s="1034"/>
      <c r="AF128" s="1035">
        <v>126</v>
      </c>
      <c r="AG128" s="1033"/>
      <c r="AH128" s="1033"/>
      <c r="AI128" s="1033"/>
      <c r="AJ128" s="1034"/>
      <c r="AK128" s="1035">
        <v>126</v>
      </c>
      <c r="AL128" s="1033"/>
      <c r="AM128" s="1033"/>
      <c r="AN128" s="1033"/>
      <c r="AO128" s="1034"/>
      <c r="AP128" s="1036"/>
      <c r="AQ128" s="1037"/>
      <c r="AR128" s="1037"/>
      <c r="AS128" s="1037"/>
      <c r="AT128" s="1038"/>
      <c r="AU128" s="214"/>
      <c r="AV128" s="214"/>
      <c r="AW128" s="214"/>
      <c r="AX128" s="883" t="s">
        <v>463</v>
      </c>
      <c r="AY128" s="884"/>
      <c r="AZ128" s="884"/>
      <c r="BA128" s="884"/>
      <c r="BB128" s="884"/>
      <c r="BC128" s="884"/>
      <c r="BD128" s="884"/>
      <c r="BE128" s="885"/>
      <c r="BF128" s="1039" t="s">
        <v>122</v>
      </c>
      <c r="BG128" s="1040"/>
      <c r="BH128" s="1040"/>
      <c r="BI128" s="1040"/>
      <c r="BJ128" s="1040"/>
      <c r="BK128" s="1040"/>
      <c r="BL128" s="1041"/>
      <c r="BM128" s="1039">
        <v>15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464</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15">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3873716</v>
      </c>
      <c r="AB129" s="946"/>
      <c r="AC129" s="946"/>
      <c r="AD129" s="946"/>
      <c r="AE129" s="947"/>
      <c r="AF129" s="948">
        <v>3931460</v>
      </c>
      <c r="AG129" s="946"/>
      <c r="AH129" s="946"/>
      <c r="AI129" s="946"/>
      <c r="AJ129" s="947"/>
      <c r="AK129" s="948">
        <v>4007591</v>
      </c>
      <c r="AL129" s="946"/>
      <c r="AM129" s="946"/>
      <c r="AN129" s="946"/>
      <c r="AO129" s="947"/>
      <c r="AP129" s="1060"/>
      <c r="AQ129" s="1061"/>
      <c r="AR129" s="1061"/>
      <c r="AS129" s="1061"/>
      <c r="AT129" s="1062"/>
      <c r="AU129" s="215"/>
      <c r="AV129" s="215"/>
      <c r="AW129" s="215"/>
      <c r="AX129" s="1052" t="s">
        <v>466</v>
      </c>
      <c r="AY129" s="910"/>
      <c r="AZ129" s="910"/>
      <c r="BA129" s="910"/>
      <c r="BB129" s="910"/>
      <c r="BC129" s="910"/>
      <c r="BD129" s="910"/>
      <c r="BE129" s="911"/>
      <c r="BF129" s="1053" t="s">
        <v>122</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440839</v>
      </c>
      <c r="AB130" s="946"/>
      <c r="AC130" s="946"/>
      <c r="AD130" s="946"/>
      <c r="AE130" s="947"/>
      <c r="AF130" s="948">
        <v>428155</v>
      </c>
      <c r="AG130" s="946"/>
      <c r="AH130" s="946"/>
      <c r="AI130" s="946"/>
      <c r="AJ130" s="947"/>
      <c r="AK130" s="948">
        <v>431492</v>
      </c>
      <c r="AL130" s="946"/>
      <c r="AM130" s="946"/>
      <c r="AN130" s="946"/>
      <c r="AO130" s="947"/>
      <c r="AP130" s="1060"/>
      <c r="AQ130" s="1061"/>
      <c r="AR130" s="1061"/>
      <c r="AS130" s="1061"/>
      <c r="AT130" s="1062"/>
      <c r="AU130" s="215"/>
      <c r="AV130" s="215"/>
      <c r="AW130" s="215"/>
      <c r="AX130" s="1052" t="s">
        <v>469</v>
      </c>
      <c r="AY130" s="910"/>
      <c r="AZ130" s="910"/>
      <c r="BA130" s="910"/>
      <c r="BB130" s="910"/>
      <c r="BC130" s="910"/>
      <c r="BD130" s="910"/>
      <c r="BE130" s="911"/>
      <c r="BF130" s="1088">
        <v>9.6999999999999993</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3432877</v>
      </c>
      <c r="AB131" s="973"/>
      <c r="AC131" s="973"/>
      <c r="AD131" s="973"/>
      <c r="AE131" s="974"/>
      <c r="AF131" s="972">
        <v>3503305</v>
      </c>
      <c r="AG131" s="973"/>
      <c r="AH131" s="973"/>
      <c r="AI131" s="973"/>
      <c r="AJ131" s="974"/>
      <c r="AK131" s="972">
        <v>3576099</v>
      </c>
      <c r="AL131" s="973"/>
      <c r="AM131" s="973"/>
      <c r="AN131" s="973"/>
      <c r="AO131" s="974"/>
      <c r="AP131" s="1097"/>
      <c r="AQ131" s="1098"/>
      <c r="AR131" s="1098"/>
      <c r="AS131" s="1098"/>
      <c r="AT131" s="1099"/>
      <c r="AU131" s="215"/>
      <c r="AV131" s="215"/>
      <c r="AW131" s="215"/>
      <c r="AX131" s="1070" t="s">
        <v>471</v>
      </c>
      <c r="AY131" s="713"/>
      <c r="AZ131" s="713"/>
      <c r="BA131" s="713"/>
      <c r="BB131" s="713"/>
      <c r="BC131" s="713"/>
      <c r="BD131" s="713"/>
      <c r="BE131" s="1023"/>
      <c r="BF131" s="1071">
        <v>65</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9.3484269900000001</v>
      </c>
      <c r="AB132" s="1084"/>
      <c r="AC132" s="1084"/>
      <c r="AD132" s="1084"/>
      <c r="AE132" s="1085"/>
      <c r="AF132" s="1086">
        <v>9.9219165900000004</v>
      </c>
      <c r="AG132" s="1084"/>
      <c r="AH132" s="1084"/>
      <c r="AI132" s="1084"/>
      <c r="AJ132" s="1085"/>
      <c r="AK132" s="1086">
        <v>9.9508710469999997</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9.1</v>
      </c>
      <c r="AB133" s="1067"/>
      <c r="AC133" s="1067"/>
      <c r="AD133" s="1067"/>
      <c r="AE133" s="1068"/>
      <c r="AF133" s="1066">
        <v>9.5</v>
      </c>
      <c r="AG133" s="1067"/>
      <c r="AH133" s="1067"/>
      <c r="AI133" s="1067"/>
      <c r="AJ133" s="1068"/>
      <c r="AK133" s="1066">
        <v>9.6999999999999993</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6QICrPFM1hBWm9yVj0p0vABJY3P92HVbqEWFUa4soIlX/kBjcYouNJs6CDpvOVPzNYBTXSEcaeUs9wCe8YhoQ==" saltValue="68Tmlo2ayayZ7x0BNLpHq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BH7"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475</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inZL2R/wKiBO20mlatAaxnzZR9H1Sb0tmVIblOF98mBhWt0AHtesOooygmnKgb4nj5x7PANgTxCmg7648RzdA==" saltValue="2q+dpP2CC11GL8cMT+TtL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abSelected="1" topLeftCell="BZ40" zoomScale="80" zoomScaleNormal="8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5kc4uR2Tpckac3lWgvcEK1TA6BjlF7r0z2WcFRzK7/sglemS3JjXZIgi0x5AGR+bhgwUWrG3uwQiN8RKYwCzKw==" saltValue="9M8WI0Ut9w9iH8n1QPyZ3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24"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477</v>
      </c>
      <c r="AL6" s="248"/>
      <c r="AM6" s="248"/>
      <c r="AN6" s="248"/>
    </row>
    <row r="7" spans="1:46" ht="13.5" customHeight="1" x14ac:dyDescent="0.15">
      <c r="A7" s="247"/>
      <c r="AK7" s="250"/>
      <c r="AL7" s="251"/>
      <c r="AM7" s="251"/>
      <c r="AN7" s="252"/>
      <c r="AO7" s="1101" t="s">
        <v>478</v>
      </c>
      <c r="AP7" s="253"/>
      <c r="AQ7" s="254" t="s">
        <v>479</v>
      </c>
      <c r="AR7" s="255"/>
    </row>
    <row r="8" spans="1:46" x14ac:dyDescent="0.15">
      <c r="A8" s="247"/>
      <c r="AK8" s="256"/>
      <c r="AL8" s="257"/>
      <c r="AM8" s="257"/>
      <c r="AN8" s="258"/>
      <c r="AO8" s="1102"/>
      <c r="AP8" s="259" t="s">
        <v>480</v>
      </c>
      <c r="AQ8" s="260" t="s">
        <v>481</v>
      </c>
      <c r="AR8" s="261" t="s">
        <v>482</v>
      </c>
    </row>
    <row r="9" spans="1:46" x14ac:dyDescent="0.15">
      <c r="A9" s="247"/>
      <c r="AK9" s="1103" t="s">
        <v>483</v>
      </c>
      <c r="AL9" s="1104"/>
      <c r="AM9" s="1104"/>
      <c r="AN9" s="1105"/>
      <c r="AO9" s="262">
        <v>1364877</v>
      </c>
      <c r="AP9" s="262">
        <v>128037</v>
      </c>
      <c r="AQ9" s="263">
        <v>118131</v>
      </c>
      <c r="AR9" s="264">
        <v>8.4</v>
      </c>
    </row>
    <row r="10" spans="1:46" ht="13.5" customHeight="1" x14ac:dyDescent="0.15">
      <c r="A10" s="247"/>
      <c r="AK10" s="1103" t="s">
        <v>484</v>
      </c>
      <c r="AL10" s="1104"/>
      <c r="AM10" s="1104"/>
      <c r="AN10" s="1105"/>
      <c r="AO10" s="265">
        <v>13867</v>
      </c>
      <c r="AP10" s="265">
        <v>1301</v>
      </c>
      <c r="AQ10" s="266">
        <v>19338</v>
      </c>
      <c r="AR10" s="267">
        <v>-93.3</v>
      </c>
    </row>
    <row r="11" spans="1:46" ht="13.5" customHeight="1" x14ac:dyDescent="0.15">
      <c r="A11" s="247"/>
      <c r="AK11" s="1103" t="s">
        <v>485</v>
      </c>
      <c r="AL11" s="1104"/>
      <c r="AM11" s="1104"/>
      <c r="AN11" s="1105"/>
      <c r="AO11" s="265">
        <v>9898</v>
      </c>
      <c r="AP11" s="265">
        <v>929</v>
      </c>
      <c r="AQ11" s="266">
        <v>1486</v>
      </c>
      <c r="AR11" s="267">
        <v>-37.5</v>
      </c>
    </row>
    <row r="12" spans="1:46" ht="13.5" customHeight="1" x14ac:dyDescent="0.15">
      <c r="A12" s="247"/>
      <c r="AK12" s="1103" t="s">
        <v>486</v>
      </c>
      <c r="AL12" s="1104"/>
      <c r="AM12" s="1104"/>
      <c r="AN12" s="1105"/>
      <c r="AO12" s="265" t="s">
        <v>487</v>
      </c>
      <c r="AP12" s="265" t="s">
        <v>487</v>
      </c>
      <c r="AQ12" s="266" t="s">
        <v>487</v>
      </c>
      <c r="AR12" s="267" t="s">
        <v>487</v>
      </c>
    </row>
    <row r="13" spans="1:46" ht="13.5" customHeight="1" x14ac:dyDescent="0.15">
      <c r="A13" s="247"/>
      <c r="AK13" s="1103" t="s">
        <v>488</v>
      </c>
      <c r="AL13" s="1104"/>
      <c r="AM13" s="1104"/>
      <c r="AN13" s="1105"/>
      <c r="AO13" s="265">
        <v>67223</v>
      </c>
      <c r="AP13" s="265">
        <v>6306</v>
      </c>
      <c r="AQ13" s="266">
        <v>4880</v>
      </c>
      <c r="AR13" s="267">
        <v>29.2</v>
      </c>
    </row>
    <row r="14" spans="1:46" ht="13.5" customHeight="1" x14ac:dyDescent="0.15">
      <c r="A14" s="247"/>
      <c r="AK14" s="1103" t="s">
        <v>489</v>
      </c>
      <c r="AL14" s="1104"/>
      <c r="AM14" s="1104"/>
      <c r="AN14" s="1105"/>
      <c r="AO14" s="265">
        <v>240</v>
      </c>
      <c r="AP14" s="265">
        <v>23</v>
      </c>
      <c r="AQ14" s="266">
        <v>1912</v>
      </c>
      <c r="AR14" s="267">
        <v>-98.8</v>
      </c>
    </row>
    <row r="15" spans="1:46" ht="13.5" customHeight="1" x14ac:dyDescent="0.15">
      <c r="A15" s="247"/>
      <c r="AK15" s="1106" t="s">
        <v>490</v>
      </c>
      <c r="AL15" s="1107"/>
      <c r="AM15" s="1107"/>
      <c r="AN15" s="1108"/>
      <c r="AO15" s="265">
        <v>-76983</v>
      </c>
      <c r="AP15" s="265">
        <v>-7222</v>
      </c>
      <c r="AQ15" s="266">
        <v>-7094</v>
      </c>
      <c r="AR15" s="267">
        <v>1.8</v>
      </c>
    </row>
    <row r="16" spans="1:46" x14ac:dyDescent="0.15">
      <c r="A16" s="247"/>
      <c r="AK16" s="1106" t="s">
        <v>177</v>
      </c>
      <c r="AL16" s="1107"/>
      <c r="AM16" s="1107"/>
      <c r="AN16" s="1108"/>
      <c r="AO16" s="265">
        <v>1379122</v>
      </c>
      <c r="AP16" s="265">
        <v>129374</v>
      </c>
      <c r="AQ16" s="266">
        <v>138653</v>
      </c>
      <c r="AR16" s="267">
        <v>-6.7</v>
      </c>
    </row>
    <row r="17" spans="1:46" x14ac:dyDescent="0.15">
      <c r="A17" s="247"/>
    </row>
    <row r="18" spans="1:46" x14ac:dyDescent="0.15">
      <c r="A18" s="247"/>
      <c r="AQ18" s="268"/>
      <c r="AR18" s="268"/>
    </row>
    <row r="19" spans="1:46" x14ac:dyDescent="0.15">
      <c r="A19" s="247"/>
      <c r="AK19" s="243" t="s">
        <v>491</v>
      </c>
    </row>
    <row r="20" spans="1:46" x14ac:dyDescent="0.15">
      <c r="A20" s="247"/>
      <c r="AK20" s="269"/>
      <c r="AL20" s="270"/>
      <c r="AM20" s="270"/>
      <c r="AN20" s="271"/>
      <c r="AO20" s="272" t="s">
        <v>492</v>
      </c>
      <c r="AP20" s="273" t="s">
        <v>493</v>
      </c>
      <c r="AQ20" s="274" t="s">
        <v>494</v>
      </c>
      <c r="AR20" s="275"/>
    </row>
    <row r="21" spans="1:46" s="248" customFormat="1" x14ac:dyDescent="0.15">
      <c r="A21" s="276"/>
      <c r="AK21" s="1109" t="s">
        <v>495</v>
      </c>
      <c r="AL21" s="1110"/>
      <c r="AM21" s="1110"/>
      <c r="AN21" s="1111"/>
      <c r="AO21" s="277">
        <v>9.85</v>
      </c>
      <c r="AP21" s="278">
        <v>11.03</v>
      </c>
      <c r="AQ21" s="279">
        <v>-1.18</v>
      </c>
      <c r="AS21" s="280"/>
      <c r="AT21" s="276"/>
    </row>
    <row r="22" spans="1:46" s="248" customFormat="1" x14ac:dyDescent="0.15">
      <c r="A22" s="276"/>
      <c r="AK22" s="1109" t="s">
        <v>496</v>
      </c>
      <c r="AL22" s="1110"/>
      <c r="AM22" s="1110"/>
      <c r="AN22" s="1111"/>
      <c r="AO22" s="281">
        <v>96.8</v>
      </c>
      <c r="AP22" s="282">
        <v>96.9</v>
      </c>
      <c r="AQ22" s="283">
        <v>-0.1</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x14ac:dyDescent="0.15">
      <c r="A27" s="288"/>
      <c r="AS27" s="243"/>
      <c r="AT27" s="243"/>
    </row>
    <row r="28" spans="1:46" ht="17.25" x14ac:dyDescent="0.15">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499</v>
      </c>
      <c r="AL29" s="248"/>
      <c r="AM29" s="248"/>
      <c r="AN29" s="248"/>
      <c r="AS29" s="290"/>
    </row>
    <row r="30" spans="1:46" ht="13.5" customHeight="1" x14ac:dyDescent="0.15">
      <c r="A30" s="247"/>
      <c r="AK30" s="250"/>
      <c r="AL30" s="251"/>
      <c r="AM30" s="251"/>
      <c r="AN30" s="252"/>
      <c r="AO30" s="1101" t="s">
        <v>478</v>
      </c>
      <c r="AP30" s="253"/>
      <c r="AQ30" s="254" t="s">
        <v>479</v>
      </c>
      <c r="AR30" s="255"/>
    </row>
    <row r="31" spans="1:46" x14ac:dyDescent="0.15">
      <c r="A31" s="247"/>
      <c r="AK31" s="256"/>
      <c r="AL31" s="257"/>
      <c r="AM31" s="257"/>
      <c r="AN31" s="258"/>
      <c r="AO31" s="1102"/>
      <c r="AP31" s="259" t="s">
        <v>480</v>
      </c>
      <c r="AQ31" s="260" t="s">
        <v>481</v>
      </c>
      <c r="AR31" s="261" t="s">
        <v>482</v>
      </c>
    </row>
    <row r="32" spans="1:46" ht="27" customHeight="1" x14ac:dyDescent="0.15">
      <c r="A32" s="247"/>
      <c r="AK32" s="1117" t="s">
        <v>500</v>
      </c>
      <c r="AL32" s="1118"/>
      <c r="AM32" s="1118"/>
      <c r="AN32" s="1119"/>
      <c r="AO32" s="291">
        <v>595190</v>
      </c>
      <c r="AP32" s="291">
        <v>55834</v>
      </c>
      <c r="AQ32" s="292">
        <v>59716</v>
      </c>
      <c r="AR32" s="293">
        <v>-6.5</v>
      </c>
    </row>
    <row r="33" spans="1:46" ht="13.5" customHeight="1" x14ac:dyDescent="0.15">
      <c r="A33" s="247"/>
      <c r="AK33" s="1117" t="s">
        <v>501</v>
      </c>
      <c r="AL33" s="1118"/>
      <c r="AM33" s="1118"/>
      <c r="AN33" s="1119"/>
      <c r="AO33" s="291" t="s">
        <v>487</v>
      </c>
      <c r="AP33" s="291" t="s">
        <v>487</v>
      </c>
      <c r="AQ33" s="292" t="s">
        <v>487</v>
      </c>
      <c r="AR33" s="293" t="s">
        <v>487</v>
      </c>
    </row>
    <row r="34" spans="1:46" ht="27" customHeight="1" x14ac:dyDescent="0.15">
      <c r="A34" s="247"/>
      <c r="AK34" s="1117" t="s">
        <v>502</v>
      </c>
      <c r="AL34" s="1118"/>
      <c r="AM34" s="1118"/>
      <c r="AN34" s="1119"/>
      <c r="AO34" s="291" t="s">
        <v>487</v>
      </c>
      <c r="AP34" s="291" t="s">
        <v>487</v>
      </c>
      <c r="AQ34" s="292" t="s">
        <v>487</v>
      </c>
      <c r="AR34" s="293" t="s">
        <v>487</v>
      </c>
    </row>
    <row r="35" spans="1:46" ht="27" customHeight="1" x14ac:dyDescent="0.15">
      <c r="A35" s="247"/>
      <c r="AK35" s="1117" t="s">
        <v>503</v>
      </c>
      <c r="AL35" s="1118"/>
      <c r="AM35" s="1118"/>
      <c r="AN35" s="1119"/>
      <c r="AO35" s="291">
        <v>188007</v>
      </c>
      <c r="AP35" s="291">
        <v>17637</v>
      </c>
      <c r="AQ35" s="292">
        <v>21226</v>
      </c>
      <c r="AR35" s="293">
        <v>-16.899999999999999</v>
      </c>
    </row>
    <row r="36" spans="1:46" ht="27" customHeight="1" x14ac:dyDescent="0.15">
      <c r="A36" s="247"/>
      <c r="AK36" s="1117" t="s">
        <v>504</v>
      </c>
      <c r="AL36" s="1118"/>
      <c r="AM36" s="1118"/>
      <c r="AN36" s="1119"/>
      <c r="AO36" s="291">
        <v>3703</v>
      </c>
      <c r="AP36" s="291">
        <v>347</v>
      </c>
      <c r="AQ36" s="292">
        <v>5622</v>
      </c>
      <c r="AR36" s="293">
        <v>-93.8</v>
      </c>
    </row>
    <row r="37" spans="1:46" ht="13.5" customHeight="1" x14ac:dyDescent="0.15">
      <c r="A37" s="247"/>
      <c r="AK37" s="1117" t="s">
        <v>505</v>
      </c>
      <c r="AL37" s="1118"/>
      <c r="AM37" s="1118"/>
      <c r="AN37" s="1119"/>
      <c r="AO37" s="291" t="s">
        <v>487</v>
      </c>
      <c r="AP37" s="291" t="s">
        <v>487</v>
      </c>
      <c r="AQ37" s="292">
        <v>447</v>
      </c>
      <c r="AR37" s="293" t="s">
        <v>487</v>
      </c>
    </row>
    <row r="38" spans="1:46" ht="27" customHeight="1" x14ac:dyDescent="0.15">
      <c r="A38" s="247"/>
      <c r="AK38" s="1120" t="s">
        <v>506</v>
      </c>
      <c r="AL38" s="1121"/>
      <c r="AM38" s="1121"/>
      <c r="AN38" s="1122"/>
      <c r="AO38" s="294">
        <v>571</v>
      </c>
      <c r="AP38" s="294">
        <v>54</v>
      </c>
      <c r="AQ38" s="295">
        <v>23</v>
      </c>
      <c r="AR38" s="283">
        <v>134.80000000000001</v>
      </c>
      <c r="AS38" s="290"/>
    </row>
    <row r="39" spans="1:46" x14ac:dyDescent="0.15">
      <c r="A39" s="247"/>
      <c r="AK39" s="1120" t="s">
        <v>507</v>
      </c>
      <c r="AL39" s="1121"/>
      <c r="AM39" s="1121"/>
      <c r="AN39" s="1122"/>
      <c r="AO39" s="291">
        <v>-126</v>
      </c>
      <c r="AP39" s="291">
        <v>-12</v>
      </c>
      <c r="AQ39" s="292">
        <v>-1646</v>
      </c>
      <c r="AR39" s="293">
        <v>-99.3</v>
      </c>
      <c r="AS39" s="290"/>
    </row>
    <row r="40" spans="1:46" ht="27" customHeight="1" x14ac:dyDescent="0.15">
      <c r="A40" s="247"/>
      <c r="AK40" s="1117" t="s">
        <v>508</v>
      </c>
      <c r="AL40" s="1118"/>
      <c r="AM40" s="1118"/>
      <c r="AN40" s="1119"/>
      <c r="AO40" s="291">
        <v>-431492</v>
      </c>
      <c r="AP40" s="291">
        <v>-40478</v>
      </c>
      <c r="AQ40" s="292">
        <v>-57881</v>
      </c>
      <c r="AR40" s="293">
        <v>-30.1</v>
      </c>
      <c r="AS40" s="290"/>
    </row>
    <row r="41" spans="1:46" x14ac:dyDescent="0.15">
      <c r="A41" s="247"/>
      <c r="AK41" s="1123" t="s">
        <v>287</v>
      </c>
      <c r="AL41" s="1124"/>
      <c r="AM41" s="1124"/>
      <c r="AN41" s="1125"/>
      <c r="AO41" s="291">
        <v>355853</v>
      </c>
      <c r="AP41" s="291">
        <v>33382</v>
      </c>
      <c r="AQ41" s="292">
        <v>27507</v>
      </c>
      <c r="AR41" s="293">
        <v>21.4</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509</v>
      </c>
    </row>
    <row r="48" spans="1:46" x14ac:dyDescent="0.15">
      <c r="A48" s="247"/>
      <c r="AK48" s="301" t="s">
        <v>510</v>
      </c>
      <c r="AL48" s="301"/>
      <c r="AM48" s="301"/>
      <c r="AN48" s="301"/>
      <c r="AO48" s="301"/>
      <c r="AP48" s="301"/>
      <c r="AQ48" s="302"/>
      <c r="AR48" s="301"/>
    </row>
    <row r="49" spans="1:44" ht="13.5" customHeight="1" x14ac:dyDescent="0.15">
      <c r="A49" s="247"/>
      <c r="AK49" s="303"/>
      <c r="AL49" s="304"/>
      <c r="AM49" s="1112" t="s">
        <v>478</v>
      </c>
      <c r="AN49" s="1114" t="s">
        <v>511</v>
      </c>
      <c r="AO49" s="1115"/>
      <c r="AP49" s="1115"/>
      <c r="AQ49" s="1115"/>
      <c r="AR49" s="1116"/>
    </row>
    <row r="50" spans="1:44" x14ac:dyDescent="0.15">
      <c r="A50" s="247"/>
      <c r="AK50" s="305"/>
      <c r="AL50" s="306"/>
      <c r="AM50" s="1113"/>
      <c r="AN50" s="307" t="s">
        <v>512</v>
      </c>
      <c r="AO50" s="308" t="s">
        <v>513</v>
      </c>
      <c r="AP50" s="309" t="s">
        <v>514</v>
      </c>
      <c r="AQ50" s="310" t="s">
        <v>515</v>
      </c>
      <c r="AR50" s="311" t="s">
        <v>516</v>
      </c>
    </row>
    <row r="51" spans="1:44" x14ac:dyDescent="0.15">
      <c r="A51" s="247"/>
      <c r="AK51" s="303" t="s">
        <v>517</v>
      </c>
      <c r="AL51" s="304"/>
      <c r="AM51" s="312">
        <v>996716</v>
      </c>
      <c r="AN51" s="313">
        <v>85401</v>
      </c>
      <c r="AO51" s="314">
        <v>96.1</v>
      </c>
      <c r="AP51" s="315">
        <v>94796</v>
      </c>
      <c r="AQ51" s="316">
        <v>1.4</v>
      </c>
      <c r="AR51" s="317">
        <v>94.7</v>
      </c>
    </row>
    <row r="52" spans="1:44" x14ac:dyDescent="0.15">
      <c r="A52" s="247"/>
      <c r="AK52" s="318"/>
      <c r="AL52" s="319" t="s">
        <v>518</v>
      </c>
      <c r="AM52" s="320">
        <v>698913</v>
      </c>
      <c r="AN52" s="321">
        <v>59885</v>
      </c>
      <c r="AO52" s="322">
        <v>131.6</v>
      </c>
      <c r="AP52" s="323">
        <v>55781</v>
      </c>
      <c r="AQ52" s="324">
        <v>4.5999999999999996</v>
      </c>
      <c r="AR52" s="325">
        <v>127</v>
      </c>
    </row>
    <row r="53" spans="1:44" x14ac:dyDescent="0.15">
      <c r="A53" s="247"/>
      <c r="AK53" s="303" t="s">
        <v>519</v>
      </c>
      <c r="AL53" s="304"/>
      <c r="AM53" s="312">
        <v>650197</v>
      </c>
      <c r="AN53" s="313">
        <v>56905</v>
      </c>
      <c r="AO53" s="314">
        <v>-33.4</v>
      </c>
      <c r="AP53" s="315">
        <v>85942</v>
      </c>
      <c r="AQ53" s="316">
        <v>-9.3000000000000007</v>
      </c>
      <c r="AR53" s="317">
        <v>-24.1</v>
      </c>
    </row>
    <row r="54" spans="1:44" x14ac:dyDescent="0.15">
      <c r="A54" s="247"/>
      <c r="AK54" s="318"/>
      <c r="AL54" s="319" t="s">
        <v>518</v>
      </c>
      <c r="AM54" s="320">
        <v>324523</v>
      </c>
      <c r="AN54" s="321">
        <v>28402</v>
      </c>
      <c r="AO54" s="322">
        <v>-52.6</v>
      </c>
      <c r="AP54" s="323">
        <v>48630</v>
      </c>
      <c r="AQ54" s="324">
        <v>-12.8</v>
      </c>
      <c r="AR54" s="325">
        <v>-39.799999999999997</v>
      </c>
    </row>
    <row r="55" spans="1:44" x14ac:dyDescent="0.15">
      <c r="A55" s="247"/>
      <c r="AK55" s="303" t="s">
        <v>520</v>
      </c>
      <c r="AL55" s="304"/>
      <c r="AM55" s="312">
        <v>585729</v>
      </c>
      <c r="AN55" s="313">
        <v>52678</v>
      </c>
      <c r="AO55" s="314">
        <v>-7.4</v>
      </c>
      <c r="AP55" s="315">
        <v>95007</v>
      </c>
      <c r="AQ55" s="316">
        <v>10.5</v>
      </c>
      <c r="AR55" s="317">
        <v>-17.899999999999999</v>
      </c>
    </row>
    <row r="56" spans="1:44" x14ac:dyDescent="0.15">
      <c r="A56" s="247"/>
      <c r="AK56" s="318"/>
      <c r="AL56" s="319" t="s">
        <v>518</v>
      </c>
      <c r="AM56" s="320">
        <v>423506</v>
      </c>
      <c r="AN56" s="321">
        <v>38088</v>
      </c>
      <c r="AO56" s="322">
        <v>34.1</v>
      </c>
      <c r="AP56" s="323">
        <v>48509</v>
      </c>
      <c r="AQ56" s="324">
        <v>-0.2</v>
      </c>
      <c r="AR56" s="325">
        <v>34.299999999999997</v>
      </c>
    </row>
    <row r="57" spans="1:44" x14ac:dyDescent="0.15">
      <c r="A57" s="247"/>
      <c r="AK57" s="303" t="s">
        <v>521</v>
      </c>
      <c r="AL57" s="304"/>
      <c r="AM57" s="312">
        <v>656590</v>
      </c>
      <c r="AN57" s="313">
        <v>60254</v>
      </c>
      <c r="AO57" s="314">
        <v>14.4</v>
      </c>
      <c r="AP57" s="315">
        <v>98176</v>
      </c>
      <c r="AQ57" s="316">
        <v>3.3</v>
      </c>
      <c r="AR57" s="317">
        <v>11.1</v>
      </c>
    </row>
    <row r="58" spans="1:44" x14ac:dyDescent="0.15">
      <c r="A58" s="247"/>
      <c r="AK58" s="318"/>
      <c r="AL58" s="319" t="s">
        <v>518</v>
      </c>
      <c r="AM58" s="320">
        <v>524281</v>
      </c>
      <c r="AN58" s="321">
        <v>48112</v>
      </c>
      <c r="AO58" s="322">
        <v>26.3</v>
      </c>
      <c r="AP58" s="323">
        <v>58489</v>
      </c>
      <c r="AQ58" s="324">
        <v>20.6</v>
      </c>
      <c r="AR58" s="325">
        <v>5.7</v>
      </c>
    </row>
    <row r="59" spans="1:44" x14ac:dyDescent="0.15">
      <c r="A59" s="247"/>
      <c r="AK59" s="303" t="s">
        <v>522</v>
      </c>
      <c r="AL59" s="304"/>
      <c r="AM59" s="312">
        <v>1133099</v>
      </c>
      <c r="AN59" s="313">
        <v>106294</v>
      </c>
      <c r="AO59" s="314">
        <v>76.400000000000006</v>
      </c>
      <c r="AP59" s="315">
        <v>119283</v>
      </c>
      <c r="AQ59" s="316">
        <v>21.5</v>
      </c>
      <c r="AR59" s="317">
        <v>54.9</v>
      </c>
    </row>
    <row r="60" spans="1:44" x14ac:dyDescent="0.15">
      <c r="A60" s="247"/>
      <c r="AK60" s="318"/>
      <c r="AL60" s="319" t="s">
        <v>518</v>
      </c>
      <c r="AM60" s="320">
        <v>925495</v>
      </c>
      <c r="AN60" s="321">
        <v>86819</v>
      </c>
      <c r="AO60" s="322">
        <v>80.5</v>
      </c>
      <c r="AP60" s="323">
        <v>64747</v>
      </c>
      <c r="AQ60" s="324">
        <v>10.7</v>
      </c>
      <c r="AR60" s="325">
        <v>69.8</v>
      </c>
    </row>
    <row r="61" spans="1:44" x14ac:dyDescent="0.15">
      <c r="A61" s="247"/>
      <c r="AK61" s="303" t="s">
        <v>523</v>
      </c>
      <c r="AL61" s="326"/>
      <c r="AM61" s="312">
        <v>804466</v>
      </c>
      <c r="AN61" s="313">
        <v>72306</v>
      </c>
      <c r="AO61" s="314">
        <v>29.2</v>
      </c>
      <c r="AP61" s="315">
        <v>98641</v>
      </c>
      <c r="AQ61" s="327">
        <v>5.5</v>
      </c>
      <c r="AR61" s="317">
        <v>23.7</v>
      </c>
    </row>
    <row r="62" spans="1:44" x14ac:dyDescent="0.15">
      <c r="A62" s="247"/>
      <c r="AK62" s="318"/>
      <c r="AL62" s="319" t="s">
        <v>518</v>
      </c>
      <c r="AM62" s="320">
        <v>579344</v>
      </c>
      <c r="AN62" s="321">
        <v>52261</v>
      </c>
      <c r="AO62" s="322">
        <v>44</v>
      </c>
      <c r="AP62" s="323">
        <v>55231</v>
      </c>
      <c r="AQ62" s="324">
        <v>4.5999999999999996</v>
      </c>
      <c r="AR62" s="325">
        <v>39.4</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ryEeOdJHKwP56z+Ccc6SNzOptE4WVRrPBJqJEJww4CfSnA9Cp+//kgW0O9WQYvbEwG4XWJEtd76QWGkgRGaZ2g==" saltValue="NzH3nWZX78Oi7j3P5QDKj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2" zoomScale="90" zoomScaleNormal="9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475</v>
      </c>
    </row>
    <row r="121" spans="125:125" ht="13.5" hidden="1" customHeight="1" x14ac:dyDescent="0.15">
      <c r="DU121" s="241"/>
    </row>
  </sheetData>
  <sheetProtection algorithmName="SHA-512" hashValue="lZVw2nJv8eJycv6J0jmaRAJds1VdjdPa5IlDeAGckiCJ/O+3gFsJwqus9GD2QHkdDpodfvvc2vXJ9xGGofZ0Sg==" saltValue="Q7U8wUalhqzEsafvvEFkW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N95" zoomScaleNormal="100" zoomScaleSheetLayoutView="55" workbookViewId="0">
      <selection activeCell="DF99" sqref="DF99"/>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475</v>
      </c>
    </row>
  </sheetData>
  <sheetProtection algorithmName="SHA-512" hashValue="e2AY825vCP0By0gaKZ4unIY8iBE3dfwh7OsrxKzWFujmbhN4DzYduiGi5c2jO4Ym1Oqb0zCk+yUKjbVw4wICpw==" saltValue="F/X/DUcT9FOYRMzIvcjHe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H4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26" t="s">
        <v>3</v>
      </c>
      <c r="D47" s="1126"/>
      <c r="E47" s="1127"/>
      <c r="F47" s="11">
        <v>17.260000000000002</v>
      </c>
      <c r="G47" s="12">
        <v>22.27</v>
      </c>
      <c r="H47" s="12">
        <v>23.64</v>
      </c>
      <c r="I47" s="12">
        <v>23.3</v>
      </c>
      <c r="J47" s="13">
        <v>23.09</v>
      </c>
    </row>
    <row r="48" spans="2:10" ht="57.75" customHeight="1" x14ac:dyDescent="0.15">
      <c r="B48" s="14"/>
      <c r="C48" s="1128" t="s">
        <v>4</v>
      </c>
      <c r="D48" s="1128"/>
      <c r="E48" s="1129"/>
      <c r="F48" s="15">
        <v>4.07</v>
      </c>
      <c r="G48" s="16">
        <v>3.81</v>
      </c>
      <c r="H48" s="16">
        <v>6.39</v>
      </c>
      <c r="I48" s="16">
        <v>4.78</v>
      </c>
      <c r="J48" s="17">
        <v>5.58</v>
      </c>
    </row>
    <row r="49" spans="2:10" ht="57.75" customHeight="1" thickBot="1" x14ac:dyDescent="0.2">
      <c r="B49" s="18"/>
      <c r="C49" s="1130" t="s">
        <v>5</v>
      </c>
      <c r="D49" s="1130"/>
      <c r="E49" s="1131"/>
      <c r="F49" s="19">
        <v>2.67</v>
      </c>
      <c r="G49" s="20">
        <v>6.01</v>
      </c>
      <c r="H49" s="20">
        <v>3.44</v>
      </c>
      <c r="I49" s="20" t="s">
        <v>530</v>
      </c>
      <c r="J49" s="21">
        <v>1.1100000000000001</v>
      </c>
    </row>
    <row r="50" spans="2:10" x14ac:dyDescent="0.15"/>
  </sheetData>
  <sheetProtection algorithmName="SHA-512" hashValue="DvJzu5waVpOCZBgCdlBiWIHAlBr3au6J7zX0Ow9/wBfDHqH3BSznu6ZueWarH8VbgvUVTsnirQqUMahQFN9agw==" saltValue="ZlbP/CtoNn/cR1f0XVMyW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安村 陽子</cp:lastModifiedBy>
  <cp:lastPrinted>2026-03-13T00:15:36Z</cp:lastPrinted>
  <dcterms:created xsi:type="dcterms:W3CDTF">2026-02-23T07:53:52Z</dcterms:created>
  <dcterms:modified xsi:type="dcterms:W3CDTF">2026-03-13T00:15:55Z</dcterms:modified>
  <cp:category/>
</cp:coreProperties>
</file>