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92.168.10.11\総務課\財政係\【決算統計】\■財政状況資料集\R06決算\080305【照会：316（月）〆】令和6年度財政状況資料集の作成及び提出について\回答\"/>
    </mc:Choice>
  </mc:AlternateContent>
  <xr:revisionPtr revIDLastSave="0" documentId="13_ncr:1_{528A7F00-B100-4F13-92C4-E3F50991D7F8}" xr6:coauthVersionLast="47" xr6:coauthVersionMax="47" xr10:uidLastSave="{00000000-0000-0000-0000-000000000000}"/>
  <bookViews>
    <workbookView xWindow="-120" yWindow="-120" windowWidth="29040" windowHeight="1584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7" i="10"/>
  <c r="AO36" i="10"/>
  <c r="AO35" i="10"/>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C37" i="10"/>
  <c r="CO36" i="10"/>
  <c r="BE36" i="10"/>
  <c r="C36" i="10"/>
  <c r="CO35" i="10"/>
  <c r="BE35" i="10"/>
  <c r="CO34" i="10"/>
  <c r="BW34" i="10"/>
  <c r="BW35" i="10" s="1"/>
  <c r="BW36" i="10" s="1"/>
  <c r="BW37" i="10" s="1"/>
  <c r="BW38" i="10" s="1"/>
  <c r="BW39" i="10" s="1"/>
  <c r="BW40" i="10" s="1"/>
  <c r="C34" i="10"/>
  <c r="C35" i="10" l="1"/>
  <c r="U34" i="10"/>
  <c r="U35" i="10" s="1"/>
  <c r="U36" i="10" s="1"/>
  <c r="U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AM36" i="10" s="1"/>
  <c r="AM37" i="10" s="1"/>
  <c r="BE34" i="10" l="1"/>
</calcChain>
</file>

<file path=xl/sharedStrings.xml><?xml version="1.0" encoding="utf-8"?>
<sst xmlns="http://schemas.openxmlformats.org/spreadsheetml/2006/main" count="1069" uniqueCount="568">
  <si>
    <t>標準財政規模比（％）</t>
    <phoneticPr fontId="7"/>
  </si>
  <si>
    <t>区分</t>
    <rPh sb="0" eb="2">
      <t>クブン</t>
    </rPh>
    <phoneticPr fontId="7"/>
  </si>
  <si>
    <t>年度</t>
    <rPh sb="0" eb="2">
      <t>ネンド</t>
    </rPh>
    <phoneticPr fontId="7"/>
  </si>
  <si>
    <t>財政調整基金残高</t>
    <rPh sb="0" eb="2">
      <t>ザイセイ</t>
    </rPh>
    <rPh sb="2" eb="4">
      <t>チョウセイ</t>
    </rPh>
    <rPh sb="4" eb="6">
      <t>キキン</t>
    </rPh>
    <rPh sb="6" eb="8">
      <t>ザンダカ</t>
    </rPh>
    <phoneticPr fontId="7"/>
  </si>
  <si>
    <t>実質収支額</t>
    <rPh sb="0" eb="2">
      <t>ジッシツ</t>
    </rPh>
    <rPh sb="2" eb="4">
      <t>シュウシ</t>
    </rPh>
    <rPh sb="4" eb="5">
      <t>ガク</t>
    </rPh>
    <phoneticPr fontId="7"/>
  </si>
  <si>
    <t>実質単年度収支</t>
    <rPh sb="0" eb="2">
      <t>ジッシツ</t>
    </rPh>
    <rPh sb="2" eb="5">
      <t>タンネンド</t>
    </rPh>
    <rPh sb="5" eb="7">
      <t>シュウシ</t>
    </rPh>
    <phoneticPr fontId="7"/>
  </si>
  <si>
    <t>会計</t>
    <rPh sb="0" eb="2">
      <t>カイケイ</t>
    </rPh>
    <phoneticPr fontId="7"/>
  </si>
  <si>
    <t>（百万円）</t>
    <rPh sb="1" eb="2">
      <t>ヒャク</t>
    </rPh>
    <rPh sb="2" eb="4">
      <t>マンエン</t>
    </rPh>
    <phoneticPr fontId="7"/>
  </si>
  <si>
    <t>分子の構造</t>
    <rPh sb="0" eb="2">
      <t>ブンシ</t>
    </rPh>
    <rPh sb="3" eb="5">
      <t>コウゾウ</t>
    </rPh>
    <phoneticPr fontId="7"/>
  </si>
  <si>
    <t>元利償還金等(A)</t>
    <phoneticPr fontId="7"/>
  </si>
  <si>
    <t>元利償還金</t>
  </si>
  <si>
    <t>減債基金積立不足算定額※2</t>
    <phoneticPr fontId="7"/>
  </si>
  <si>
    <t>満期一括償還地方債に係る年度割相当額</t>
    <phoneticPr fontId="7"/>
  </si>
  <si>
    <t>公営企業債の元利償還金に対する繰入金</t>
  </si>
  <si>
    <t>組合等が起こした地方債の元利償還金に対する負担金等</t>
  </si>
  <si>
    <t>債務負担行為に基づく支出額</t>
  </si>
  <si>
    <t>一時借入金の利子</t>
    <phoneticPr fontId="7"/>
  </si>
  <si>
    <t>算入公債費等(B)</t>
    <phoneticPr fontId="7"/>
  </si>
  <si>
    <t>算入公債費等</t>
    <phoneticPr fontId="7"/>
  </si>
  <si>
    <t>(A)－(B)</t>
    <phoneticPr fontId="7"/>
  </si>
  <si>
    <t>実質公債費比率の分子</t>
    <phoneticPr fontId="7"/>
  </si>
  <si>
    <t>※ 減債基金積立不足算定額=(C)×(１－(D)/(E))</t>
    <phoneticPr fontId="7"/>
  </si>
  <si>
    <t>（参考）</t>
    <rPh sb="1" eb="3">
      <t>サンコウ</t>
    </rPh>
    <phoneticPr fontId="7"/>
  </si>
  <si>
    <t>（百万円）</t>
    <phoneticPr fontId="7"/>
  </si>
  <si>
    <t>減債基金
積立状況等（注）</t>
    <rPh sb="0" eb="2">
      <t>ゲンサイ</t>
    </rPh>
    <rPh sb="2" eb="4">
      <t>キキン</t>
    </rPh>
    <rPh sb="5" eb="7">
      <t>ツミタテ</t>
    </rPh>
    <rPh sb="7" eb="9">
      <t>ジョウキョウ</t>
    </rPh>
    <rPh sb="9" eb="10">
      <t>トウ</t>
    </rPh>
    <rPh sb="10" eb="13">
      <t>チュウ</t>
    </rPh>
    <phoneticPr fontId="4"/>
  </si>
  <si>
    <t>満期一括償還地方債に係る実質償還額又は理論償還額のいずれか少ない額(C)</t>
    <phoneticPr fontId="3"/>
  </si>
  <si>
    <t>前年度末減債基金残高(D)</t>
    <phoneticPr fontId="7"/>
  </si>
  <si>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</si>
  <si>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</si>
  <si>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</si>
  <si>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7"/>
  </si>
  <si>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</si>
  <si>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</si>
  <si>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</si>
  <si>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</si>
  <si>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</si>
  <si>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</si>
  <si>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7"/>
  </si>
  <si>
    <t>連結実質赤字額</t>
  </si>
  <si>
    <t>組合等連結実質赤字額負担見込額</t>
  </si>
  <si>
    <t>充当可能財源等(B)</t>
    <phoneticPr fontId="7"/>
  </si>
  <si>
    <t>充当可能基金</t>
  </si>
  <si>
    <t>充当可能特定歳入</t>
  </si>
  <si>
    <t>基準財政需要額算入見込額</t>
  </si>
  <si>
    <t>将来負担比率の分子</t>
  </si>
  <si>
    <t>（百万円）</t>
    <rPh sb="1" eb="4">
      <t>ヒャクマンエン</t>
    </rPh>
    <phoneticPr fontId="7"/>
  </si>
  <si>
    <t>財政調整基金</t>
    <rPh sb="0" eb="2">
      <t>ザイセイ</t>
    </rPh>
    <rPh sb="2" eb="4">
      <t>チョウセイ</t>
    </rPh>
    <rPh sb="4" eb="6">
      <t>キキン</t>
    </rPh>
    <phoneticPr fontId="7"/>
  </si>
  <si>
    <t>減債基金</t>
    <rPh sb="0" eb="2">
      <t>ゲンサイ</t>
    </rPh>
    <rPh sb="2" eb="4">
      <t>キキン</t>
    </rPh>
    <phoneticPr fontId="7"/>
  </si>
  <si>
    <t>その他特定目的基金</t>
    <rPh sb="2" eb="3">
      <t>タ</t>
    </rPh>
    <rPh sb="3" eb="5">
      <t>トクテイ</t>
    </rPh>
    <rPh sb="5" eb="7">
      <t>モクテキ</t>
    </rPh>
    <rPh sb="7" eb="9">
      <t>キキン</t>
    </rPh>
    <phoneticPr fontId="7"/>
  </si>
  <si>
    <t>基金残高合計</t>
    <rPh sb="0" eb="2">
      <t>キキン</t>
    </rPh>
    <rPh sb="2" eb="4">
      <t>ザンダカ</t>
    </rPh>
    <rPh sb="4" eb="6">
      <t>ゴウケイ</t>
    </rPh>
    <phoneticPr fontId="7"/>
  </si>
  <si>
    <t>当該団体(円)</t>
  </si>
  <si>
    <t>実質収支比率等に係る経年分析</t>
  </si>
  <si>
    <t>実質収支額</t>
    <phoneticPr fontId="18"/>
  </si>
  <si>
    <t>財政調整基金残高</t>
    <phoneticPr fontId="7"/>
  </si>
  <si>
    <t>実質単年度収支</t>
    <rPh sb="0" eb="2">
      <t>ジッシツ</t>
    </rPh>
    <rPh sb="2" eb="5">
      <t>タンネンド</t>
    </rPh>
    <rPh sb="5" eb="7">
      <t>シュウシ</t>
    </rPh>
    <phoneticPr fontId="18"/>
  </si>
  <si>
    <t>連結実質赤字比率に係る赤字・黒字の構成分析</t>
  </si>
  <si>
    <t>赤字額</t>
    <rPh sb="0" eb="2">
      <t>アカジ</t>
    </rPh>
    <rPh sb="2" eb="3">
      <t>ガク</t>
    </rPh>
    <phoneticPr fontId="18"/>
  </si>
  <si>
    <t>黒字額</t>
    <rPh sb="0" eb="2">
      <t>クロジ</t>
    </rPh>
    <rPh sb="2" eb="3">
      <t>ガク</t>
    </rPh>
    <phoneticPr fontId="18"/>
  </si>
  <si>
    <t>実質公債費比率（分子）の構造</t>
  </si>
  <si>
    <t>元利償還金等</t>
    <rPh sb="0" eb="2">
      <t>ガンリ</t>
    </rPh>
    <rPh sb="2" eb="5">
      <t>ショウカンキン</t>
    </rPh>
    <rPh sb="5" eb="6">
      <t>トウ</t>
    </rPh>
    <phoneticPr fontId="7"/>
  </si>
  <si>
    <t>算入公債費等</t>
    <rPh sb="0" eb="2">
      <t>サンニュウ</t>
    </rPh>
    <rPh sb="2" eb="6">
      <t>コウサイヒトウ</t>
    </rPh>
    <phoneticPr fontId="7"/>
  </si>
  <si>
    <t>算入公債費等</t>
    <rPh sb="0" eb="2">
      <t>サンニュウ</t>
    </rPh>
    <rPh sb="2" eb="6">
      <t>コウサイヒトウ</t>
    </rPh>
    <phoneticPr fontId="18"/>
  </si>
  <si>
    <t>債務負担行為に基づく支出額</t>
    <phoneticPr fontId="7"/>
  </si>
  <si>
    <t>組合等が起こした地方債の元利償還金に対する負担金等</t>
    <phoneticPr fontId="7"/>
  </si>
  <si>
    <t>公営企業債の元利償還金に対する繰入金</t>
    <phoneticPr fontId="7"/>
  </si>
  <si>
    <t>減債基金積立不足算定額</t>
    <phoneticPr fontId="7"/>
  </si>
  <si>
    <t>元利償還金</t>
    <phoneticPr fontId="7"/>
  </si>
  <si>
    <t>実質公債費比率の分子</t>
  </si>
  <si>
    <t>将来負担比率（分子）の構造</t>
  </si>
  <si>
    <t>将来負担額</t>
    <rPh sb="0" eb="2">
      <t>ショウライ</t>
    </rPh>
    <rPh sb="2" eb="4">
      <t>フタン</t>
    </rPh>
    <rPh sb="4" eb="5">
      <t>ガク</t>
    </rPh>
    <phoneticPr fontId="7"/>
  </si>
  <si>
    <t>充当可能財源等</t>
    <rPh sb="0" eb="2">
      <t>ジュウトウ</t>
    </rPh>
    <rPh sb="2" eb="4">
      <t>カノウ</t>
    </rPh>
    <rPh sb="4" eb="6">
      <t>ザイゲン</t>
    </rPh>
    <rPh sb="6" eb="7">
      <t>トウ</t>
    </rPh>
    <phoneticPr fontId="7"/>
  </si>
  <si>
    <t>将来負担比率の分子</t>
    <phoneticPr fontId="7"/>
  </si>
  <si>
    <t>基金残高に係る経年分析</t>
    <phoneticPr fontId="21"/>
  </si>
  <si>
    <t>財政調整基金</t>
    <phoneticPr fontId="21"/>
  </si>
  <si>
    <t>減債基金</t>
    <phoneticPr fontId="21"/>
  </si>
  <si>
    <t>その他特定目的基金</t>
    <phoneticPr fontId="21"/>
  </si>
  <si>
    <t>令和6年度　財政状況資料集</t>
    <phoneticPr fontId="7"/>
  </si>
  <si>
    <t>総括表（市町村）</t>
    <rPh sb="0" eb="2">
      <t>ソウカツ</t>
    </rPh>
    <rPh sb="2" eb="3">
      <t>ヒョウ</t>
    </rPh>
    <rPh sb="4" eb="7">
      <t>シチョウソン</t>
    </rPh>
    <phoneticPr fontId="7"/>
  </si>
  <si>
    <t>都道府県名</t>
    <phoneticPr fontId="7"/>
  </si>
  <si>
    <t>兵庫県</t>
    <phoneticPr fontId="7"/>
  </si>
  <si>
    <t>市町村類型</t>
    <phoneticPr fontId="7"/>
  </si>
  <si>
    <t>Ⅲ－２</t>
    <phoneticPr fontId="7"/>
  </si>
  <si>
    <t>指定団体等の指定状況</t>
    <phoneticPr fontId="7"/>
  </si>
  <si>
    <t>令和6年度(千円)</t>
    <rPh sb="0" eb="2">
      <t>レイワ</t>
    </rPh>
    <rPh sb="3" eb="5">
      <t>ネンド</t>
    </rPh>
    <rPh sb="6" eb="8">
      <t>センエン</t>
    </rPh>
    <phoneticPr fontId="7"/>
  </si>
  <si>
    <t>令和5年度(千円)</t>
    <rPh sb="0" eb="2">
      <t>レイワ</t>
    </rPh>
    <rPh sb="3" eb="5">
      <t>ネンド</t>
    </rPh>
    <rPh sb="4" eb="5">
      <t>ド</t>
    </rPh>
    <rPh sb="6" eb="8">
      <t>センエン</t>
    </rPh>
    <phoneticPr fontId="7"/>
  </si>
  <si>
    <t>令和6年度(千円･％)</t>
    <rPh sb="0" eb="2">
      <t>レイワ</t>
    </rPh>
    <rPh sb="3" eb="5">
      <t>ネンド</t>
    </rPh>
    <rPh sb="6" eb="8">
      <t>センエン</t>
    </rPh>
    <phoneticPr fontId="7"/>
  </si>
  <si>
    <t>令和5年度(千円･％)</t>
    <rPh sb="0" eb="2">
      <t>レイワ</t>
    </rPh>
    <rPh sb="3" eb="5">
      <t>ネンド</t>
    </rPh>
    <rPh sb="4" eb="5">
      <t>ド</t>
    </rPh>
    <rPh sb="6" eb="8">
      <t>センエン</t>
    </rPh>
    <phoneticPr fontId="7"/>
  </si>
  <si>
    <t>歳入総額</t>
    <phoneticPr fontId="27"/>
  </si>
  <si>
    <t>実質収支比率</t>
    <rPh sb="0" eb="2">
      <t>ジッシツ</t>
    </rPh>
    <rPh sb="2" eb="4">
      <t>シュウシ</t>
    </rPh>
    <rPh sb="4" eb="6">
      <t>ヒリツ</t>
    </rPh>
    <phoneticPr fontId="7"/>
  </si>
  <si>
    <t>財政健全化等</t>
    <rPh sb="0" eb="2">
      <t>ザイセイ</t>
    </rPh>
    <rPh sb="2" eb="5">
      <t>ケンゼンカ</t>
    </rPh>
    <rPh sb="5" eb="6">
      <t>トウ</t>
    </rPh>
    <phoneticPr fontId="7"/>
  </si>
  <si>
    <t>×</t>
    <phoneticPr fontId="7"/>
  </si>
  <si>
    <t>歳出総額</t>
    <phoneticPr fontId="27"/>
  </si>
  <si>
    <t>経常収支比率</t>
    <rPh sb="0" eb="2">
      <t>ケイジョウ</t>
    </rPh>
    <rPh sb="2" eb="4">
      <t>シュウシ</t>
    </rPh>
    <rPh sb="4" eb="6">
      <t>ヒリツ</t>
    </rPh>
    <phoneticPr fontId="7"/>
  </si>
  <si>
    <t>市町村名</t>
    <rPh sb="0" eb="3">
      <t>シチョウソン</t>
    </rPh>
    <rPh sb="3" eb="4">
      <t>メイ</t>
    </rPh>
    <phoneticPr fontId="7"/>
  </si>
  <si>
    <t>新温泉町</t>
    <phoneticPr fontId="7"/>
  </si>
  <si>
    <t>地方交付税種地</t>
    <rPh sb="0" eb="2">
      <t>チホウ</t>
    </rPh>
    <rPh sb="2" eb="5">
      <t>コウフゼイ</t>
    </rPh>
    <rPh sb="5" eb="6">
      <t>シュ</t>
    </rPh>
    <rPh sb="6" eb="7">
      <t>チ</t>
    </rPh>
    <phoneticPr fontId="7"/>
  </si>
  <si>
    <t>2-1</t>
    <phoneticPr fontId="7"/>
  </si>
  <si>
    <t>財源超過</t>
    <rPh sb="0" eb="2">
      <t>ザイゲン</t>
    </rPh>
    <rPh sb="2" eb="4">
      <t>チョウカ</t>
    </rPh>
    <phoneticPr fontId="7"/>
  </si>
  <si>
    <t>歳入歳出差引</t>
    <phoneticPr fontId="27"/>
  </si>
  <si>
    <t>　　(※1)</t>
    <phoneticPr fontId="7"/>
  </si>
  <si>
    <t>首都</t>
    <rPh sb="0" eb="2">
      <t>シュト</t>
    </rPh>
    <phoneticPr fontId="7"/>
  </si>
  <si>
    <t>翌年度に繰越すべき財源</t>
    <phoneticPr fontId="7"/>
  </si>
  <si>
    <t>標準財政規模</t>
    <rPh sb="0" eb="2">
      <t>ヒョウジュン</t>
    </rPh>
    <rPh sb="2" eb="4">
      <t>ザイセイ</t>
    </rPh>
    <rPh sb="4" eb="6">
      <t>キボ</t>
    </rPh>
    <phoneticPr fontId="7"/>
  </si>
  <si>
    <t>近畿</t>
    <rPh sb="0" eb="2">
      <t>キンキ</t>
    </rPh>
    <phoneticPr fontId="7"/>
  </si>
  <si>
    <t>○</t>
    <phoneticPr fontId="7"/>
  </si>
  <si>
    <t>実質収支</t>
    <phoneticPr fontId="27"/>
  </si>
  <si>
    <t>財政力指数</t>
    <rPh sb="0" eb="3">
      <t>ザイセイリョク</t>
    </rPh>
    <rPh sb="3" eb="5">
      <t>シスウ</t>
    </rPh>
    <phoneticPr fontId="7"/>
  </si>
  <si>
    <t>人口</t>
    <rPh sb="0" eb="2">
      <t>ジンコウ</t>
    </rPh>
    <phoneticPr fontId="7"/>
  </si>
  <si>
    <t>令和2年国調(人)</t>
    <rPh sb="3" eb="4">
      <t>ネン</t>
    </rPh>
    <rPh sb="4" eb="5">
      <t>コク</t>
    </rPh>
    <rPh sb="5" eb="6">
      <t>チョウ</t>
    </rPh>
    <phoneticPr fontId="7"/>
  </si>
  <si>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7"/>
  </si>
  <si>
    <t>中部</t>
    <rPh sb="0" eb="2">
      <t>チュウブ</t>
    </rPh>
    <phoneticPr fontId="7"/>
  </si>
  <si>
    <t>単年度収支</t>
    <phoneticPr fontId="27"/>
  </si>
  <si>
    <t>公債費負担比率</t>
    <rPh sb="0" eb="3">
      <t>コウサイヒ</t>
    </rPh>
    <rPh sb="3" eb="5">
      <t>フタン</t>
    </rPh>
    <rPh sb="5" eb="7">
      <t>ヒリツ</t>
    </rPh>
    <phoneticPr fontId="7"/>
  </si>
  <si>
    <t>平成27年国調(人)</t>
    <rPh sb="4" eb="5">
      <t>ネン</t>
    </rPh>
    <rPh sb="5" eb="6">
      <t>コク</t>
    </rPh>
    <rPh sb="6" eb="7">
      <t>チョウ</t>
    </rPh>
    <phoneticPr fontId="7"/>
  </si>
  <si>
    <t>過疎</t>
    <rPh sb="0" eb="2">
      <t>カソ</t>
    </rPh>
    <phoneticPr fontId="7"/>
  </si>
  <si>
    <t>積立金</t>
    <phoneticPr fontId="27"/>
  </si>
  <si>
    <t>健全化判断比率</t>
    <phoneticPr fontId="7"/>
  </si>
  <si>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7"/>
  </si>
  <si>
    <t>-10.1</t>
    <phoneticPr fontId="7"/>
  </si>
  <si>
    <t>山振</t>
    <rPh sb="0" eb="1">
      <t>ヤマ</t>
    </rPh>
    <rPh sb="1" eb="2">
      <t>フ</t>
    </rPh>
    <phoneticPr fontId="7"/>
  </si>
  <si>
    <t>繰上償還金</t>
    <phoneticPr fontId="27"/>
  </si>
  <si>
    <t>　実質赤字比率</t>
    <rPh sb="1" eb="3">
      <t>ジッシツ</t>
    </rPh>
    <rPh sb="3" eb="5">
      <t>アカジ</t>
    </rPh>
    <rPh sb="5" eb="7">
      <t>ヒリツ</t>
    </rPh>
    <phoneticPr fontId="7"/>
  </si>
  <si>
    <t>-</t>
    <phoneticPr fontId="7"/>
  </si>
  <si>
    <t>住民基本台帳人口
 (※7)</t>
    <rPh sb="0" eb="2">
      <t>ジュウミン</t>
    </rPh>
    <rPh sb="2" eb="4">
      <t>キホン</t>
    </rPh>
    <rPh sb="4" eb="6">
      <t>ダイチョウ</t>
    </rPh>
    <rPh sb="6" eb="8">
      <t>ジンコウ</t>
    </rPh>
    <phoneticPr fontId="7"/>
  </si>
  <si>
    <t>令07.01.01(人)</t>
    <rPh sb="0" eb="1">
      <t>レイ</t>
    </rPh>
    <phoneticPr fontId="7"/>
  </si>
  <si>
    <t>令和2年国調</t>
    <rPh sb="0" eb="2">
      <t>レイワ</t>
    </rPh>
    <rPh sb="3" eb="4">
      <t>ネン</t>
    </rPh>
    <rPh sb="4" eb="5">
      <t>コク</t>
    </rPh>
    <rPh sb="5" eb="6">
      <t>チョウ</t>
    </rPh>
    <phoneticPr fontId="7"/>
  </si>
  <si>
    <t>平成27年国調</t>
    <rPh sb="4" eb="5">
      <t>ネン</t>
    </rPh>
    <rPh sb="5" eb="6">
      <t>コク</t>
    </rPh>
    <rPh sb="6" eb="7">
      <t>チョウ</t>
    </rPh>
    <phoneticPr fontId="7"/>
  </si>
  <si>
    <t>低開発</t>
    <rPh sb="0" eb="1">
      <t>テイ</t>
    </rPh>
    <rPh sb="1" eb="3">
      <t>カイハツ</t>
    </rPh>
    <phoneticPr fontId="7"/>
  </si>
  <si>
    <t>積立金取崩し額</t>
    <phoneticPr fontId="27"/>
  </si>
  <si>
    <t>　連結実質赤字比率</t>
    <rPh sb="1" eb="3">
      <t>レンケツ</t>
    </rPh>
    <rPh sb="3" eb="5">
      <t>ジッシツ</t>
    </rPh>
    <rPh sb="5" eb="7">
      <t>アカジ</t>
    </rPh>
    <rPh sb="7" eb="9">
      <t>ヒリツ</t>
    </rPh>
    <phoneticPr fontId="7"/>
  </si>
  <si>
    <t>うち日本人(人)</t>
    <phoneticPr fontId="7"/>
  </si>
  <si>
    <t>第1次</t>
    <rPh sb="0" eb="1">
      <t>ダイ</t>
    </rPh>
    <rPh sb="2" eb="3">
      <t>ジ</t>
    </rPh>
    <phoneticPr fontId="7"/>
  </si>
  <si>
    <t>指数表選定</t>
    <rPh sb="0" eb="2">
      <t>シスウ</t>
    </rPh>
    <rPh sb="2" eb="3">
      <t>ヒョウ</t>
    </rPh>
    <rPh sb="3" eb="5">
      <t>センテイ</t>
    </rPh>
    <phoneticPr fontId="7"/>
  </si>
  <si>
    <t>実質単年度収支</t>
    <phoneticPr fontId="27"/>
  </si>
  <si>
    <t>　実質公債費比率</t>
    <rPh sb="1" eb="3">
      <t>ジッシツ</t>
    </rPh>
    <rPh sb="3" eb="6">
      <t>コウサイヒ</t>
    </rPh>
    <rPh sb="6" eb="8">
      <t>ヒリツ</t>
    </rPh>
    <phoneticPr fontId="7"/>
  </si>
  <si>
    <t>令06.01.01(人)</t>
    <phoneticPr fontId="7"/>
  </si>
  <si>
    <t>　将来負担比率</t>
    <rPh sb="1" eb="3">
      <t>ショウライ</t>
    </rPh>
    <rPh sb="3" eb="5">
      <t>フタン</t>
    </rPh>
    <rPh sb="5" eb="7">
      <t>ヒリツ</t>
    </rPh>
    <phoneticPr fontId="7"/>
  </si>
  <si>
    <t>第2次</t>
    <rPh sb="0" eb="1">
      <t>ダイ</t>
    </rPh>
    <rPh sb="2" eb="3">
      <t>ジ</t>
    </rPh>
    <phoneticPr fontId="7"/>
  </si>
  <si>
    <t>基準財政収入額</t>
    <phoneticPr fontId="27"/>
  </si>
  <si>
    <r>
      <t>資金不足比率 (※</t>
    </r>
    <r>
      <rPr>
        <sz val="9"/>
        <color indexed="8"/>
        <rFont val="ＭＳ ゴシック"/>
        <family val="3"/>
        <charset val="128"/>
      </rPr>
      <t>4</t>
    </r>
    <r>
      <rPr>
        <sz val="9"/>
        <color indexed="8"/>
        <rFont val="ＭＳ ゴシック"/>
        <family val="3"/>
        <charset val="128"/>
      </rPr>
      <t>)</t>
    </r>
    <phoneticPr fontId="7"/>
  </si>
  <si>
    <t>増減率  (％)</t>
    <rPh sb="0" eb="2">
      <t>ゾウゲン</t>
    </rPh>
    <rPh sb="2" eb="3">
      <t>リツ</t>
    </rPh>
    <phoneticPr fontId="7"/>
  </si>
  <si>
    <t>-2.0</t>
    <phoneticPr fontId="7"/>
  </si>
  <si>
    <t>基準財政需要額</t>
    <phoneticPr fontId="27"/>
  </si>
  <si>
    <t>うち日本人(％)</t>
    <phoneticPr fontId="7"/>
  </si>
  <si>
    <t>-2.3</t>
    <phoneticPr fontId="7"/>
  </si>
  <si>
    <t>第3次</t>
    <rPh sb="0" eb="1">
      <t>ダイ</t>
    </rPh>
    <rPh sb="2" eb="3">
      <t>ジ</t>
    </rPh>
    <phoneticPr fontId="7"/>
  </si>
  <si>
    <t>標準税収入額等</t>
    <phoneticPr fontId="27"/>
  </si>
  <si>
    <t>面積 (k㎡)</t>
    <rPh sb="0" eb="2">
      <t>メンセキ</t>
    </rPh>
    <phoneticPr fontId="7"/>
  </si>
  <si>
    <t>経常経費充当一般財源等</t>
    <rPh sb="0" eb="2">
      <t>ケイジョウ</t>
    </rPh>
    <rPh sb="2" eb="4">
      <t>ケイヒ</t>
    </rPh>
    <rPh sb="4" eb="6">
      <t>ジュウトウ</t>
    </rPh>
    <rPh sb="6" eb="8">
      <t>イッパン</t>
    </rPh>
    <rPh sb="8" eb="10">
      <t>ザイゲン</t>
    </rPh>
    <rPh sb="10" eb="11">
      <t>トウ</t>
    </rPh>
    <phoneticPr fontId="27"/>
  </si>
  <si>
    <t>人口密度 (人/k㎡)</t>
    <rPh sb="0" eb="2">
      <t>ジンコウ</t>
    </rPh>
    <rPh sb="2" eb="4">
      <t>ミツド</t>
    </rPh>
    <phoneticPr fontId="7"/>
  </si>
  <si>
    <t>歳入一般財源等</t>
    <rPh sb="0" eb="2">
      <t>サイニュウ</t>
    </rPh>
    <rPh sb="2" eb="4">
      <t>イッパン</t>
    </rPh>
    <rPh sb="4" eb="6">
      <t>ザイゲン</t>
    </rPh>
    <rPh sb="6" eb="7">
      <t>トウ</t>
    </rPh>
    <phoneticPr fontId="27"/>
  </si>
  <si>
    <t>世帯数 (世帯)</t>
    <rPh sb="0" eb="3">
      <t>セタイスウ</t>
    </rPh>
    <phoneticPr fontId="7"/>
  </si>
  <si>
    <t>職員の状況 (※8)</t>
    <rPh sb="0" eb="2">
      <t>ショクイン</t>
    </rPh>
    <rPh sb="3" eb="5">
      <t>ジョウキョウ</t>
    </rPh>
    <phoneticPr fontId="7"/>
  </si>
  <si>
    <t>特別職等</t>
    <rPh sb="0" eb="2">
      <t>トクベツ</t>
    </rPh>
    <rPh sb="2" eb="3">
      <t>ショク</t>
    </rPh>
    <rPh sb="3" eb="4">
      <t>トウ</t>
    </rPh>
    <phoneticPr fontId="7"/>
  </si>
  <si>
    <t>定数</t>
    <rPh sb="0" eb="2">
      <t>テイスウ</t>
    </rPh>
    <phoneticPr fontId="7"/>
  </si>
  <si>
    <t>1人あたり平均
給料月額(百円)</t>
    <rPh sb="1" eb="2">
      <t>リ</t>
    </rPh>
    <rPh sb="5" eb="7">
      <t>ヘイキン</t>
    </rPh>
    <rPh sb="8" eb="10">
      <t>キュウリョウ</t>
    </rPh>
    <rPh sb="10" eb="11">
      <t>ツキ</t>
    </rPh>
    <rPh sb="11" eb="12">
      <t>ガク</t>
    </rPh>
    <rPh sb="13" eb="15">
      <t>ヒャクエン</t>
    </rPh>
    <phoneticPr fontId="7"/>
  </si>
  <si>
    <t>一般職員等(※6)</t>
    <rPh sb="0" eb="2">
      <t>イッパン</t>
    </rPh>
    <rPh sb="2" eb="4">
      <t>ショクイン</t>
    </rPh>
    <rPh sb="4" eb="5">
      <t>トウ</t>
    </rPh>
    <phoneticPr fontId="7"/>
  </si>
  <si>
    <t>職員数
(人)</t>
    <rPh sb="0" eb="3">
      <t>ショクインスウ</t>
    </rPh>
    <phoneticPr fontId="7"/>
  </si>
  <si>
    <t>給料月額
(百円)</t>
    <rPh sb="0" eb="2">
      <t>キュウリョウ</t>
    </rPh>
    <rPh sb="2" eb="3">
      <t>ツキ</t>
    </rPh>
    <rPh sb="3" eb="4">
      <t>ガク</t>
    </rPh>
    <rPh sb="6" eb="8">
      <t>ヒャクエン</t>
    </rPh>
    <phoneticPr fontId="7"/>
  </si>
  <si>
    <t>地方債現在高</t>
  </si>
  <si>
    <t>　うち公的資金</t>
    <rPh sb="3" eb="5">
      <t>コウテキ</t>
    </rPh>
    <phoneticPr fontId="7"/>
  </si>
  <si>
    <t>市区町村長</t>
    <rPh sb="0" eb="2">
      <t>シク</t>
    </rPh>
    <rPh sb="2" eb="4">
      <t>チョウソン</t>
    </rPh>
    <rPh sb="4" eb="5">
      <t>チョウ</t>
    </rPh>
    <phoneticPr fontId="7"/>
  </si>
  <si>
    <t>一般職員</t>
    <rPh sb="0" eb="2">
      <t>イッパン</t>
    </rPh>
    <rPh sb="2" eb="4">
      <t>ショクイン</t>
    </rPh>
    <phoneticPr fontId="7"/>
  </si>
  <si>
    <t>地方債現在高（臨時財政対策債除き）</t>
    <phoneticPr fontId="7"/>
  </si>
  <si>
    <t>副市区町村長</t>
    <rPh sb="0" eb="1">
      <t>フク</t>
    </rPh>
    <rPh sb="1" eb="3">
      <t>シク</t>
    </rPh>
    <rPh sb="3" eb="5">
      <t>チョウソン</t>
    </rPh>
    <rPh sb="5" eb="6">
      <t>チョウ</t>
    </rPh>
    <phoneticPr fontId="7"/>
  </si>
  <si>
    <t>　うち消防職員</t>
    <rPh sb="3" eb="5">
      <t>ショウボウ</t>
    </rPh>
    <rPh sb="5" eb="7">
      <t>ショクイン</t>
    </rPh>
    <phoneticPr fontId="7"/>
  </si>
  <si>
    <t>債務負担行為額（支出予定額）</t>
    <rPh sb="0" eb="2">
      <t>サイム</t>
    </rPh>
    <rPh sb="2" eb="4">
      <t>フタン</t>
    </rPh>
    <rPh sb="4" eb="6">
      <t>コウイ</t>
    </rPh>
    <rPh sb="6" eb="7">
      <t>ガク</t>
    </rPh>
    <rPh sb="8" eb="10">
      <t>シシュツ</t>
    </rPh>
    <rPh sb="10" eb="12">
      <t>ヨテイ</t>
    </rPh>
    <rPh sb="12" eb="13">
      <t>ガク</t>
    </rPh>
    <phoneticPr fontId="7"/>
  </si>
  <si>
    <t>教育長</t>
    <phoneticPr fontId="7"/>
  </si>
  <si>
    <t>　うち技能労務職員</t>
    <rPh sb="3" eb="5">
      <t>ギノウ</t>
    </rPh>
    <rPh sb="5" eb="7">
      <t>ロウム</t>
    </rPh>
    <rPh sb="7" eb="9">
      <t>ショクイン</t>
    </rPh>
    <phoneticPr fontId="7"/>
  </si>
  <si>
    <t>収益事業収入</t>
  </si>
  <si>
    <t>議会議長</t>
    <rPh sb="0" eb="2">
      <t>ギカイ</t>
    </rPh>
    <rPh sb="2" eb="4">
      <t>ギチョウ</t>
    </rPh>
    <phoneticPr fontId="7"/>
  </si>
  <si>
    <t>教育公務員</t>
    <rPh sb="0" eb="2">
      <t>キョウイク</t>
    </rPh>
    <rPh sb="2" eb="5">
      <t>コウムイン</t>
    </rPh>
    <phoneticPr fontId="7"/>
  </si>
  <si>
    <t>土地開発基金現在高</t>
    <rPh sb="0" eb="2">
      <t>トチ</t>
    </rPh>
    <rPh sb="2" eb="4">
      <t>カイハツ</t>
    </rPh>
    <rPh sb="4" eb="6">
      <t>キキン</t>
    </rPh>
    <rPh sb="6" eb="8">
      <t>ゲンザイ</t>
    </rPh>
    <rPh sb="8" eb="9">
      <t>タカ</t>
    </rPh>
    <phoneticPr fontId="27"/>
  </si>
  <si>
    <t>議会副議長</t>
    <rPh sb="0" eb="2">
      <t>ギカイ</t>
    </rPh>
    <rPh sb="2" eb="3">
      <t>フク</t>
    </rPh>
    <rPh sb="3" eb="5">
      <t>ギチョウ</t>
    </rPh>
    <phoneticPr fontId="7"/>
  </si>
  <si>
    <t>臨時職員</t>
    <rPh sb="0" eb="2">
      <t>リンジ</t>
    </rPh>
    <rPh sb="2" eb="4">
      <t>ショクイン</t>
    </rPh>
    <phoneticPr fontId="7"/>
  </si>
  <si>
    <t>積立金
現在高</t>
    <rPh sb="4" eb="7">
      <t>ゲンザイダカ</t>
    </rPh>
    <phoneticPr fontId="27"/>
  </si>
  <si>
    <t>議会議員</t>
    <rPh sb="0" eb="2">
      <t>ギカイ</t>
    </rPh>
    <rPh sb="2" eb="4">
      <t>ギイン</t>
    </rPh>
    <phoneticPr fontId="7"/>
  </si>
  <si>
    <t>合計</t>
    <rPh sb="0" eb="2">
      <t>ゴウケイ</t>
    </rPh>
    <phoneticPr fontId="7"/>
  </si>
  <si>
    <t>減債基金</t>
    <rPh sb="0" eb="1">
      <t>ゲン</t>
    </rPh>
    <rPh sb="1" eb="2">
      <t>サイ</t>
    </rPh>
    <rPh sb="2" eb="4">
      <t>キキン</t>
    </rPh>
    <phoneticPr fontId="7"/>
  </si>
  <si>
    <t>ラスパイレス指数</t>
    <rPh sb="6" eb="8">
      <t>シスウ</t>
    </rPh>
    <phoneticPr fontId="7"/>
  </si>
  <si>
    <t>一般会計等の一覧</t>
    <phoneticPr fontId="7"/>
  </si>
  <si>
    <t>事業会計の一覧</t>
    <rPh sb="0" eb="2">
      <t>ジギョウ</t>
    </rPh>
    <rPh sb="2" eb="4">
      <t>カイケイ</t>
    </rPh>
    <phoneticPr fontId="7"/>
  </si>
  <si>
    <t>公営企業（法適）の一覧</t>
    <rPh sb="0" eb="2">
      <t>コウエイ</t>
    </rPh>
    <rPh sb="2" eb="4">
      <t>キギョウ</t>
    </rPh>
    <phoneticPr fontId="7"/>
  </si>
  <si>
    <t>公営企業（法非適）の一覧</t>
    <rPh sb="0" eb="2">
      <t>コウエイ</t>
    </rPh>
    <rPh sb="2" eb="4">
      <t>キギョウ</t>
    </rPh>
    <rPh sb="6" eb="7">
      <t>ヒ</t>
    </rPh>
    <phoneticPr fontId="7"/>
  </si>
  <si>
    <t>関係する一部事務組合等一覧</t>
    <rPh sb="0" eb="2">
      <t>カンケイ</t>
    </rPh>
    <rPh sb="4" eb="6">
      <t>イチブ</t>
    </rPh>
    <rPh sb="6" eb="8">
      <t>ジム</t>
    </rPh>
    <rPh sb="8" eb="10">
      <t>クミアイ</t>
    </rPh>
    <rPh sb="10" eb="11">
      <t>トウ</t>
    </rPh>
    <rPh sb="11" eb="13">
      <t>イチラン</t>
    </rPh>
    <phoneticPr fontId="7"/>
  </si>
  <si>
    <t>地方公社・第三セクター等一覧</t>
    <rPh sb="0" eb="2">
      <t>チホウ</t>
    </rPh>
    <rPh sb="2" eb="4">
      <t>コウシャ</t>
    </rPh>
    <rPh sb="5" eb="6">
      <t>ダイ</t>
    </rPh>
    <rPh sb="6" eb="7">
      <t>３</t>
    </rPh>
    <rPh sb="11" eb="12">
      <t>トウ</t>
    </rPh>
    <rPh sb="12" eb="14">
      <t>イチラン</t>
    </rPh>
    <phoneticPr fontId="7"/>
  </si>
  <si>
    <t>項番</t>
    <phoneticPr fontId="7"/>
  </si>
  <si>
    <t>会計名</t>
    <phoneticPr fontId="7"/>
  </si>
  <si>
    <t>項番</t>
    <rPh sb="0" eb="2">
      <t>コウバン</t>
    </rPh>
    <phoneticPr fontId="7"/>
  </si>
  <si>
    <t>会計名</t>
    <rPh sb="0" eb="2">
      <t>カイケイ</t>
    </rPh>
    <rPh sb="2" eb="3">
      <t>メイ</t>
    </rPh>
    <phoneticPr fontId="7"/>
  </si>
  <si>
    <t>組合等名</t>
    <phoneticPr fontId="7"/>
  </si>
  <si>
    <t>団体名</t>
    <rPh sb="0" eb="2">
      <t>ダンタイ</t>
    </rPh>
    <phoneticPr fontId="7"/>
  </si>
  <si>
    <r>
      <t>(※</t>
    </r>
    <r>
      <rPr>
        <sz val="9"/>
        <color indexed="8"/>
        <rFont val="ＭＳ ゴシック"/>
        <family val="3"/>
        <charset val="128"/>
      </rPr>
      <t>3</t>
    </r>
    <r>
      <rPr>
        <sz val="9"/>
        <color indexed="8"/>
        <rFont val="ＭＳ ゴシック"/>
        <family val="3"/>
        <charset val="128"/>
      </rPr>
      <t>)</t>
    </r>
    <phoneticPr fontId="7"/>
  </si>
  <si>
    <t>（注釈）</t>
    <rPh sb="1" eb="3">
      <t>チュウシャク</t>
    </rPh>
    <phoneticPr fontId="7"/>
  </si>
  <si>
    <t>※1：経常収支比率の( )内の数値は、「減収補塡債（特例分）」及び「臨時財政対策債」を除いて算出したものである。</t>
    <phoneticPr fontId="7"/>
  </si>
  <si>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30"/>
  </si>
  <si>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7"/>
  </si>
  <si>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7"/>
  </si>
  <si>
    <t>※5：産業構造の比率は、分母を就業人口総数とし、分類不能の産業を除いて算出。</t>
    <phoneticPr fontId="7"/>
  </si>
  <si>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7"/>
  </si>
  <si>
    <t>※7：人口については、調査対象年度の1月1日現在の住民基本台帳に登載されている人口に基づいている。</t>
    <rPh sb="13" eb="15">
      <t>タイショウ</t>
    </rPh>
    <rPh sb="27" eb="29">
      <t>キホン</t>
    </rPh>
    <rPh sb="42" eb="43">
      <t>モト</t>
    </rPh>
    <phoneticPr fontId="31"/>
  </si>
  <si>
    <t>※8：職員の状況については、調査対象年度の地方公務員給与実態調査に基づいている。</t>
    <phoneticPr fontId="31"/>
  </si>
  <si>
    <t>令和6年度</t>
    <phoneticPr fontId="27"/>
  </si>
  <si>
    <t>兵庫県新温泉町</t>
    <phoneticPr fontId="27"/>
  </si>
  <si>
    <t>(1) 普通会計の状況（市町村）</t>
    <rPh sb="4" eb="6">
      <t>フツウ</t>
    </rPh>
    <rPh sb="6" eb="8">
      <t>カイケイ</t>
    </rPh>
    <rPh sb="9" eb="11">
      <t>ジョウキョウ</t>
    </rPh>
    <rPh sb="12" eb="15">
      <t>シチョウソン</t>
    </rPh>
    <phoneticPr fontId="7"/>
  </si>
  <si>
    <t>歳入の状況（単位 千円・％）</t>
    <rPh sb="0" eb="2">
      <t>サイニュウ</t>
    </rPh>
    <rPh sb="3" eb="5">
      <t>ジョウキョウ</t>
    </rPh>
    <rPh sb="6" eb="8">
      <t>タンイ</t>
    </rPh>
    <rPh sb="9" eb="11">
      <t>センエン</t>
    </rPh>
    <phoneticPr fontId="7"/>
  </si>
  <si>
    <t>地方税の状況（単位 千円・％）</t>
    <rPh sb="0" eb="2">
      <t>チホウ</t>
    </rPh>
    <rPh sb="2" eb="3">
      <t>ゼイ</t>
    </rPh>
    <rPh sb="4" eb="6">
      <t>ジョウキョウ</t>
    </rPh>
    <rPh sb="7" eb="9">
      <t>タンイ</t>
    </rPh>
    <rPh sb="10" eb="12">
      <t>センエン</t>
    </rPh>
    <phoneticPr fontId="7"/>
  </si>
  <si>
    <t>歳出の状況（単位 千円・％）</t>
    <phoneticPr fontId="7"/>
  </si>
  <si>
    <t>決算額</t>
    <rPh sb="0" eb="2">
      <t>ケッサン</t>
    </rPh>
    <rPh sb="2" eb="3">
      <t>ガク</t>
    </rPh>
    <phoneticPr fontId="7"/>
  </si>
  <si>
    <t>構成比</t>
    <rPh sb="0" eb="3">
      <t>コウセイヒ</t>
    </rPh>
    <phoneticPr fontId="7"/>
  </si>
  <si>
    <t>経常一般財源等</t>
    <rPh sb="0" eb="2">
      <t>ケイジョウ</t>
    </rPh>
    <rPh sb="2" eb="4">
      <t>イッパン</t>
    </rPh>
    <rPh sb="4" eb="7">
      <t>ザイゲントウ</t>
    </rPh>
    <phoneticPr fontId="7"/>
  </si>
  <si>
    <t>区分</t>
  </si>
  <si>
    <t>収入済額</t>
    <rPh sb="0" eb="2">
      <t>シュウニュウ</t>
    </rPh>
    <rPh sb="2" eb="3">
      <t>スミ</t>
    </rPh>
    <rPh sb="3" eb="4">
      <t>ガク</t>
    </rPh>
    <phoneticPr fontId="7"/>
  </si>
  <si>
    <t>超過課税分</t>
    <rPh sb="0" eb="2">
      <t>チョウカ</t>
    </rPh>
    <rPh sb="2" eb="4">
      <t>カゼイ</t>
    </rPh>
    <rPh sb="4" eb="5">
      <t>ブン</t>
    </rPh>
    <phoneticPr fontId="7"/>
  </si>
  <si>
    <t>目的別歳出の状況（単位 千円・％）</t>
    <phoneticPr fontId="7"/>
  </si>
  <si>
    <t>地方税</t>
  </si>
  <si>
    <t>普通税</t>
    <rPh sb="0" eb="2">
      <t>フツウ</t>
    </rPh>
    <rPh sb="2" eb="3">
      <t>ゼイ</t>
    </rPh>
    <phoneticPr fontId="26"/>
  </si>
  <si>
    <t>決算額 (A)</t>
    <rPh sb="0" eb="2">
      <t>ケッサン</t>
    </rPh>
    <rPh sb="2" eb="3">
      <t>ガク</t>
    </rPh>
    <phoneticPr fontId="7"/>
  </si>
  <si>
    <t>(A)のうち普通建設事業費</t>
    <rPh sb="6" eb="8">
      <t>フツウ</t>
    </rPh>
    <rPh sb="8" eb="10">
      <t>ケンセツ</t>
    </rPh>
    <rPh sb="10" eb="13">
      <t>ジギョウヒ</t>
    </rPh>
    <phoneticPr fontId="7"/>
  </si>
  <si>
    <t>(A)のうち充当一般財源等</t>
    <rPh sb="6" eb="8">
      <t>ジュウトウ</t>
    </rPh>
    <rPh sb="8" eb="10">
      <t>イッパン</t>
    </rPh>
    <rPh sb="10" eb="12">
      <t>ザイゲン</t>
    </rPh>
    <rPh sb="12" eb="13">
      <t>ナド</t>
    </rPh>
    <phoneticPr fontId="7"/>
  </si>
  <si>
    <t>地方譲与税</t>
    <phoneticPr fontId="7"/>
  </si>
  <si>
    <t>　法定普通税</t>
    <phoneticPr fontId="7"/>
  </si>
  <si>
    <t>議会費</t>
  </si>
  <si>
    <t>利子割交付金</t>
  </si>
  <si>
    <t>　　市町村民税</t>
    <phoneticPr fontId="7"/>
  </si>
  <si>
    <t>総務費</t>
  </si>
  <si>
    <t>配当割交付金</t>
    <rPh sb="0" eb="2">
      <t>ハイトウ</t>
    </rPh>
    <rPh sb="2" eb="3">
      <t>ワリ</t>
    </rPh>
    <rPh sb="3" eb="6">
      <t>コウフキン</t>
    </rPh>
    <phoneticPr fontId="26"/>
  </si>
  <si>
    <t>　　　個人均等割</t>
    <phoneticPr fontId="7"/>
  </si>
  <si>
    <t>民生費</t>
  </si>
  <si>
    <t>株式等譲渡所得割交付金</t>
    <rPh sb="0" eb="2">
      <t>カブシキ</t>
    </rPh>
    <rPh sb="2" eb="3">
      <t>トウ</t>
    </rPh>
    <rPh sb="3" eb="5">
      <t>ジョウト</t>
    </rPh>
    <rPh sb="5" eb="7">
      <t>ショトク</t>
    </rPh>
    <rPh sb="7" eb="8">
      <t>ワリ</t>
    </rPh>
    <rPh sb="8" eb="11">
      <t>コウフキン</t>
    </rPh>
    <phoneticPr fontId="26"/>
  </si>
  <si>
    <t>　　　所得割</t>
    <phoneticPr fontId="7"/>
  </si>
  <si>
    <t>衛生費</t>
  </si>
  <si>
    <t>分離課税所得割交付金</t>
    <phoneticPr fontId="27"/>
  </si>
  <si>
    <t>　　　法人均等割</t>
    <phoneticPr fontId="7"/>
  </si>
  <si>
    <t>労働費</t>
  </si>
  <si>
    <t>地方消費税交付金</t>
  </si>
  <si>
    <t>　　　法人税割</t>
    <phoneticPr fontId="7"/>
  </si>
  <si>
    <t>農林水産業費</t>
  </si>
  <si>
    <t>ゴルフ場利用税交付金</t>
  </si>
  <si>
    <t>　　固定資産税</t>
    <phoneticPr fontId="7"/>
  </si>
  <si>
    <t>商工費</t>
  </si>
  <si>
    <t>自動車取得税交付金</t>
  </si>
  <si>
    <t>　　　うち純固定資産税</t>
    <phoneticPr fontId="7"/>
  </si>
  <si>
    <t>土木費</t>
  </si>
  <si>
    <t>軽油引取税交付金</t>
  </si>
  <si>
    <t>　　軽自動車税</t>
    <phoneticPr fontId="7"/>
  </si>
  <si>
    <t>消防費</t>
  </si>
  <si>
    <t>自動車税環境性能割交付金</t>
    <phoneticPr fontId="7"/>
  </si>
  <si>
    <t>　　市町村たばこ税</t>
    <phoneticPr fontId="7"/>
  </si>
  <si>
    <t>教育費</t>
  </si>
  <si>
    <t>法人事業税交付金</t>
    <phoneticPr fontId="18"/>
  </si>
  <si>
    <t>　　鉱産税</t>
    <phoneticPr fontId="7"/>
  </si>
  <si>
    <t>災害復旧費</t>
  </si>
  <si>
    <t>地方特例交付金等</t>
    <rPh sb="7" eb="8">
      <t>トウ</t>
    </rPh>
    <phoneticPr fontId="18"/>
  </si>
  <si>
    <t>　　特別土地保有税</t>
    <phoneticPr fontId="7"/>
  </si>
  <si>
    <t>公債費</t>
  </si>
  <si>
    <t>　住宅借入金等特別税額控除減収補塡特例交付金</t>
    <phoneticPr fontId="7"/>
  </si>
  <si>
    <t>　法定外普通税</t>
    <phoneticPr fontId="7"/>
  </si>
  <si>
    <t>諸支出金</t>
    <rPh sb="3" eb="4">
      <t>キン</t>
    </rPh>
    <phoneticPr fontId="27"/>
  </si>
  <si>
    <t>　定額減税減収補塡特例交付金</t>
    <phoneticPr fontId="7"/>
  </si>
  <si>
    <t>目的税</t>
  </si>
  <si>
    <t>前年度繰上充用金</t>
    <phoneticPr fontId="7"/>
  </si>
  <si>
    <t>　新型コロナウイルス感染症対策地方税減収補塡特別交付金</t>
    <phoneticPr fontId="7"/>
  </si>
  <si>
    <t>　法定目的税</t>
    <phoneticPr fontId="7"/>
  </si>
  <si>
    <t>歳出合計</t>
  </si>
  <si>
    <t>地方交付税</t>
  </si>
  <si>
    <t>　　入湯税</t>
    <phoneticPr fontId="7"/>
  </si>
  <si>
    <t>　普通交付税</t>
    <phoneticPr fontId="7"/>
  </si>
  <si>
    <t>　　事業所税</t>
    <phoneticPr fontId="7"/>
  </si>
  <si>
    <t>性質別歳出の状況（単位 千円・％）</t>
    <rPh sb="0" eb="2">
      <t>セイシツ</t>
    </rPh>
    <phoneticPr fontId="7"/>
  </si>
  <si>
    <t>　特別交付税</t>
    <phoneticPr fontId="7"/>
  </si>
  <si>
    <t>　　都市計画税</t>
    <phoneticPr fontId="7"/>
  </si>
  <si>
    <t>決算額</t>
  </si>
  <si>
    <t>構成比</t>
    <phoneticPr fontId="7"/>
  </si>
  <si>
    <t>充当一般財源等</t>
    <phoneticPr fontId="7"/>
  </si>
  <si>
    <t>経常経費充当一般財源等</t>
  </si>
  <si>
    <t>経常収支比率</t>
    <rPh sb="0" eb="2">
      <t>ケイジョウ</t>
    </rPh>
    <rPh sb="2" eb="4">
      <t>シュウシ</t>
    </rPh>
    <rPh sb="4" eb="6">
      <t>ヒリツ</t>
    </rPh>
    <phoneticPr fontId="22"/>
  </si>
  <si>
    <t>　震災復興特別交付税</t>
    <phoneticPr fontId="27"/>
  </si>
  <si>
    <t>　　水利地益税等</t>
    <phoneticPr fontId="7"/>
  </si>
  <si>
    <t>義務的経費計</t>
    <rPh sb="0" eb="3">
      <t>ギムテキ</t>
    </rPh>
    <rPh sb="3" eb="5">
      <t>ケイヒ</t>
    </rPh>
    <rPh sb="5" eb="6">
      <t>ケイ</t>
    </rPh>
    <phoneticPr fontId="7"/>
  </si>
  <si>
    <t>(一般財源計)</t>
    <phoneticPr fontId="7"/>
  </si>
  <si>
    <t>　法定外目的税</t>
    <phoneticPr fontId="7"/>
  </si>
  <si>
    <t>　人件費</t>
    <phoneticPr fontId="7"/>
  </si>
  <si>
    <t>交通安全対策特別交付金</t>
    <phoneticPr fontId="7"/>
  </si>
  <si>
    <t>旧法による税</t>
  </si>
  <si>
    <t>　　うち職員給</t>
    <rPh sb="4" eb="6">
      <t>ショクイン</t>
    </rPh>
    <rPh sb="6" eb="7">
      <t>キュウ</t>
    </rPh>
    <phoneticPr fontId="7"/>
  </si>
  <si>
    <t>分担金・負担金</t>
  </si>
  <si>
    <t>合計</t>
  </si>
  <si>
    <t>　扶助費</t>
    <phoneticPr fontId="7"/>
  </si>
  <si>
    <t>使用料</t>
  </si>
  <si>
    <t>　公債費</t>
    <phoneticPr fontId="7"/>
  </si>
  <si>
    <t>手数料</t>
  </si>
  <si>
    <t>内訳</t>
    <rPh sb="0" eb="2">
      <t>ウチワケ</t>
    </rPh>
    <phoneticPr fontId="7"/>
  </si>
  <si>
    <t>国庫支出金</t>
  </si>
  <si>
    <t>令和6年度</t>
    <rPh sb="0" eb="2">
      <t>レイワ</t>
    </rPh>
    <rPh sb="3" eb="5">
      <t>ネンド</t>
    </rPh>
    <phoneticPr fontId="7"/>
  </si>
  <si>
    <t>令和5年度</t>
    <rPh sb="0" eb="2">
      <t>レイワ</t>
    </rPh>
    <rPh sb="3" eb="5">
      <t>ネンド</t>
    </rPh>
    <rPh sb="4" eb="5">
      <t>ド</t>
    </rPh>
    <phoneticPr fontId="7"/>
  </si>
  <si>
    <t>　うち元金</t>
    <phoneticPr fontId="27"/>
  </si>
  <si>
    <t>国有提供交付金(特別区財調交付金)</t>
  </si>
  <si>
    <t>徴収率
(％)</t>
    <rPh sb="0" eb="2">
      <t>チョウシュウ</t>
    </rPh>
    <rPh sb="2" eb="3">
      <t>リツ</t>
    </rPh>
    <phoneticPr fontId="7"/>
  </si>
  <si>
    <t>現年</t>
    <rPh sb="0" eb="1">
      <t>ゲン</t>
    </rPh>
    <rPh sb="1" eb="2">
      <t>ネン</t>
    </rPh>
    <phoneticPr fontId="7"/>
  </si>
  <si>
    <t>　うち利子</t>
    <phoneticPr fontId="27"/>
  </si>
  <si>
    <t>都道府県支出金</t>
  </si>
  <si>
    <t>・計</t>
    <phoneticPr fontId="7"/>
  </si>
  <si>
    <t>市町村民税</t>
    <rPh sb="0" eb="3">
      <t>シチョウソン</t>
    </rPh>
    <rPh sb="3" eb="4">
      <t>ミン</t>
    </rPh>
    <rPh sb="4" eb="5">
      <t>ゼイ</t>
    </rPh>
    <phoneticPr fontId="7"/>
  </si>
  <si>
    <t>一時借入金利子</t>
    <phoneticPr fontId="7"/>
  </si>
  <si>
    <t>財産収入</t>
  </si>
  <si>
    <t>純固定資産税</t>
    <rPh sb="0" eb="1">
      <t>ジュン</t>
    </rPh>
    <rPh sb="1" eb="3">
      <t>コテイ</t>
    </rPh>
    <rPh sb="3" eb="6">
      <t>シサンゼイ</t>
    </rPh>
    <phoneticPr fontId="7"/>
  </si>
  <si>
    <t>その他の経費</t>
    <rPh sb="2" eb="3">
      <t>タ</t>
    </rPh>
    <rPh sb="4" eb="6">
      <t>ケイヒ</t>
    </rPh>
    <phoneticPr fontId="7"/>
  </si>
  <si>
    <t>寄附金</t>
  </si>
  <si>
    <t>　物件費</t>
    <phoneticPr fontId="7"/>
  </si>
  <si>
    <t>繰入金</t>
  </si>
  <si>
    <t>公営事業等への繰出</t>
    <rPh sb="0" eb="2">
      <t>コウエイ</t>
    </rPh>
    <rPh sb="2" eb="4">
      <t>ジギョウ</t>
    </rPh>
    <rPh sb="4" eb="5">
      <t>トウ</t>
    </rPh>
    <rPh sb="7" eb="9">
      <t>クリダ</t>
    </rPh>
    <phoneticPr fontId="7"/>
  </si>
  <si>
    <t>国民健康保険事業会計の状況</t>
    <rPh sb="0" eb="2">
      <t>コクミン</t>
    </rPh>
    <rPh sb="2" eb="4">
      <t>ケンコウ</t>
    </rPh>
    <rPh sb="4" eb="6">
      <t>ホケン</t>
    </rPh>
    <rPh sb="6" eb="8">
      <t>ジギョウ</t>
    </rPh>
    <rPh sb="8" eb="10">
      <t>カイケイ</t>
    </rPh>
    <rPh sb="11" eb="13">
      <t>ジョウキョウ</t>
    </rPh>
    <phoneticPr fontId="7"/>
  </si>
  <si>
    <t>　維持補修費</t>
    <phoneticPr fontId="7"/>
  </si>
  <si>
    <t>繰越金</t>
  </si>
  <si>
    <t>合計</t>
    <phoneticPr fontId="7"/>
  </si>
  <si>
    <t>実質収支</t>
    <rPh sb="0" eb="2">
      <t>ジッシツ</t>
    </rPh>
    <rPh sb="2" eb="4">
      <t>シュウシ</t>
    </rPh>
    <phoneticPr fontId="7"/>
  </si>
  <si>
    <t>　補助費等</t>
    <rPh sb="1" eb="3">
      <t>ホジョ</t>
    </rPh>
    <rPh sb="3" eb="4">
      <t>ヒ</t>
    </rPh>
    <rPh sb="4" eb="5">
      <t>トウ</t>
    </rPh>
    <phoneticPr fontId="7"/>
  </si>
  <si>
    <t>諸収入</t>
  </si>
  <si>
    <t>病院</t>
    <phoneticPr fontId="7"/>
  </si>
  <si>
    <t>再差引収支</t>
    <rPh sb="0" eb="1">
      <t>サイ</t>
    </rPh>
    <rPh sb="1" eb="3">
      <t>サシヒキ</t>
    </rPh>
    <rPh sb="3" eb="5">
      <t>シュウシ</t>
    </rPh>
    <phoneticPr fontId="7"/>
  </si>
  <si>
    <t>　　うち一部事務組合負担金</t>
    <phoneticPr fontId="7"/>
  </si>
  <si>
    <t>地方債</t>
  </si>
  <si>
    <t>下水道</t>
    <phoneticPr fontId="7"/>
  </si>
  <si>
    <t>加入世帯数(世帯)</t>
  </si>
  <si>
    <t>　繰出金</t>
    <phoneticPr fontId="7"/>
  </si>
  <si>
    <t>　うち減収補塡債(特例分)</t>
    <rPh sb="4" eb="5">
      <t>シュウ</t>
    </rPh>
    <rPh sb="9" eb="10">
      <t>トク</t>
    </rPh>
    <rPh sb="10" eb="11">
      <t>レイ</t>
    </rPh>
    <rPh sb="11" eb="12">
      <t>ブン</t>
    </rPh>
    <phoneticPr fontId="18"/>
  </si>
  <si>
    <t>上水道</t>
    <phoneticPr fontId="7"/>
  </si>
  <si>
    <t>被保険者数(人)</t>
  </si>
  <si>
    <t>　積立金</t>
    <phoneticPr fontId="7"/>
  </si>
  <si>
    <t>　うち臨時財政対策債</t>
    <phoneticPr fontId="7"/>
  </si>
  <si>
    <t>工業用水道</t>
    <phoneticPr fontId="7"/>
  </si>
  <si>
    <t>被保険者
1人当り</t>
    <phoneticPr fontId="7"/>
  </si>
  <si>
    <t>保険税(料)収入額</t>
    <phoneticPr fontId="7"/>
  </si>
  <si>
    <t>　投資・出資金・貸付金</t>
    <phoneticPr fontId="7"/>
  </si>
  <si>
    <t>歳入合計</t>
    <phoneticPr fontId="7"/>
  </si>
  <si>
    <t>国民健康保険</t>
    <phoneticPr fontId="7"/>
  </si>
  <si>
    <t>国庫支出金</t>
    <phoneticPr fontId="7"/>
  </si>
  <si>
    <t>　前年度繰上充用金</t>
    <phoneticPr fontId="7"/>
  </si>
  <si>
    <t>その他</t>
    <phoneticPr fontId="7"/>
  </si>
  <si>
    <t>保険給付費</t>
    <phoneticPr fontId="7"/>
  </si>
  <si>
    <t>投資的経費計</t>
    <rPh sb="5" eb="6">
      <t>ケイ</t>
    </rPh>
    <phoneticPr fontId="7"/>
  </si>
  <si>
    <t>(注釈)</t>
    <rPh sb="1" eb="2">
      <t>チュウ</t>
    </rPh>
    <rPh sb="2" eb="3">
      <t>シャク</t>
    </rPh>
    <phoneticPr fontId="7"/>
  </si>
  <si>
    <t>　　うち人件費</t>
    <phoneticPr fontId="7"/>
  </si>
  <si>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7"/>
  </si>
  <si>
    <t>普通建設事業費</t>
    <phoneticPr fontId="7"/>
  </si>
  <si>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7"/>
  </si>
  <si>
    <t>　うち補助</t>
    <phoneticPr fontId="7"/>
  </si>
  <si>
    <t>　うち単独</t>
    <phoneticPr fontId="7"/>
  </si>
  <si>
    <t>災害復旧事業費</t>
    <phoneticPr fontId="7"/>
  </si>
  <si>
    <t>失業対策事業費</t>
    <phoneticPr fontId="7"/>
  </si>
  <si>
    <t>歳出合計</t>
    <phoneticPr fontId="7"/>
  </si>
  <si>
    <t>(2)各会計、関係団体の財政状況及び健全化判断比率（市町村）</t>
    <rPh sb="26" eb="29">
      <t>シチョウソン</t>
    </rPh>
    <phoneticPr fontId="7"/>
  </si>
  <si>
    <t>令和6年度</t>
  </si>
  <si>
    <t>兵庫県新温泉町</t>
  </si>
  <si>
    <t>一般会計等の財政状況（単位：百万円）</t>
    <rPh sb="0" eb="2">
      <t>イッパン</t>
    </rPh>
    <rPh sb="2" eb="4">
      <t>カイケイ</t>
    </rPh>
    <rPh sb="4" eb="5">
      <t>トウ</t>
    </rPh>
    <rPh sb="6" eb="8">
      <t>ザイセイ</t>
    </rPh>
    <rPh sb="8" eb="10">
      <t>ジョウキョウ</t>
    </rPh>
    <phoneticPr fontId="3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</si>
  <si>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3"/>
  </si>
  <si>
    <t>会計名</t>
    <rPh sb="0" eb="2">
      <t>カイケイ</t>
    </rPh>
    <rPh sb="2" eb="3">
      <t>メイ</t>
    </rPh>
    <phoneticPr fontId="33"/>
  </si>
  <si>
    <t>歳入</t>
    <rPh sb="0" eb="2">
      <t>サイニュウ</t>
    </rPh>
    <phoneticPr fontId="33"/>
  </si>
  <si>
    <t>歳出</t>
    <phoneticPr fontId="33"/>
  </si>
  <si>
    <t>形式収支</t>
    <phoneticPr fontId="33"/>
  </si>
  <si>
    <t>実質収支</t>
    <phoneticPr fontId="33"/>
  </si>
  <si>
    <t>他会計等
からの
繰入金</t>
    <rPh sb="9" eb="11">
      <t>クリイレ</t>
    </rPh>
    <rPh sb="11" eb="12">
      <t>キン</t>
    </rPh>
    <phoneticPr fontId="33"/>
  </si>
  <si>
    <t>地方債
現在高</t>
    <phoneticPr fontId="7"/>
  </si>
  <si>
    <t>備考</t>
    <rPh sb="0" eb="2">
      <t>ビコウ</t>
    </rPh>
    <phoneticPr fontId="7"/>
  </si>
  <si>
    <t>地方公社・第三セクター等名</t>
    <rPh sb="12" eb="13">
      <t>メイ</t>
    </rPh>
    <phoneticPr fontId="7"/>
  </si>
  <si>
    <t>経常損益</t>
    <phoneticPr fontId="7"/>
  </si>
  <si>
    <t>純資産又は
正味財産</t>
    <phoneticPr fontId="7"/>
  </si>
  <si>
    <t>当該団体
からの
出資金</t>
    <phoneticPr fontId="7"/>
  </si>
  <si>
    <t>当該団体
からの
補助金</t>
    <phoneticPr fontId="7"/>
  </si>
  <si>
    <t>当該団体
からの
貸付金</t>
    <phoneticPr fontId="7"/>
  </si>
  <si>
    <t>当該団体からの債務保証に係る債務残高</t>
    <rPh sb="9" eb="11">
      <t>ホショウ</t>
    </rPh>
    <phoneticPr fontId="7"/>
  </si>
  <si>
    <t>当該団体からの損失補償に係る債務残高</t>
    <phoneticPr fontId="7"/>
  </si>
  <si>
    <t>一般会計等
負担見込額</t>
    <phoneticPr fontId="7"/>
  </si>
  <si>
    <t>一般会計</t>
    <phoneticPr fontId="7"/>
  </si>
  <si>
    <t>浜坂地区残土処分場事業特別会計</t>
    <phoneticPr fontId="7"/>
  </si>
  <si>
    <t>実質赤字額</t>
    <rPh sb="0" eb="2">
      <t>ジッシツ</t>
    </rPh>
    <rPh sb="2" eb="5">
      <t>アカジガク</t>
    </rPh>
    <phoneticPr fontId="7"/>
  </si>
  <si>
    <t>計</t>
    <rPh sb="0" eb="1">
      <t>ケイ</t>
    </rPh>
    <phoneticPr fontId="7"/>
  </si>
  <si>
    <t>一般会計等（純計）</t>
    <rPh sb="0" eb="2">
      <t>イッパン</t>
    </rPh>
    <rPh sb="2" eb="4">
      <t>カイケイ</t>
    </rPh>
    <rPh sb="4" eb="5">
      <t>トウ</t>
    </rPh>
    <rPh sb="6" eb="8">
      <t>ジュンケイ</t>
    </rPh>
    <phoneticPr fontId="7"/>
  </si>
  <si>
    <t>　※一般会計等（純計）は、各会計の相互間の繰入・繰出等の重複を控除したものであり、各会計の合計と一致しない場合がある。</t>
    <phoneticPr fontId="7"/>
  </si>
  <si>
    <t>公営企業会計等の財政状況（単位：百万円）</t>
    <rPh sb="0" eb="2">
      <t>コウエイ</t>
    </rPh>
    <rPh sb="2" eb="4">
      <t>キギョウ</t>
    </rPh>
    <rPh sb="4" eb="6">
      <t>カイケイ</t>
    </rPh>
    <rPh sb="6" eb="7">
      <t>トウ</t>
    </rPh>
    <rPh sb="8" eb="10">
      <t>ザイセイ</t>
    </rPh>
    <rPh sb="10" eb="12">
      <t>ジョウキョウ</t>
    </rPh>
    <phoneticPr fontId="7"/>
  </si>
  <si>
    <t>総収益
（歳入）</t>
    <phoneticPr fontId="7"/>
  </si>
  <si>
    <t>総費用
（歳出）</t>
    <phoneticPr fontId="7"/>
  </si>
  <si>
    <t>純損益
（形式収支）</t>
    <phoneticPr fontId="7"/>
  </si>
  <si>
    <t>資金剰余額
/不足額
（実質収支）</t>
    <phoneticPr fontId="7"/>
  </si>
  <si>
    <t>他会計等
からの
繰入金</t>
    <phoneticPr fontId="7"/>
  </si>
  <si>
    <t>企業債
（地方債）
現在高</t>
    <phoneticPr fontId="7"/>
  </si>
  <si>
    <t>左のうち
一般会計等
繰入見込額</t>
    <phoneticPr fontId="7"/>
  </si>
  <si>
    <t>資金不足
比率</t>
    <rPh sb="0" eb="2">
      <t>シキン</t>
    </rPh>
    <rPh sb="2" eb="4">
      <t>フソク</t>
    </rPh>
    <rPh sb="5" eb="7">
      <t>ヒリツ</t>
    </rPh>
    <phoneticPr fontId="7"/>
  </si>
  <si>
    <t>国民健康保険事業特別会計（事業勘定）</t>
    <phoneticPr fontId="7"/>
  </si>
  <si>
    <t>国民健康保険事業特別会計（直診勘定）</t>
    <phoneticPr fontId="7"/>
  </si>
  <si>
    <t>介護保険事業特別会計（保険事業勘定）</t>
    <phoneticPr fontId="7"/>
  </si>
  <si>
    <t>後期高齢者医療特別会計</t>
    <phoneticPr fontId="7"/>
  </si>
  <si>
    <t>水道事業会計</t>
    <phoneticPr fontId="7"/>
  </si>
  <si>
    <t>法適用企業</t>
    <phoneticPr fontId="7"/>
  </si>
  <si>
    <t>下水道事業会計</t>
    <phoneticPr fontId="7"/>
  </si>
  <si>
    <t>公立浜坂病院事業会計</t>
    <phoneticPr fontId="7"/>
  </si>
  <si>
    <t>浜坂温泉配湯事業会計</t>
    <phoneticPr fontId="7"/>
  </si>
  <si>
    <t>七釜温泉配湯事業特別会計</t>
    <phoneticPr fontId="7"/>
  </si>
  <si>
    <t>法非適用企業</t>
    <phoneticPr fontId="7"/>
  </si>
  <si>
    <t>連結実質赤字額</t>
    <rPh sb="0" eb="2">
      <t>レンケツ</t>
    </rPh>
    <rPh sb="2" eb="4">
      <t>ジッシツ</t>
    </rPh>
    <rPh sb="4" eb="7">
      <t>アカジガク</t>
    </rPh>
    <phoneticPr fontId="7"/>
  </si>
  <si>
    <t>公営企業会計等</t>
    <rPh sb="0" eb="2">
      <t>コウエイ</t>
    </rPh>
    <rPh sb="2" eb="4">
      <t>キギョウ</t>
    </rPh>
    <rPh sb="4" eb="6">
      <t>カイケイ</t>
    </rPh>
    <rPh sb="6" eb="7">
      <t>トウ</t>
    </rPh>
    <phoneticPr fontId="7"/>
  </si>
  <si>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7"/>
  </si>
  <si>
    <t>一部事務組合等名</t>
    <rPh sb="0" eb="2">
      <t>イチブ</t>
    </rPh>
    <rPh sb="2" eb="4">
      <t>ジム</t>
    </rPh>
    <rPh sb="4" eb="6">
      <t>クミアイ</t>
    </rPh>
    <rPh sb="6" eb="7">
      <t>トウ</t>
    </rPh>
    <rPh sb="7" eb="8">
      <t>メイ</t>
    </rPh>
    <phoneticPr fontId="33"/>
  </si>
  <si>
    <t>左のうち
一般会計等
負担見込額</t>
    <phoneticPr fontId="7"/>
  </si>
  <si>
    <t>一部事務組合等</t>
    <rPh sb="0" eb="2">
      <t>イチブ</t>
    </rPh>
    <rPh sb="2" eb="4">
      <t>ジム</t>
    </rPh>
    <rPh sb="4" eb="6">
      <t>クミアイ</t>
    </rPh>
    <rPh sb="6" eb="7">
      <t>トウ</t>
    </rPh>
    <phoneticPr fontId="7"/>
  </si>
  <si>
    <t>地方公社・第三セクター等</t>
    <rPh sb="0" eb="4">
      <t>チホウコウシャ</t>
    </rPh>
    <rPh sb="5" eb="6">
      <t>ダイ</t>
    </rPh>
    <rPh sb="6" eb="7">
      <t>サン</t>
    </rPh>
    <rPh sb="11" eb="12">
      <t>ナド</t>
    </rPh>
    <phoneticPr fontId="7"/>
  </si>
  <si>
    <t>　※地方公共団体が①25%以上出資している法人又は②財政支援を行っている法人を記載している。</t>
    <phoneticPr fontId="7"/>
  </si>
  <si>
    <t>　※地方公共団体財政健全化法に基づき将来負担比率の算定対象となっている法人については、○印を付与している。</t>
    <phoneticPr fontId="7"/>
  </si>
  <si>
    <t>公債費負担の状況</t>
    <rPh sb="0" eb="3">
      <t>コウサイヒ</t>
    </rPh>
    <rPh sb="3" eb="5">
      <t>フタン</t>
    </rPh>
    <rPh sb="6" eb="8">
      <t>ジョウキョウ</t>
    </rPh>
    <phoneticPr fontId="7"/>
  </si>
  <si>
    <t>将来負担の状況</t>
    <phoneticPr fontId="7"/>
  </si>
  <si>
    <t>実質公債費比率　　（千円・％）</t>
    <rPh sb="0" eb="2">
      <t>ジッシツ</t>
    </rPh>
    <rPh sb="2" eb="4">
      <t>コウサイ</t>
    </rPh>
    <rPh sb="4" eb="5">
      <t>ヒ</t>
    </rPh>
    <rPh sb="5" eb="7">
      <t>ヒリツ</t>
    </rPh>
    <rPh sb="10" eb="12">
      <t>センエン</t>
    </rPh>
    <phoneticPr fontId="7"/>
  </si>
  <si>
    <t>将来負担比率　　（千円・％）</t>
    <rPh sb="0" eb="2">
      <t>ショウライ</t>
    </rPh>
    <rPh sb="2" eb="4">
      <t>フタン</t>
    </rPh>
    <phoneticPr fontId="7"/>
  </si>
  <si>
    <t>区分</t>
    <rPh sb="0" eb="1">
      <t>ク</t>
    </rPh>
    <rPh sb="1" eb="2">
      <t>ブン</t>
    </rPh>
    <phoneticPr fontId="33"/>
  </si>
  <si>
    <t>令和4年度</t>
    <rPh sb="0" eb="2">
      <t>レイワ</t>
    </rPh>
    <rPh sb="3" eb="5">
      <t>ネンド</t>
    </rPh>
    <phoneticPr fontId="7"/>
  </si>
  <si>
    <t>令和5年度</t>
    <rPh sb="0" eb="2">
      <t>レイワ</t>
    </rPh>
    <rPh sb="3" eb="5">
      <t>ネンド</t>
    </rPh>
    <phoneticPr fontId="7"/>
  </si>
  <si>
    <t>分母比</t>
    <rPh sb="0" eb="2">
      <t>ブンボ</t>
    </rPh>
    <rPh sb="2" eb="3">
      <t>ヒ</t>
    </rPh>
    <phoneticPr fontId="7"/>
  </si>
  <si>
    <t>内訳</t>
    <rPh sb="0" eb="2">
      <t>ウチワケ</t>
    </rPh>
    <phoneticPr fontId="33"/>
  </si>
  <si>
    <t>元利償還金</t>
    <rPh sb="0" eb="2">
      <t>ガンリ</t>
    </rPh>
    <rPh sb="2" eb="5">
      <t>ショウカンキン</t>
    </rPh>
    <phoneticPr fontId="33"/>
  </si>
  <si>
    <t xml:space="preserve">一般会計等に係る地方債の現在高 </t>
    <rPh sb="0" eb="2">
      <t>イッパン</t>
    </rPh>
    <rPh sb="2" eb="4">
      <t>カイケイ</t>
    </rPh>
    <rPh sb="4" eb="5">
      <t>トウ</t>
    </rPh>
    <rPh sb="6" eb="7">
      <t>カカ</t>
    </rPh>
    <rPh sb="8" eb="11">
      <t>チホウサイ</t>
    </rPh>
    <rPh sb="12" eb="15">
      <t>ゲンザイダカ</t>
    </rPh>
    <phoneticPr fontId="33"/>
  </si>
  <si>
    <t>債務負担行為</t>
    <rPh sb="0" eb="2">
      <t>サイム</t>
    </rPh>
    <rPh sb="2" eb="4">
      <t>フタン</t>
    </rPh>
    <rPh sb="4" eb="6">
      <t>コウイ</t>
    </rPh>
    <phoneticPr fontId="7"/>
  </si>
  <si>
    <t>PFI事業に係るもの</t>
    <rPh sb="3" eb="5">
      <t>ジギョウ</t>
    </rPh>
    <rPh sb="6" eb="7">
      <t>カカ</t>
    </rPh>
    <phoneticPr fontId="33"/>
  </si>
  <si>
    <t>減債基金積立不足算定額</t>
    <rPh sb="0" eb="2">
      <t>ゲンサイ</t>
    </rPh>
    <rPh sb="2" eb="4">
      <t>キキン</t>
    </rPh>
    <rPh sb="4" eb="6">
      <t>ツミタテ</t>
    </rPh>
    <rPh sb="6" eb="8">
      <t>ブソク</t>
    </rPh>
    <rPh sb="8" eb="10">
      <t>サンテイ</t>
    </rPh>
    <rPh sb="10" eb="11">
      <t>ガク</t>
    </rPh>
    <phoneticPr fontId="7"/>
  </si>
  <si>
    <t xml:space="preserve">債務負担行為に基づく支出予定額 </t>
    <rPh sb="0" eb="2">
      <t>サイム</t>
    </rPh>
    <rPh sb="2" eb="4">
      <t>フタン</t>
    </rPh>
    <rPh sb="4" eb="6">
      <t>コウイ</t>
    </rPh>
    <rPh sb="7" eb="8">
      <t>モト</t>
    </rPh>
    <rPh sb="10" eb="12">
      <t>シシュツ</t>
    </rPh>
    <rPh sb="12" eb="15">
      <t>ヨテイガク</t>
    </rPh>
    <phoneticPr fontId="33"/>
  </si>
  <si>
    <t>いわゆる五省協定等に係るもの</t>
    <rPh sb="4" eb="6">
      <t>ゴショウ</t>
    </rPh>
    <rPh sb="6" eb="9">
      <t>キョウテイトウ</t>
    </rPh>
    <rPh sb="10" eb="11">
      <t>カカ</t>
    </rPh>
    <phoneticPr fontId="33"/>
  </si>
  <si>
    <t>準元利償還金</t>
    <rPh sb="0" eb="1">
      <t>ジュン</t>
    </rPh>
    <rPh sb="1" eb="3">
      <t>ガンリ</t>
    </rPh>
    <rPh sb="3" eb="6">
      <t>ショウカンキン</t>
    </rPh>
    <phoneticPr fontId="3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</si>
  <si>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3"/>
  </si>
  <si>
    <t xml:space="preserve">公営企業債等繰入見込額 </t>
    <rPh sb="0" eb="2">
      <t>コウエイ</t>
    </rPh>
    <rPh sb="2" eb="5">
      <t>キギョウサイ</t>
    </rPh>
    <rPh sb="5" eb="6">
      <t>トウ</t>
    </rPh>
    <rPh sb="6" eb="8">
      <t>クリイ</t>
    </rPh>
    <rPh sb="8" eb="11">
      <t>ミコミガク</t>
    </rPh>
    <phoneticPr fontId="33"/>
  </si>
  <si>
    <t>国営土地改良事業に係るもの</t>
    <rPh sb="0" eb="2">
      <t>コクエイ</t>
    </rPh>
    <rPh sb="2" eb="4">
      <t>トチ</t>
    </rPh>
    <rPh sb="4" eb="6">
      <t>カイリョウ</t>
    </rPh>
    <rPh sb="6" eb="8">
      <t>ジギョウ</t>
    </rPh>
    <rPh sb="9" eb="10">
      <t>カカ</t>
    </rPh>
    <phoneticPr fontId="3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</si>
  <si>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3"/>
  </si>
  <si>
    <t xml:space="preserve">組合等負担等見込額 </t>
    <rPh sb="0" eb="2">
      <t>クミアイ</t>
    </rPh>
    <rPh sb="2" eb="3">
      <t>トウ</t>
    </rPh>
    <rPh sb="3" eb="5">
      <t>フタン</t>
    </rPh>
    <rPh sb="5" eb="6">
      <t>トウ</t>
    </rPh>
    <rPh sb="6" eb="9">
      <t>ミコミガク</t>
    </rPh>
    <phoneticPr fontId="33"/>
  </si>
  <si>
    <t>森林総合研究所等が行う事業に係るもの</t>
    <phoneticPr fontId="7"/>
  </si>
  <si>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3"/>
  </si>
  <si>
    <t xml:space="preserve">退職手当負担見込額 </t>
    <rPh sb="0" eb="2">
      <t>タイショク</t>
    </rPh>
    <rPh sb="2" eb="4">
      <t>テアテ</t>
    </rPh>
    <rPh sb="4" eb="6">
      <t>フタン</t>
    </rPh>
    <rPh sb="6" eb="9">
      <t>ミコミガク</t>
    </rPh>
    <phoneticPr fontId="33"/>
  </si>
  <si>
    <t>地方公務員等共済組合に係るもの</t>
    <rPh sb="0" eb="2">
      <t>チホウ</t>
    </rPh>
    <rPh sb="2" eb="5">
      <t>コウムイン</t>
    </rPh>
    <rPh sb="5" eb="6">
      <t>トウ</t>
    </rPh>
    <rPh sb="6" eb="8">
      <t>キョウサイ</t>
    </rPh>
    <rPh sb="8" eb="10">
      <t>クミアイ</t>
    </rPh>
    <rPh sb="11" eb="12">
      <t>カカ</t>
    </rPh>
    <phoneticPr fontId="7"/>
  </si>
  <si>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</si>
  <si>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3"/>
  </si>
  <si>
    <t>依頼土地の買い戻しに係るもの</t>
    <rPh sb="0" eb="2">
      <t>イライ</t>
    </rPh>
    <rPh sb="2" eb="4">
      <t>トチ</t>
    </rPh>
    <rPh sb="5" eb="6">
      <t>カ</t>
    </rPh>
    <rPh sb="7" eb="8">
      <t>モド</t>
    </rPh>
    <rPh sb="10" eb="11">
      <t>カカ</t>
    </rPh>
    <phoneticPr fontId="7"/>
  </si>
  <si>
    <t>一時借入金の利子</t>
    <rPh sb="0" eb="2">
      <t>イチジ</t>
    </rPh>
    <rPh sb="2" eb="5">
      <t>カリイレキン</t>
    </rPh>
    <rPh sb="6" eb="8">
      <t>リシ</t>
    </rPh>
    <phoneticPr fontId="33"/>
  </si>
  <si>
    <t>　うち、健全化法施行規則附則第三条に係る負担見込額</t>
    <phoneticPr fontId="7"/>
  </si>
  <si>
    <t>社会福祉法人の施設建設費に係るもの</t>
    <rPh sb="0" eb="2">
      <t>シャカイ</t>
    </rPh>
    <rPh sb="2" eb="4">
      <t>フクシ</t>
    </rPh>
    <rPh sb="4" eb="6">
      <t>ホウジン</t>
    </rPh>
    <rPh sb="7" eb="9">
      <t>シセツ</t>
    </rPh>
    <rPh sb="9" eb="12">
      <t>ケンセツヒ</t>
    </rPh>
    <rPh sb="13" eb="14">
      <t>カカ</t>
    </rPh>
    <phoneticPr fontId="7"/>
  </si>
  <si>
    <t>(Ａ)</t>
    <phoneticPr fontId="7"/>
  </si>
  <si>
    <t xml:space="preserve">連結実質赤字額 </t>
    <phoneticPr fontId="7"/>
  </si>
  <si>
    <t>損失補償・債務保証の履行に係るもの</t>
    <rPh sb="0" eb="2">
      <t>ソンシツ</t>
    </rPh>
    <rPh sb="2" eb="4">
      <t>ホショウ</t>
    </rPh>
    <rPh sb="5" eb="7">
      <t>サイム</t>
    </rPh>
    <rPh sb="7" eb="9">
      <t>ホショウ</t>
    </rPh>
    <rPh sb="10" eb="12">
      <t>リコウ</t>
    </rPh>
    <rPh sb="13" eb="14">
      <t>カカ</t>
    </rPh>
    <phoneticPr fontId="7"/>
  </si>
  <si>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3"/>
  </si>
  <si>
    <t>引き受けた債務の履行に係るもの</t>
    <rPh sb="0" eb="1">
      <t>ヒ</t>
    </rPh>
    <rPh sb="2" eb="3">
      <t>ウ</t>
    </rPh>
    <rPh sb="5" eb="7">
      <t>サイム</t>
    </rPh>
    <rPh sb="8" eb="10">
      <t>リコウ</t>
    </rPh>
    <rPh sb="11" eb="12">
      <t>カカ</t>
    </rPh>
    <phoneticPr fontId="7"/>
  </si>
  <si>
    <t>(Ｅ)</t>
    <phoneticPr fontId="7"/>
  </si>
  <si>
    <t>その他上記に準ずるもの</t>
    <rPh sb="2" eb="3">
      <t>タ</t>
    </rPh>
    <rPh sb="3" eb="5">
      <t>ジョウキ</t>
    </rPh>
    <rPh sb="6" eb="7">
      <t>ジュン</t>
    </rPh>
    <phoneticPr fontId="7"/>
  </si>
  <si>
    <t>充当可能
財源等</t>
    <rPh sb="0" eb="2">
      <t>ジュウトウ</t>
    </rPh>
    <rPh sb="2" eb="3">
      <t>カ</t>
    </rPh>
    <rPh sb="3" eb="4">
      <t>ノウ</t>
    </rPh>
    <rPh sb="5" eb="8">
      <t>ザイゲントウ</t>
    </rPh>
    <phoneticPr fontId="7"/>
  </si>
  <si>
    <t xml:space="preserve">充当可能基金 </t>
    <rPh sb="0" eb="2">
      <t>ジュウトウ</t>
    </rPh>
    <rPh sb="2" eb="4">
      <t>カノウ</t>
    </rPh>
    <rPh sb="4" eb="6">
      <t>キキン</t>
    </rPh>
    <phoneticPr fontId="33"/>
  </si>
  <si>
    <t>企業債等
繰入見込額</t>
    <rPh sb="0" eb="2">
      <t>キギョウ</t>
    </rPh>
    <rPh sb="2" eb="3">
      <t>サイ</t>
    </rPh>
    <rPh sb="3" eb="4">
      <t>トウ</t>
    </rPh>
    <rPh sb="5" eb="7">
      <t>クリイレ</t>
    </rPh>
    <rPh sb="7" eb="9">
      <t>ミコ</t>
    </rPh>
    <rPh sb="9" eb="10">
      <t>ガク</t>
    </rPh>
    <phoneticPr fontId="7"/>
  </si>
  <si>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3"/>
  </si>
  <si>
    <t xml:space="preserve">充当可能特定歳入 </t>
    <rPh sb="0" eb="2">
      <t>ジュウトウ</t>
    </rPh>
    <rPh sb="2" eb="4">
      <t>カノウ</t>
    </rPh>
    <rPh sb="4" eb="6">
      <t>トクテイ</t>
    </rPh>
    <rPh sb="6" eb="8">
      <t>サイニュウ</t>
    </rPh>
    <phoneticPr fontId="33"/>
  </si>
  <si>
    <t xml:space="preserve">基準財政需要額算入見込額 </t>
    <rPh sb="0" eb="2">
      <t>キジュン</t>
    </rPh>
    <rPh sb="2" eb="4">
      <t>ザイセイ</t>
    </rPh>
    <rPh sb="4" eb="7">
      <t>ジュヨウガク</t>
    </rPh>
    <rPh sb="7" eb="9">
      <t>サンニュウ</t>
    </rPh>
    <rPh sb="9" eb="12">
      <t>ミコミガク</t>
    </rPh>
    <phoneticPr fontId="33"/>
  </si>
  <si>
    <t>(Ｆ)</t>
    <phoneticPr fontId="7"/>
  </si>
  <si>
    <t>将来負担比率（(Ｅ)－(Ｆ)）／（(Ｃ)－(Ｄ)）×１００</t>
    <rPh sb="0" eb="2">
      <t>ショウライ</t>
    </rPh>
    <rPh sb="2" eb="4">
      <t>フタン</t>
    </rPh>
    <rPh sb="4" eb="6">
      <t>ヒリツ</t>
    </rPh>
    <phoneticPr fontId="7"/>
  </si>
  <si>
    <t>その他の会計</t>
    <phoneticPr fontId="7"/>
  </si>
  <si>
    <t>公社・
三セク等</t>
    <rPh sb="0" eb="2">
      <t>コウシャ</t>
    </rPh>
    <rPh sb="4" eb="5">
      <t>サン</t>
    </rPh>
    <rPh sb="7" eb="8">
      <t>トウ</t>
    </rPh>
    <phoneticPr fontId="7"/>
  </si>
  <si>
    <t>地方道路公社に係る将来負担額</t>
    <rPh sb="0" eb="2">
      <t>チホウ</t>
    </rPh>
    <rPh sb="2" eb="4">
      <t>ドウロ</t>
    </rPh>
    <rPh sb="4" eb="6">
      <t>コウシャ</t>
    </rPh>
    <rPh sb="7" eb="8">
      <t>カカ</t>
    </rPh>
    <rPh sb="9" eb="11">
      <t>ショウライ</t>
    </rPh>
    <rPh sb="11" eb="14">
      <t>フタンガク</t>
    </rPh>
    <phoneticPr fontId="33"/>
  </si>
  <si>
    <t>土地開発公社に係る将来負担額</t>
    <rPh sb="0" eb="2">
      <t>トチ</t>
    </rPh>
    <rPh sb="2" eb="4">
      <t>カイハツ</t>
    </rPh>
    <rPh sb="4" eb="6">
      <t>コウシャ</t>
    </rPh>
    <rPh sb="7" eb="8">
      <t>カカ</t>
    </rPh>
    <rPh sb="9" eb="11">
      <t>ショウライ</t>
    </rPh>
    <rPh sb="11" eb="14">
      <t>フタンガク</t>
    </rPh>
    <phoneticPr fontId="33"/>
  </si>
  <si>
    <t>利子補給に係るもの</t>
  </si>
  <si>
    <t>健全化判断比率</t>
    <rPh sb="0" eb="3">
      <t>ケンゼンカ</t>
    </rPh>
    <rPh sb="3" eb="5">
      <t>ハンダン</t>
    </rPh>
    <rPh sb="5" eb="7">
      <t>ヒリツ</t>
    </rPh>
    <phoneticPr fontId="22"/>
  </si>
  <si>
    <t>令和6年度</t>
    <rPh sb="0" eb="2">
      <t>レイワ</t>
    </rPh>
    <rPh sb="3" eb="5">
      <t>ネンド</t>
    </rPh>
    <phoneticPr fontId="22"/>
  </si>
  <si>
    <t>早期健全化基準</t>
    <phoneticPr fontId="7"/>
  </si>
  <si>
    <t>財政再生基準</t>
    <phoneticPr fontId="7"/>
  </si>
  <si>
    <t>地方独立行政法人に係る将来負担額</t>
    <phoneticPr fontId="7"/>
  </si>
  <si>
    <t>特定財源の額</t>
    <rPh sb="0" eb="2">
      <t>トクテイ</t>
    </rPh>
    <rPh sb="2" eb="4">
      <t>ザイゲン</t>
    </rPh>
    <rPh sb="5" eb="6">
      <t>ガク</t>
    </rPh>
    <phoneticPr fontId="7"/>
  </si>
  <si>
    <t>(Ｂ)</t>
    <phoneticPr fontId="7"/>
  </si>
  <si>
    <t>実質赤字比率</t>
    <rPh sb="0" eb="2">
      <t>ジッシツ</t>
    </rPh>
    <rPh sb="2" eb="4">
      <t>アカジ</t>
    </rPh>
    <rPh sb="4" eb="6">
      <t>ヒリツ</t>
    </rPh>
    <phoneticPr fontId="22"/>
  </si>
  <si>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3"/>
  </si>
  <si>
    <t>(Ｃ)</t>
    <phoneticPr fontId="7"/>
  </si>
  <si>
    <t>連結実質赤字比率</t>
    <rPh sb="0" eb="2">
      <t>レンケツ</t>
    </rPh>
    <rPh sb="2" eb="4">
      <t>ジッシツ</t>
    </rPh>
    <rPh sb="4" eb="6">
      <t>アカジ</t>
    </rPh>
    <rPh sb="6" eb="8">
      <t>ヒリツ</t>
    </rPh>
    <phoneticPr fontId="22"/>
  </si>
  <si>
    <t>算入公債費等の額</t>
    <rPh sb="0" eb="2">
      <t>サンニュウ</t>
    </rPh>
    <rPh sb="2" eb="4">
      <t>コウサイ</t>
    </rPh>
    <rPh sb="4" eb="5">
      <t>ヒ</t>
    </rPh>
    <rPh sb="5" eb="6">
      <t>トウ</t>
    </rPh>
    <rPh sb="7" eb="8">
      <t>ガク</t>
    </rPh>
    <phoneticPr fontId="7"/>
  </si>
  <si>
    <t>(Ｄ)</t>
    <phoneticPr fontId="7"/>
  </si>
  <si>
    <t>実質公債費比率</t>
    <rPh sb="0" eb="2">
      <t>ジッシツ</t>
    </rPh>
    <rPh sb="2" eb="5">
      <t>コウサイヒ</t>
    </rPh>
    <rPh sb="5" eb="7">
      <t>ヒリツ</t>
    </rPh>
    <phoneticPr fontId="22"/>
  </si>
  <si>
    <t>(Ｃ)－(Ｄ)</t>
    <phoneticPr fontId="7"/>
  </si>
  <si>
    <t>将来負担比率</t>
    <rPh sb="0" eb="2">
      <t>ショウライ</t>
    </rPh>
    <rPh sb="2" eb="4">
      <t>フタン</t>
    </rPh>
    <rPh sb="4" eb="6">
      <t>ヒリツ</t>
    </rPh>
    <phoneticPr fontId="22"/>
  </si>
  <si>
    <t>実質公債費比率
（(Ａ)－((Ｂ)＋(Ｄ))）／（(Ｃ)－(Ｄ)）×１００</t>
    <rPh sb="0" eb="2">
      <t>ジッシツ</t>
    </rPh>
    <rPh sb="2" eb="4">
      <t>コウサイ</t>
    </rPh>
    <rPh sb="4" eb="5">
      <t>ヒ</t>
    </rPh>
    <rPh sb="5" eb="7">
      <t>ヒリツ</t>
    </rPh>
    <phoneticPr fontId="7"/>
  </si>
  <si>
    <t>(単年度)</t>
    <rPh sb="1" eb="4">
      <t>タンネンド</t>
    </rPh>
    <phoneticPr fontId="7"/>
  </si>
  <si>
    <t>(3ヵ年平均)</t>
    <rPh sb="3" eb="4">
      <t>ネン</t>
    </rPh>
    <rPh sb="4" eb="6">
      <t>ヘイキン</t>
    </rPh>
    <phoneticPr fontId="7"/>
  </si>
  <si>
    <t xml:space="preserve"> </t>
    <phoneticPr fontId="7"/>
  </si>
  <si>
    <t>人件費及び人件費に準ずる費用の分析</t>
    <rPh sb="0" eb="3">
      <t>ジンケンヒ</t>
    </rPh>
    <rPh sb="3" eb="4">
      <t>オヨ</t>
    </rPh>
    <rPh sb="5" eb="8">
      <t>ジンケンヒ</t>
    </rPh>
    <rPh sb="9" eb="10">
      <t>ジュン</t>
    </rPh>
    <rPh sb="12" eb="14">
      <t>ヒヨウ</t>
    </rPh>
    <rPh sb="15" eb="17">
      <t>ブンセキ</t>
    </rPh>
    <phoneticPr fontId="7"/>
  </si>
  <si>
    <t>人件費及び人件費に準ずる費用</t>
    <rPh sb="0" eb="3">
      <t>ジンケンヒ</t>
    </rPh>
    <rPh sb="3" eb="4">
      <t>オヨ</t>
    </rPh>
    <rPh sb="5" eb="8">
      <t>ジンケンヒ</t>
    </rPh>
    <rPh sb="9" eb="10">
      <t>ジュン</t>
    </rPh>
    <rPh sb="12" eb="14">
      <t>ヒヨウ</t>
    </rPh>
    <phoneticPr fontId="7"/>
  </si>
  <si>
    <t>当該団体決算額
（千円）</t>
    <rPh sb="0" eb="2">
      <t>トウガイ</t>
    </rPh>
    <rPh sb="2" eb="4">
      <t>ダンタイ</t>
    </rPh>
    <rPh sb="4" eb="6">
      <t>ケッサン</t>
    </rPh>
    <rPh sb="6" eb="7">
      <t>ガク</t>
    </rPh>
    <rPh sb="9" eb="11">
      <t>センエン</t>
    </rPh>
    <phoneticPr fontId="7"/>
  </si>
  <si>
    <t>人口1人当たり決算額</t>
    <rPh sb="0" eb="2">
      <t>ジンコウ</t>
    </rPh>
    <rPh sb="2" eb="4">
      <t>ヒトリ</t>
    </rPh>
    <rPh sb="4" eb="5">
      <t>ア</t>
    </rPh>
    <rPh sb="7" eb="9">
      <t>ケッサン</t>
    </rPh>
    <rPh sb="9" eb="10">
      <t>ガク</t>
    </rPh>
    <phoneticPr fontId="7"/>
  </si>
  <si>
    <t>当該団体（円）</t>
    <rPh sb="0" eb="2">
      <t>トウガイ</t>
    </rPh>
    <rPh sb="2" eb="4">
      <t>ダンタイ</t>
    </rPh>
    <rPh sb="5" eb="6">
      <t>エン</t>
    </rPh>
    <phoneticPr fontId="7"/>
  </si>
  <si>
    <t>類似団体平均（円）</t>
    <rPh sb="0" eb="2">
      <t>ルイジ</t>
    </rPh>
    <rPh sb="2" eb="4">
      <t>ダンタイ</t>
    </rPh>
    <rPh sb="4" eb="6">
      <t>ヘイキン</t>
    </rPh>
    <rPh sb="7" eb="8">
      <t>エン</t>
    </rPh>
    <phoneticPr fontId="7"/>
  </si>
  <si>
    <t>対比（％）</t>
    <rPh sb="0" eb="2">
      <t>タイヒ</t>
    </rPh>
    <phoneticPr fontId="7"/>
  </si>
  <si>
    <t>人件費</t>
    <rPh sb="0" eb="3">
      <t>ジンケンヒ</t>
    </rPh>
    <phoneticPr fontId="7"/>
  </si>
  <si>
    <t>一部事務組合負担金（補助費等）</t>
    <rPh sb="0" eb="2">
      <t>イチブ</t>
    </rPh>
    <rPh sb="2" eb="4">
      <t>ジム</t>
    </rPh>
    <rPh sb="4" eb="6">
      <t>クミアイ</t>
    </rPh>
    <rPh sb="6" eb="9">
      <t>フタンキン</t>
    </rPh>
    <rPh sb="10" eb="13">
      <t>ホジョヒ</t>
    </rPh>
    <rPh sb="13" eb="14">
      <t>トウ</t>
    </rPh>
    <phoneticPr fontId="7"/>
  </si>
  <si>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7"/>
  </si>
  <si>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7"/>
  </si>
  <si>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</si>
  <si>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7"/>
  </si>
  <si>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7"/>
  </si>
  <si>
    <t>▲退職金</t>
    <rPh sb="1" eb="3">
      <t>タイショク</t>
    </rPh>
    <rPh sb="3" eb="4">
      <t>キン</t>
    </rPh>
    <phoneticPr fontId="7"/>
  </si>
  <si>
    <t>参考</t>
    <rPh sb="0" eb="2">
      <t>サンコウ</t>
    </rPh>
    <phoneticPr fontId="7"/>
  </si>
  <si>
    <t>当該団体</t>
    <rPh sb="0" eb="2">
      <t>トウガイ</t>
    </rPh>
    <rPh sb="2" eb="4">
      <t>ダンタイ</t>
    </rPh>
    <phoneticPr fontId="7"/>
  </si>
  <si>
    <t>類似団体平均</t>
    <rPh sb="0" eb="2">
      <t>ルイジ</t>
    </rPh>
    <rPh sb="2" eb="4">
      <t>ダンタイ</t>
    </rPh>
    <rPh sb="4" eb="6">
      <t>ヘイキン</t>
    </rPh>
    <phoneticPr fontId="7"/>
  </si>
  <si>
    <t>対比（差引）</t>
    <rPh sb="0" eb="2">
      <t>タイヒ</t>
    </rPh>
    <rPh sb="3" eb="5">
      <t>サシヒキ</t>
    </rPh>
    <phoneticPr fontId="7"/>
  </si>
  <si>
    <t>人口1,000人当たり職員数（人）</t>
    <rPh sb="0" eb="2">
      <t>ジンコウ</t>
    </rPh>
    <rPh sb="7" eb="8">
      <t>ニン</t>
    </rPh>
    <rPh sb="8" eb="9">
      <t>ア</t>
    </rPh>
    <rPh sb="11" eb="14">
      <t>ショクインスウ</t>
    </rPh>
    <rPh sb="15" eb="16">
      <t>ヒト</t>
    </rPh>
    <phoneticPr fontId="7"/>
  </si>
  <si>
    <t>ラスパイレス指数</t>
    <rPh sb="6" eb="8">
      <t>シスウ</t>
    </rPh>
    <phoneticPr fontId="5"/>
  </si>
  <si>
    <t>（注）人口については、各調査対象年度の1月1日現在の住民基本台帳に登載されている人口に基づいている。</t>
    <rPh sb="14" eb="16">
      <t>タイショウ</t>
    </rPh>
    <phoneticPr fontId="7"/>
  </si>
  <si>
    <t>公債費及び公債費に準ずる費用の分析</t>
    <rPh sb="0" eb="3">
      <t>コウサイヒ</t>
    </rPh>
    <rPh sb="3" eb="4">
      <t>オヨ</t>
    </rPh>
    <rPh sb="5" eb="8">
      <t>コウサイヒ</t>
    </rPh>
    <rPh sb="9" eb="10">
      <t>ジュン</t>
    </rPh>
    <rPh sb="12" eb="14">
      <t>ヒヨウ</t>
    </rPh>
    <rPh sb="15" eb="17">
      <t>ブンセキ</t>
    </rPh>
    <phoneticPr fontId="7"/>
  </si>
  <si>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7"/>
  </si>
  <si>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7"/>
  </si>
  <si>
    <t>積立不足額を考慮して算定した額</t>
    <rPh sb="0" eb="1">
      <t>ツ</t>
    </rPh>
    <rPh sb="1" eb="2">
      <t>タ</t>
    </rPh>
    <rPh sb="2" eb="5">
      <t>フソクガク</t>
    </rPh>
    <rPh sb="6" eb="8">
      <t>コウリョ</t>
    </rPh>
    <rPh sb="10" eb="12">
      <t>サンテイ</t>
    </rPh>
    <rPh sb="14" eb="15">
      <t>ガク</t>
    </rPh>
    <phoneticPr fontId="19"/>
  </si>
  <si>
    <t>満期一括償還地方債の一年当たりの元金償還金に相当するもの
（年度割相当額）</t>
  </si>
  <si>
    <t>公営企業に要する経費の財源とする地方債の償還の財源に
充てたと認められる繰入金</t>
    <phoneticPr fontId="7"/>
  </si>
  <si>
    <t>一部事務組合等の起こした地方債に充てたと認められる
補助金又は負担金</t>
    <phoneticPr fontId="7"/>
  </si>
  <si>
    <t>公債費に準ずる債務負担行為に係るもの</t>
    <phoneticPr fontId="7"/>
  </si>
  <si>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</si>
  <si>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</si>
  <si>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</si>
  <si>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7"/>
  </si>
  <si>
    <t>普通建設事業費</t>
    <rPh sb="0" eb="2">
      <t>フツウ</t>
    </rPh>
    <rPh sb="2" eb="4">
      <t>ケンセツ</t>
    </rPh>
    <rPh sb="4" eb="7">
      <t>ジギョウヒ</t>
    </rPh>
    <phoneticPr fontId="7"/>
  </si>
  <si>
    <t>人口１人当たり決算額</t>
    <rPh sb="0" eb="2">
      <t>ジンコウ</t>
    </rPh>
    <rPh sb="2" eb="4">
      <t>ヒトリ</t>
    </rPh>
    <rPh sb="4" eb="5">
      <t>ア</t>
    </rPh>
    <rPh sb="7" eb="10">
      <t>ケッサンガク</t>
    </rPh>
    <phoneticPr fontId="7"/>
  </si>
  <si>
    <t>当該団体(円)</t>
    <rPh sb="0" eb="2">
      <t>トウガイ</t>
    </rPh>
    <rPh sb="2" eb="4">
      <t>ダンタイ</t>
    </rPh>
    <rPh sb="5" eb="6">
      <t>エン</t>
    </rPh>
    <phoneticPr fontId="7"/>
  </si>
  <si>
    <t>増減率(%)(A)</t>
    <rPh sb="0" eb="3">
      <t>ゾウゲンリツ</t>
    </rPh>
    <phoneticPr fontId="7"/>
  </si>
  <si>
    <t>類似団体平均(円)</t>
    <rPh sb="0" eb="2">
      <t>ルイジ</t>
    </rPh>
    <rPh sb="2" eb="4">
      <t>ダンタイ</t>
    </rPh>
    <rPh sb="4" eb="6">
      <t>ヘイキン</t>
    </rPh>
    <rPh sb="7" eb="8">
      <t>エン</t>
    </rPh>
    <phoneticPr fontId="7"/>
  </si>
  <si>
    <t>増減率(%)(B)</t>
    <rPh sb="0" eb="3">
      <t>ゾウゲンリツ</t>
    </rPh>
    <phoneticPr fontId="7"/>
  </si>
  <si>
    <t>(A)-(B)</t>
  </si>
  <si>
    <t xml:space="preserve"> R02</t>
  </si>
  <si>
    <t>うち単独分</t>
    <rPh sb="2" eb="4">
      <t>タンドク</t>
    </rPh>
    <rPh sb="4" eb="5">
      <t>ブン</t>
    </rPh>
    <phoneticPr fontId="7"/>
  </si>
  <si>
    <t xml:space="preserve"> R03</t>
  </si>
  <si>
    <t xml:space="preserve"> R04</t>
  </si>
  <si>
    <t xml:space="preserve"> R05</t>
  </si>
  <si>
    <t xml:space="preserve"> R06</t>
  </si>
  <si>
    <t xml:space="preserve"> 過去５年間平均</t>
    <rPh sb="1" eb="3">
      <t>カコ</t>
    </rPh>
    <rPh sb="4" eb="6">
      <t>ネンカン</t>
    </rPh>
    <rPh sb="6" eb="8">
      <t>ヘイキン</t>
    </rPh>
    <phoneticPr fontId="7"/>
  </si>
  <si>
    <t>類似団体内平均(円)</t>
    <rPh sb="0" eb="2">
      <t>ルイジ</t>
    </rPh>
    <rPh sb="2" eb="4">
      <t>ダンタイ</t>
    </rPh>
    <phoneticPr fontId="7"/>
  </si>
  <si>
    <t>R02</t>
  </si>
  <si>
    <t>R03</t>
  </si>
  <si>
    <t>R04</t>
  </si>
  <si>
    <t>R05</t>
  </si>
  <si>
    <t>R06</t>
  </si>
  <si>
    <t>▲ 2.14</t>
  </si>
  <si>
    <t>▲ 10.89</t>
  </si>
  <si>
    <t>▲ 6.42</t>
  </si>
  <si>
    <t>下水道事業会計</t>
  </si>
  <si>
    <t>水道事業会計</t>
  </si>
  <si>
    <t>公立浜坂病院事業会計</t>
  </si>
  <si>
    <t>一般会計</t>
  </si>
  <si>
    <t>浜坂温泉配湯事業会計</t>
  </si>
  <si>
    <t>浜坂地区残土処分場事業特別会計</t>
  </si>
  <si>
    <t>介護保険事業特別会計（保険事業勘定）</t>
  </si>
  <si>
    <t>国民健康保険事業特別会計（事業勘定）</t>
  </si>
  <si>
    <t>その他会計（赤字）</t>
  </si>
  <si>
    <t>その他会計（黒字）</t>
  </si>
  <si>
    <t>R02</t>
    <phoneticPr fontId="7"/>
  </si>
  <si>
    <t>R03</t>
    <phoneticPr fontId="7"/>
  </si>
  <si>
    <t>R04</t>
    <phoneticPr fontId="7"/>
  </si>
  <si>
    <t>R05</t>
    <phoneticPr fontId="7"/>
  </si>
  <si>
    <t>R06</t>
    <phoneticPr fontId="7"/>
  </si>
  <si>
    <t>和泉谷残土処分場整備基金</t>
    <phoneticPr fontId="4"/>
  </si>
  <si>
    <t>地域振興基金</t>
    <phoneticPr fontId="4"/>
  </si>
  <si>
    <t>ふるさとづくり基金</t>
    <phoneticPr fontId="4"/>
  </si>
  <si>
    <t>森林環境基金</t>
    <phoneticPr fontId="4"/>
  </si>
  <si>
    <t>交通安全対策基金</t>
    <phoneticPr fontId="4"/>
  </si>
  <si>
    <t>-</t>
    <phoneticPr fontId="4"/>
  </si>
  <si>
    <t>北但行政事務組合</t>
  </si>
  <si>
    <t>美方郡広域事務組合</t>
  </si>
  <si>
    <t>但馬広域行政事務組合</t>
  </si>
  <si>
    <t>兵庫県市町村職員退職手当組合</t>
  </si>
  <si>
    <t>兵庫県町議会議員公務災害補償組合</t>
  </si>
  <si>
    <t>兵庫県後期高齢者医療広域連合（一般会計）</t>
  </si>
  <si>
    <t>兵庫県後期高齢者医療広域連合（特別会計）</t>
  </si>
  <si>
    <t>-</t>
    <phoneticPr fontId="4"/>
  </si>
  <si>
    <t>温泉町夢公社</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</si>
</sst>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x14ac:knownFonts="1">
    <font>
      <sz val="11"/>
      <color theme="1"/>
      <name val="ＭＳ Ｐゴシック"/>
      <family val="2"/>
      <charset val="128"/>
    </font>
    <font>
      <sz val="11"/>
      <color theme="1"/>
      <name val="ＭＳ ゴシック"/>
      <family val="2"/>
      <charset val="128"/>
    </font>
    <font>
      <sz val="11"/>
      <color theme="1"/>
      <name val="ＭＳ 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6">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alignment vertical="center"/>
    </xf>
    <xf numFmtId="0" fontId="18" fillId="0" borderId="0"/>
    <xf numFmtId="0" fontId="18" fillId="0" borderId="0">
      <alignment vertical="center"/>
    </xf>
    <xf numFmtId="0" fontId="16" fillId="0" borderId="0">
      <alignment vertical="center"/>
    </xf>
    <xf numFmtId="0" fontId="3" fillId="0" borderId="0">
      <alignment vertical="center"/>
    </xf>
    <xf numFmtId="0" fontId="2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alignment vertical="center"/>
    </xf>
    <xf numFmtId="0" fontId="18" fillId="0" borderId="0">
      <alignment vertical="center"/>
    </xf>
    <xf numFmtId="0" fontId="18" fillId="0" borderId="0"/>
    <xf numFmtId="0" fontId="18"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 fillId="0" borderId="0">
      <alignment vertical="center"/>
    </xf>
  </cellStyleXfs>
  <cellXfs count="1217">
    <xf numFmtId="0" fontId="0" fillId="0" borderId="0" xfId="0">
      <alignment vertical="center"/>
    </xf>
    <xf numFmtId="0" fontId="3" fillId="0" borderId="0" xfId="1">
      <alignment vertical="center"/>
    </xf>
    <xf numFmtId="0" fontId="5" fillId="0" borderId="0" xfId="1" applyFont="1">
      <alignment vertical="center"/>
    </xf>
    <xf numFmtId="0" fontId="6" fillId="0" borderId="0" xfId="1" applyFont="1" applyAlignment="1">
      <alignment horizontal="right" vertical="center"/>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8" fillId="2" borderId="4" xfId="1" applyFont="1" applyFill="1" applyBorder="1" applyAlignment="1">
      <alignment horizontal="center" vertical="center"/>
    </xf>
    <xf numFmtId="0" fontId="8" fillId="2" borderId="5" xfId="1" applyFont="1" applyFill="1" applyBorder="1" applyAlignment="1">
      <alignment horizontal="center" vertical="center"/>
    </xf>
    <xf numFmtId="0" fontId="8" fillId="2" borderId="6" xfId="1" applyFont="1" applyFill="1" applyBorder="1" applyAlignment="1">
      <alignment horizontal="center" vertical="center"/>
    </xf>
    <xf numFmtId="0" fontId="8" fillId="0" borderId="7" xfId="1" applyFont="1" applyFill="1" applyBorder="1" applyAlignment="1">
      <alignment horizontal="center" vertical="center" wrapText="1"/>
    </xf>
    <xf numFmtId="176" fontId="8" fillId="0" borderId="4" xfId="1" applyNumberFormat="1" applyFont="1" applyFill="1" applyBorder="1" applyAlignment="1" applyProtection="1">
      <alignment horizontal="right" vertical="center" shrinkToFit="1"/>
    </xf>
    <xf numFmtId="176" fontId="8" fillId="0" borderId="5" xfId="1" applyNumberFormat="1" applyFont="1" applyFill="1" applyBorder="1" applyAlignment="1" applyProtection="1">
      <alignment horizontal="right" vertical="center" shrinkToFit="1"/>
    </xf>
    <xf numFmtId="176" fontId="8" fillId="0" borderId="10" xfId="1"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6" fontId="8" fillId="0" borderId="14" xfId="1" applyNumberFormat="1" applyFont="1" applyFill="1" applyBorder="1" applyAlignment="1" applyProtection="1">
      <alignment horizontal="right" vertical="center" shrinkToFit="1"/>
    </xf>
    <xf numFmtId="176" fontId="8" fillId="0" borderId="15" xfId="1" applyNumberFormat="1" applyFont="1" applyFill="1" applyBorder="1" applyAlignment="1" applyProtection="1">
      <alignment horizontal="right" vertical="center" shrinkToFit="1"/>
    </xf>
    <xf numFmtId="176" fontId="8" fillId="0" borderId="16" xfId="1" applyNumberFormat="1" applyFont="1" applyFill="1" applyBorder="1" applyAlignment="1" applyProtection="1">
      <alignment horizontal="right" vertical="center" shrinkToFit="1"/>
    </xf>
    <xf numFmtId="0" fontId="8" fillId="0" borderId="17" xfId="1" applyFont="1" applyFill="1" applyBorder="1" applyAlignment="1">
      <alignment horizontal="center" vertical="center"/>
    </xf>
    <xf numFmtId="176" fontId="8" fillId="0" borderId="20" xfId="1" applyNumberFormat="1" applyFont="1" applyFill="1" applyBorder="1" applyAlignment="1" applyProtection="1">
      <alignment horizontal="right" vertical="center" shrinkToFit="1"/>
    </xf>
    <xf numFmtId="176" fontId="8" fillId="0" borderId="21" xfId="1" applyNumberFormat="1" applyFont="1" applyFill="1" applyBorder="1" applyAlignment="1" applyProtection="1">
      <alignment horizontal="right" vertical="center" shrinkToFit="1"/>
    </xf>
    <xf numFmtId="176" fontId="8" fillId="0" borderId="22" xfId="1" applyNumberFormat="1" applyFont="1" applyFill="1" applyBorder="1" applyAlignment="1" applyProtection="1">
      <alignment horizontal="right" vertical="center" shrinkToFit="1"/>
    </xf>
    <xf numFmtId="0" fontId="8" fillId="0" borderId="0" xfId="2" applyFont="1">
      <alignment vertical="center"/>
    </xf>
    <xf numFmtId="0" fontId="3" fillId="0" borderId="0" xfId="2">
      <alignment vertical="center"/>
    </xf>
    <xf numFmtId="0" fontId="6" fillId="0" borderId="0" xfId="2" applyFont="1" applyAlignment="1">
      <alignment horizontal="right" vertical="center"/>
    </xf>
    <xf numFmtId="0" fontId="8" fillId="3" borderId="1" xfId="2" applyFont="1" applyFill="1" applyBorder="1" applyAlignment="1"/>
    <xf numFmtId="0" fontId="8" fillId="3" borderId="2" xfId="2" applyFont="1" applyFill="1" applyBorder="1" applyAlignment="1">
      <alignment horizontal="right" vertical="top"/>
    </xf>
    <xf numFmtId="0" fontId="8" fillId="3" borderId="3" xfId="2" applyFont="1" applyFill="1" applyBorder="1" applyAlignment="1">
      <alignment horizontal="right" vertical="top"/>
    </xf>
    <xf numFmtId="0" fontId="8" fillId="3" borderId="23" xfId="2" applyFont="1" applyFill="1" applyBorder="1" applyAlignment="1">
      <alignment horizontal="center" vertical="center"/>
    </xf>
    <xf numFmtId="0" fontId="8" fillId="3" borderId="5" xfId="2" applyFont="1" applyFill="1" applyBorder="1" applyAlignment="1">
      <alignment horizontal="center" vertical="center"/>
    </xf>
    <xf numFmtId="0" fontId="8" fillId="3" borderId="10" xfId="2" applyFont="1" applyFill="1" applyBorder="1" applyAlignment="1">
      <alignment horizontal="center" vertical="center"/>
    </xf>
    <xf numFmtId="0" fontId="8" fillId="0" borderId="24" xfId="2" applyFont="1" applyFill="1" applyBorder="1" applyAlignment="1">
      <alignment vertical="center" wrapText="1"/>
    </xf>
    <xf numFmtId="176" fontId="8" fillId="0" borderId="27" xfId="2" applyNumberFormat="1" applyFont="1" applyFill="1" applyBorder="1" applyAlignment="1">
      <alignment horizontal="right" vertical="center" shrinkToFit="1"/>
    </xf>
    <xf numFmtId="176" fontId="8" fillId="0" borderId="28" xfId="2" applyNumberFormat="1" applyFont="1" applyFill="1" applyBorder="1" applyAlignment="1">
      <alignment horizontal="right" vertical="center" shrinkToFit="1"/>
    </xf>
    <xf numFmtId="176" fontId="8" fillId="0" borderId="29" xfId="2" applyNumberFormat="1" applyFont="1" applyFill="1" applyBorder="1" applyAlignment="1">
      <alignment horizontal="right" vertical="center" shrinkToFit="1"/>
    </xf>
    <xf numFmtId="0" fontId="8" fillId="0" borderId="30" xfId="2" applyFont="1" applyFill="1" applyBorder="1" applyAlignment="1">
      <alignment vertical="center"/>
    </xf>
    <xf numFmtId="176" fontId="8" fillId="0" borderId="33" xfId="2" applyNumberFormat="1" applyFont="1" applyFill="1" applyBorder="1" applyAlignment="1">
      <alignment horizontal="right" vertical="center" shrinkToFit="1"/>
    </xf>
    <xf numFmtId="176" fontId="8" fillId="0" borderId="34" xfId="2" applyNumberFormat="1" applyFont="1" applyFill="1" applyBorder="1" applyAlignment="1">
      <alignment horizontal="right" vertical="center" shrinkToFit="1"/>
    </xf>
    <xf numFmtId="176" fontId="8" fillId="0" borderId="35" xfId="2" applyNumberFormat="1" applyFont="1" applyFill="1" applyBorder="1" applyAlignment="1">
      <alignment horizontal="right" vertical="center" shrinkToFit="1"/>
    </xf>
    <xf numFmtId="0" fontId="8" fillId="0" borderId="11" xfId="2" applyFont="1" applyFill="1" applyBorder="1" applyAlignment="1">
      <alignment vertical="center"/>
    </xf>
    <xf numFmtId="0" fontId="8" fillId="0" borderId="17" xfId="2" applyFont="1" applyFill="1" applyBorder="1" applyAlignment="1">
      <alignment vertical="center"/>
    </xf>
    <xf numFmtId="176" fontId="8" fillId="0" borderId="20" xfId="2" applyNumberFormat="1" applyFont="1" applyFill="1" applyBorder="1" applyAlignment="1">
      <alignment horizontal="right" vertical="center" shrinkToFit="1"/>
    </xf>
    <xf numFmtId="176" fontId="8" fillId="0" borderId="21" xfId="2" applyNumberFormat="1" applyFont="1" applyFill="1" applyBorder="1" applyAlignment="1">
      <alignment horizontal="right" vertical="center" shrinkToFit="1"/>
    </xf>
    <xf numFmtId="176" fontId="8" fillId="0" borderId="22" xfId="2" applyNumberFormat="1" applyFont="1" applyFill="1" applyBorder="1" applyAlignment="1">
      <alignment horizontal="right" vertical="center" shrinkToFit="1"/>
    </xf>
    <xf numFmtId="0" fontId="9" fillId="0" borderId="0" xfId="2" applyFont="1" applyFill="1" applyBorder="1" applyAlignment="1">
      <alignment vertical="center"/>
    </xf>
    <xf numFmtId="0" fontId="9" fillId="0" borderId="0" xfId="2" applyNumberFormat="1" applyFont="1" applyFill="1" applyBorder="1" applyAlignment="1">
      <alignment vertical="center" wrapText="1"/>
    </xf>
    <xf numFmtId="0" fontId="9" fillId="0" borderId="0" xfId="2" applyNumberFormat="1" applyFont="1" applyBorder="1" applyAlignment="1">
      <alignment vertical="center" wrapText="1"/>
    </xf>
    <xf numFmtId="0" fontId="8" fillId="0" borderId="0" xfId="2" applyNumberFormat="1" applyFont="1" applyFill="1" applyBorder="1" applyAlignment="1">
      <alignment vertical="center"/>
    </xf>
    <xf numFmtId="0" fontId="5" fillId="0" borderId="0" xfId="3" applyFont="1">
      <alignment vertical="center"/>
    </xf>
    <xf numFmtId="0" fontId="3" fillId="0" borderId="0" xfId="3">
      <alignment vertical="center"/>
    </xf>
    <xf numFmtId="0" fontId="6" fillId="0" borderId="0" xfId="3" applyFont="1" applyAlignment="1">
      <alignment horizontal="center" vertical="center"/>
    </xf>
    <xf numFmtId="0" fontId="9" fillId="2" borderId="1" xfId="3" applyFont="1" applyFill="1" applyBorder="1" applyAlignment="1"/>
    <xf numFmtId="0" fontId="9" fillId="2" borderId="2" xfId="3" applyFont="1" applyFill="1" applyBorder="1" applyAlignment="1"/>
    <xf numFmtId="0" fontId="9" fillId="2" borderId="2" xfId="3" applyFont="1" applyFill="1" applyBorder="1" applyAlignment="1">
      <alignment horizontal="right" vertical="center"/>
    </xf>
    <xf numFmtId="0" fontId="9" fillId="2" borderId="3" xfId="3" applyFont="1" applyFill="1" applyBorder="1" applyAlignment="1">
      <alignment horizontal="right" vertical="top"/>
    </xf>
    <xf numFmtId="0" fontId="9" fillId="2" borderId="23" xfId="3" applyFont="1" applyFill="1" applyBorder="1" applyAlignment="1">
      <alignment horizontal="center" vertical="center"/>
    </xf>
    <xf numFmtId="0" fontId="9" fillId="2" borderId="5" xfId="3" applyFont="1" applyFill="1" applyBorder="1" applyAlignment="1">
      <alignment horizontal="center" vertical="center"/>
    </xf>
    <xf numFmtId="0" fontId="9" fillId="2" borderId="6" xfId="3" applyFont="1" applyFill="1" applyBorder="1" applyAlignment="1">
      <alignment horizontal="center" vertical="center"/>
    </xf>
    <xf numFmtId="0" fontId="9" fillId="0" borderId="37" xfId="3" applyFont="1" applyFill="1" applyBorder="1" applyAlignment="1">
      <alignment vertical="center" wrapText="1"/>
    </xf>
    <xf numFmtId="177" fontId="9" fillId="0" borderId="27" xfId="3" applyNumberFormat="1" applyFont="1" applyFill="1" applyBorder="1" applyAlignment="1" applyProtection="1">
      <alignment horizontal="right" vertical="center" shrinkToFit="1"/>
    </xf>
    <xf numFmtId="177" fontId="9" fillId="0" borderId="28" xfId="3" applyNumberFormat="1" applyFont="1" applyFill="1" applyBorder="1" applyAlignment="1" applyProtection="1">
      <alignment horizontal="right" vertical="center" shrinkToFit="1"/>
    </xf>
    <xf numFmtId="177" fontId="9" fillId="0" borderId="29" xfId="3" applyNumberFormat="1" applyFont="1" applyFill="1" applyBorder="1" applyAlignment="1" applyProtection="1">
      <alignment horizontal="right" vertical="center" shrinkToFit="1"/>
    </xf>
    <xf numFmtId="0" fontId="9" fillId="0" borderId="39" xfId="3" applyFont="1" applyFill="1" applyBorder="1" applyAlignment="1">
      <alignment vertical="center"/>
    </xf>
    <xf numFmtId="177" fontId="9" fillId="0" borderId="33" xfId="3" applyNumberFormat="1" applyFont="1" applyFill="1" applyBorder="1" applyAlignment="1" applyProtection="1">
      <alignment horizontal="right" vertical="center" shrinkToFit="1"/>
    </xf>
    <xf numFmtId="177" fontId="9" fillId="0" borderId="34" xfId="3" applyNumberFormat="1" applyFont="1" applyFill="1" applyBorder="1" applyAlignment="1" applyProtection="1">
      <alignment horizontal="right" vertical="center" shrinkToFit="1"/>
    </xf>
    <xf numFmtId="177" fontId="9" fillId="0" borderId="35" xfId="3" applyNumberFormat="1" applyFont="1" applyFill="1" applyBorder="1" applyAlignment="1" applyProtection="1">
      <alignment horizontal="right" vertical="center" shrinkToFit="1"/>
    </xf>
    <xf numFmtId="0" fontId="9" fillId="0" borderId="41" xfId="3" applyFont="1" applyFill="1" applyBorder="1" applyAlignment="1">
      <alignment vertical="center"/>
    </xf>
    <xf numFmtId="0" fontId="9" fillId="0" borderId="44" xfId="3" applyFont="1" applyFill="1" applyBorder="1" applyAlignment="1">
      <alignment vertical="center"/>
    </xf>
    <xf numFmtId="177" fontId="9" fillId="0" borderId="20" xfId="3" applyNumberFormat="1" applyFont="1" applyFill="1" applyBorder="1" applyAlignment="1" applyProtection="1">
      <alignment horizontal="right" vertical="center" shrinkToFit="1"/>
    </xf>
    <xf numFmtId="177" fontId="9" fillId="0" borderId="21" xfId="3" applyNumberFormat="1" applyFont="1" applyFill="1" applyBorder="1" applyAlignment="1" applyProtection="1">
      <alignment horizontal="right" vertical="center" shrinkToFit="1"/>
    </xf>
    <xf numFmtId="177" fontId="9" fillId="0" borderId="22" xfId="3" applyNumberFormat="1" applyFont="1" applyFill="1" applyBorder="1" applyAlignment="1" applyProtection="1">
      <alignment horizontal="right" vertical="center" shrinkToFit="1"/>
    </xf>
    <xf numFmtId="0" fontId="9" fillId="0" borderId="0" xfId="3" applyFont="1" applyAlignment="1"/>
    <xf numFmtId="0" fontId="10" fillId="0" borderId="0" xfId="3" applyFont="1" applyAlignment="1"/>
    <xf numFmtId="0" fontId="10" fillId="0" borderId="0" xfId="3" applyFont="1">
      <alignment vertical="center"/>
    </xf>
    <xf numFmtId="177" fontId="10" fillId="0" borderId="0" xfId="3" applyNumberFormat="1" applyFont="1" applyAlignment="1">
      <alignment horizontal="right" vertical="center" shrinkToFit="1"/>
    </xf>
    <xf numFmtId="0" fontId="11" fillId="0" borderId="0" xfId="3" applyNumberFormat="1" applyFont="1" applyAlignment="1">
      <alignment horizontal="center" vertical="center" shrinkToFit="1"/>
    </xf>
    <xf numFmtId="0" fontId="10" fillId="4" borderId="1" xfId="3" applyFont="1" applyFill="1" applyBorder="1" applyAlignment="1"/>
    <xf numFmtId="0" fontId="10" fillId="4" borderId="2" xfId="3" applyFont="1" applyFill="1" applyBorder="1" applyAlignment="1"/>
    <xf numFmtId="0" fontId="10" fillId="4" borderId="2" xfId="3" applyFont="1" applyFill="1" applyBorder="1" applyAlignment="1">
      <alignment horizontal="right" vertical="center"/>
    </xf>
    <xf numFmtId="0" fontId="10" fillId="4" borderId="3" xfId="3" applyFont="1" applyFill="1" applyBorder="1" applyAlignment="1">
      <alignment horizontal="right" vertical="top"/>
    </xf>
    <xf numFmtId="0" fontId="10" fillId="4" borderId="23" xfId="3" applyFont="1" applyFill="1" applyBorder="1" applyAlignment="1">
      <alignment horizontal="center" vertical="center"/>
    </xf>
    <xf numFmtId="0" fontId="10" fillId="4" borderId="5" xfId="3" applyFont="1" applyFill="1" applyBorder="1" applyAlignment="1">
      <alignment horizontal="center" vertical="center"/>
    </xf>
    <xf numFmtId="0" fontId="10" fillId="4" borderId="6" xfId="3" applyFont="1" applyFill="1" applyBorder="1" applyAlignment="1">
      <alignment horizontal="center" vertical="center"/>
    </xf>
    <xf numFmtId="177" fontId="10" fillId="0" borderId="27" xfId="3" applyNumberFormat="1" applyFont="1" applyBorder="1" applyAlignment="1" applyProtection="1">
      <alignment horizontal="right" vertical="center" shrinkToFit="1"/>
      <protection locked="0"/>
    </xf>
    <xf numFmtId="177" fontId="10" fillId="0" borderId="28" xfId="3" applyNumberFormat="1" applyFont="1" applyBorder="1" applyAlignment="1" applyProtection="1">
      <alignment horizontal="right" vertical="center" shrinkToFit="1"/>
      <protection locked="0"/>
    </xf>
    <xf numFmtId="177" fontId="10" fillId="0" borderId="29" xfId="3" applyNumberFormat="1" applyFont="1" applyBorder="1" applyAlignment="1" applyProtection="1">
      <alignment horizontal="right" vertical="center" shrinkToFit="1"/>
      <protection locked="0"/>
    </xf>
    <xf numFmtId="177" fontId="10" fillId="0" borderId="47" xfId="3" applyNumberFormat="1" applyFont="1" applyBorder="1" applyAlignment="1" applyProtection="1">
      <alignment horizontal="right" vertical="center" shrinkToFit="1"/>
      <protection locked="0"/>
    </xf>
    <xf numFmtId="177" fontId="10" fillId="0" borderId="48" xfId="3" applyNumberFormat="1" applyFont="1" applyBorder="1" applyAlignment="1" applyProtection="1">
      <alignment horizontal="right" vertical="center" shrinkToFit="1"/>
      <protection locked="0"/>
    </xf>
    <xf numFmtId="177" fontId="10" fillId="0" borderId="49" xfId="3" applyNumberFormat="1" applyFont="1" applyBorder="1" applyAlignment="1" applyProtection="1">
      <alignment horizontal="right" vertical="center" shrinkToFit="1"/>
      <protection locked="0"/>
    </xf>
    <xf numFmtId="177" fontId="10" fillId="0" borderId="20" xfId="3" applyNumberFormat="1" applyFont="1" applyBorder="1" applyAlignment="1" applyProtection="1">
      <alignment horizontal="right" vertical="center" shrinkToFit="1"/>
      <protection locked="0"/>
    </xf>
    <xf numFmtId="177" fontId="10" fillId="0" borderId="21" xfId="3" applyNumberFormat="1" applyFont="1" applyBorder="1" applyAlignment="1" applyProtection="1">
      <alignment horizontal="right" vertical="center" shrinkToFit="1"/>
      <protection locked="0"/>
    </xf>
    <xf numFmtId="177" fontId="10" fillId="0" borderId="22" xfId="3" applyNumberFormat="1" applyFont="1" applyBorder="1" applyAlignment="1" applyProtection="1">
      <alignment horizontal="right" vertical="center" shrinkToFit="1"/>
      <protection locked="0"/>
    </xf>
    <xf numFmtId="0" fontId="13" fillId="0" borderId="0" xfId="3" applyFont="1" applyAlignment="1">
      <alignment horizontal="center" vertical="center" wrapText="1"/>
    </xf>
    <xf numFmtId="0" fontId="10" fillId="0" borderId="0" xfId="3" applyFont="1" applyAlignment="1">
      <alignment vertical="top"/>
    </xf>
    <xf numFmtId="0" fontId="14" fillId="0" borderId="0" xfId="3" applyFont="1">
      <alignment vertical="center"/>
    </xf>
    <xf numFmtId="0" fontId="13" fillId="0" borderId="0" xfId="3" applyFont="1" applyAlignment="1">
      <alignment vertical="center" wrapText="1"/>
    </xf>
    <xf numFmtId="0" fontId="3" fillId="0" borderId="0" xfId="4">
      <alignment vertical="center"/>
    </xf>
    <xf numFmtId="0" fontId="6" fillId="0" borderId="0" xfId="4" applyFont="1" applyAlignment="1">
      <alignment horizontal="center" vertical="center"/>
    </xf>
    <xf numFmtId="0" fontId="9" fillId="2" borderId="1" xfId="4" applyFont="1" applyFill="1" applyBorder="1" applyAlignment="1"/>
    <xf numFmtId="0" fontId="9" fillId="2" borderId="2" xfId="4" applyFont="1" applyFill="1" applyBorder="1" applyAlignment="1"/>
    <xf numFmtId="0" fontId="9" fillId="2" borderId="2" xfId="4" applyFont="1" applyFill="1" applyBorder="1" applyAlignment="1">
      <alignment horizontal="right" vertical="center"/>
    </xf>
    <xf numFmtId="0" fontId="9" fillId="2" borderId="3" xfId="4" applyFont="1" applyFill="1" applyBorder="1" applyAlignment="1">
      <alignment horizontal="right" vertical="top"/>
    </xf>
    <xf numFmtId="0" fontId="9" fillId="2" borderId="23" xfId="4" applyFont="1" applyFill="1" applyBorder="1" applyAlignment="1">
      <alignment horizontal="center" vertical="center"/>
    </xf>
    <xf numFmtId="0" fontId="9" fillId="2" borderId="5" xfId="4" applyFont="1" applyFill="1" applyBorder="1" applyAlignment="1">
      <alignment horizontal="center" vertical="center"/>
    </xf>
    <xf numFmtId="0" fontId="9" fillId="2" borderId="10" xfId="4" applyFont="1" applyFill="1" applyBorder="1" applyAlignment="1">
      <alignment horizontal="center" vertical="center"/>
    </xf>
    <xf numFmtId="0" fontId="9" fillId="0" borderId="37" xfId="4" applyFont="1" applyFill="1" applyBorder="1" applyAlignment="1">
      <alignment vertical="center" wrapText="1"/>
    </xf>
    <xf numFmtId="0" fontId="9" fillId="0" borderId="39" xfId="4" applyFont="1" applyFill="1" applyBorder="1" applyAlignment="1">
      <alignment vertical="center"/>
    </xf>
    <xf numFmtId="0" fontId="9" fillId="0" borderId="41" xfId="4" applyFont="1" applyFill="1" applyBorder="1" applyAlignment="1">
      <alignment vertical="center"/>
    </xf>
    <xf numFmtId="0" fontId="9" fillId="0" borderId="50" xfId="4" applyFont="1" applyFill="1" applyBorder="1" applyAlignment="1">
      <alignment vertical="center"/>
    </xf>
    <xf numFmtId="0" fontId="9" fillId="0" borderId="39" xfId="4" applyFont="1" applyFill="1" applyBorder="1" applyAlignment="1">
      <alignment vertical="center" wrapText="1"/>
    </xf>
    <xf numFmtId="0" fontId="9" fillId="0" borderId="44" xfId="4" applyFont="1" applyFill="1" applyBorder="1" applyAlignment="1">
      <alignment vertical="center"/>
    </xf>
    <xf numFmtId="0" fontId="9" fillId="0" borderId="0" xfId="4" applyFont="1" applyFill="1" applyBorder="1" applyAlignment="1"/>
    <xf numFmtId="0" fontId="9" fillId="0" borderId="0" xfId="4" applyFont="1" applyFill="1" applyBorder="1" applyAlignment="1">
      <alignment vertical="center"/>
    </xf>
    <xf numFmtId="0" fontId="9" fillId="0" borderId="0" xfId="4" applyFont="1" applyFill="1" applyBorder="1" applyAlignment="1">
      <alignment horizontal="left" vertical="center"/>
    </xf>
    <xf numFmtId="177" fontId="9" fillId="0" borderId="0" xfId="4" applyNumberFormat="1" applyFont="1" applyFill="1" applyBorder="1" applyAlignment="1" applyProtection="1">
      <alignment horizontal="right" vertical="center"/>
    </xf>
    <xf numFmtId="0" fontId="6" fillId="0" borderId="0" xfId="1" applyFont="1" applyAlignment="1">
      <alignment horizontal="right"/>
    </xf>
    <xf numFmtId="0" fontId="15" fillId="2" borderId="1" xfId="1" applyFont="1" applyFill="1" applyBorder="1" applyAlignment="1"/>
    <xf numFmtId="0" fontId="15" fillId="2" borderId="2" xfId="1" applyFont="1" applyFill="1" applyBorder="1" applyAlignment="1">
      <alignment horizontal="right" vertical="top"/>
    </xf>
    <xf numFmtId="0" fontId="15" fillId="2" borderId="3" xfId="1" applyFont="1" applyFill="1" applyBorder="1" applyAlignment="1">
      <alignment horizontal="right" vertical="top"/>
    </xf>
    <xf numFmtId="0" fontId="17" fillId="4" borderId="5" xfId="5" applyFont="1" applyFill="1" applyBorder="1" applyAlignment="1">
      <alignment horizontal="center" vertical="center"/>
    </xf>
    <xf numFmtId="0" fontId="17" fillId="4" borderId="6" xfId="5" applyFont="1" applyFill="1" applyBorder="1" applyAlignment="1">
      <alignment horizontal="center" vertical="center"/>
    </xf>
    <xf numFmtId="0" fontId="15" fillId="0" borderId="7" xfId="1" applyFont="1" applyFill="1" applyBorder="1" applyAlignment="1">
      <alignment horizontal="center" vertical="center" wrapText="1"/>
    </xf>
    <xf numFmtId="0" fontId="15" fillId="0" borderId="11" xfId="1" applyFont="1" applyFill="1" applyBorder="1" applyAlignment="1">
      <alignment horizontal="center" vertical="center" wrapText="1"/>
    </xf>
    <xf numFmtId="0" fontId="15" fillId="0" borderId="47" xfId="1" applyFont="1" applyFill="1" applyBorder="1" applyAlignment="1">
      <alignment horizontal="center" vertical="center"/>
    </xf>
    <xf numFmtId="0" fontId="15" fillId="0" borderId="52" xfId="1" applyFont="1" applyFill="1" applyBorder="1" applyAlignment="1">
      <alignment horizontal="center" vertical="center"/>
    </xf>
    <xf numFmtId="0" fontId="15" fillId="0" borderId="1" xfId="1" applyFont="1" applyFill="1" applyBorder="1" applyAlignment="1">
      <alignment horizontal="center" vertical="center"/>
    </xf>
    <xf numFmtId="178" fontId="19" fillId="0" borderId="41" xfId="6" applyNumberFormat="1" applyFont="1" applyBorder="1" applyAlignment="1">
      <alignment vertical="center"/>
    </xf>
    <xf numFmtId="178" fontId="19" fillId="0" borderId="51" xfId="6" applyNumberFormat="1" applyFont="1" applyBorder="1" applyAlignment="1">
      <alignment vertical="center"/>
    </xf>
    <xf numFmtId="178" fontId="19" fillId="0" borderId="15" xfId="6" applyNumberFormat="1" applyFont="1" applyBorder="1" applyAlignment="1">
      <alignment horizontal="center" vertical="center" wrapText="1"/>
    </xf>
    <xf numFmtId="178" fontId="19" fillId="0" borderId="39" xfId="6" applyNumberFormat="1" applyFont="1" applyBorder="1" applyAlignment="1">
      <alignment horizontal="center" vertical="center"/>
    </xf>
    <xf numFmtId="178" fontId="19" fillId="0" borderId="31" xfId="6" applyNumberFormat="1" applyFont="1" applyBorder="1" applyAlignment="1">
      <alignment horizontal="center" vertical="center"/>
    </xf>
    <xf numFmtId="178" fontId="19" fillId="0" borderId="42" xfId="6" applyNumberFormat="1" applyFont="1" applyBorder="1" applyAlignment="1">
      <alignment horizontal="center" vertical="center"/>
    </xf>
    <xf numFmtId="0" fontId="18" fillId="0" borderId="0" xfId="6"/>
    <xf numFmtId="178" fontId="19" fillId="0" borderId="37" xfId="6" applyNumberFormat="1" applyFont="1" applyBorder="1" applyAlignment="1">
      <alignment vertical="center"/>
    </xf>
    <xf numFmtId="178" fontId="19" fillId="0" borderId="40" xfId="6" applyNumberFormat="1" applyFont="1" applyBorder="1" applyAlignment="1">
      <alignment vertical="center"/>
    </xf>
    <xf numFmtId="0" fontId="18" fillId="0" borderId="50" xfId="6" applyFont="1" applyBorder="1" applyAlignment="1">
      <alignment vertical="center"/>
    </xf>
    <xf numFmtId="178" fontId="19" fillId="0" borderId="41" xfId="6" applyNumberFormat="1" applyFont="1" applyBorder="1" applyAlignment="1">
      <alignment horizontal="center" vertical="center"/>
    </xf>
    <xf numFmtId="178" fontId="19" fillId="0" borderId="54" xfId="6" applyNumberFormat="1" applyFont="1" applyBorder="1" applyAlignment="1">
      <alignment horizontal="center" vertical="center" wrapText="1"/>
    </xf>
    <xf numFmtId="178" fontId="19" fillId="0" borderId="55" xfId="6" applyNumberFormat="1" applyFont="1" applyBorder="1" applyAlignment="1">
      <alignment horizontal="center" vertical="center"/>
    </xf>
    <xf numFmtId="178" fontId="19" fillId="0" borderId="56" xfId="6" applyNumberFormat="1" applyFont="1" applyBorder="1" applyAlignment="1">
      <alignment horizontal="center" vertical="center" wrapText="1"/>
    </xf>
    <xf numFmtId="178" fontId="19" fillId="0" borderId="34" xfId="6" applyNumberFormat="1" applyFont="1" applyBorder="1" applyAlignment="1">
      <alignment horizontal="center" vertical="center"/>
    </xf>
    <xf numFmtId="178" fontId="19" fillId="0" borderId="51" xfId="6" applyNumberFormat="1" applyFont="1" applyBorder="1" applyAlignment="1">
      <alignment horizontal="center" vertical="center"/>
    </xf>
    <xf numFmtId="179" fontId="19" fillId="0" borderId="15" xfId="6" applyNumberFormat="1" applyFont="1" applyFill="1" applyBorder="1" applyAlignment="1">
      <alignment vertical="center"/>
    </xf>
    <xf numFmtId="179" fontId="19" fillId="0" borderId="41" xfId="6" applyNumberFormat="1" applyFont="1" applyFill="1" applyBorder="1" applyAlignment="1">
      <alignment vertical="center"/>
    </xf>
    <xf numFmtId="180" fontId="19" fillId="0" borderId="57" xfId="6" applyNumberFormat="1" applyFont="1" applyFill="1" applyBorder="1" applyAlignment="1">
      <alignment vertical="center"/>
    </xf>
    <xf numFmtId="179" fontId="19" fillId="0" borderId="55" xfId="6" applyNumberFormat="1" applyFont="1" applyFill="1" applyBorder="1" applyAlignment="1">
      <alignment vertical="center"/>
    </xf>
    <xf numFmtId="180" fontId="19" fillId="0" borderId="58" xfId="6" applyNumberFormat="1" applyFont="1" applyFill="1" applyBorder="1" applyAlignment="1">
      <alignment vertical="center"/>
    </xf>
    <xf numFmtId="180" fontId="19" fillId="0" borderId="15" xfId="6" applyNumberFormat="1" applyFont="1" applyBorder="1" applyAlignment="1">
      <alignment vertical="center"/>
    </xf>
    <xf numFmtId="178" fontId="19" fillId="0" borderId="37" xfId="6" applyNumberFormat="1" applyFont="1" applyBorder="1" applyAlignment="1">
      <alignment horizontal="center" vertical="center"/>
    </xf>
    <xf numFmtId="178" fontId="19" fillId="0" borderId="59" xfId="6" applyNumberFormat="1" applyFont="1" applyBorder="1" applyAlignment="1">
      <alignment horizontal="center" vertical="center"/>
    </xf>
    <xf numFmtId="179" fontId="19" fillId="0" borderId="60" xfId="6" applyNumberFormat="1" applyFont="1" applyFill="1" applyBorder="1" applyAlignment="1">
      <alignment vertical="center"/>
    </xf>
    <xf numFmtId="179" fontId="19" fillId="0" borderId="61" xfId="6" applyNumberFormat="1" applyFont="1" applyFill="1" applyBorder="1" applyAlignment="1">
      <alignment vertical="center"/>
    </xf>
    <xf numFmtId="180" fontId="19" fillId="0" borderId="59" xfId="6" applyNumberFormat="1" applyFont="1" applyFill="1" applyBorder="1" applyAlignment="1">
      <alignment vertical="center"/>
    </xf>
    <xf numFmtId="179" fontId="19" fillId="0" borderId="62" xfId="6" applyNumberFormat="1" applyFont="1" applyFill="1" applyBorder="1" applyAlignment="1">
      <alignment vertical="center"/>
    </xf>
    <xf numFmtId="180" fontId="19" fillId="0" borderId="63" xfId="6" applyNumberFormat="1" applyFont="1" applyFill="1" applyBorder="1" applyAlignment="1">
      <alignment vertical="center"/>
    </xf>
    <xf numFmtId="180" fontId="19" fillId="0" borderId="60" xfId="6" applyNumberFormat="1" applyFont="1" applyBorder="1" applyAlignment="1">
      <alignment vertical="center"/>
    </xf>
    <xf numFmtId="179" fontId="19" fillId="0" borderId="60" xfId="6" applyNumberFormat="1" applyFont="1" applyFill="1" applyBorder="1" applyAlignment="1">
      <alignment vertical="center" wrapText="1"/>
    </xf>
    <xf numFmtId="179" fontId="19" fillId="0" borderId="15" xfId="6" applyNumberFormat="1" applyFont="1" applyBorder="1" applyAlignment="1">
      <alignment vertical="center"/>
    </xf>
    <xf numFmtId="179" fontId="19" fillId="0" borderId="41" xfId="6" applyNumberFormat="1" applyFont="1" applyBorder="1" applyAlignment="1">
      <alignment vertical="center"/>
    </xf>
    <xf numFmtId="180" fontId="19" fillId="0" borderId="57" xfId="6" applyNumberFormat="1" applyFont="1" applyBorder="1" applyAlignment="1">
      <alignment vertical="center"/>
    </xf>
    <xf numFmtId="179" fontId="19" fillId="0" borderId="55" xfId="6" applyNumberFormat="1" applyFont="1" applyBorder="1" applyAlignment="1">
      <alignment vertical="center"/>
    </xf>
    <xf numFmtId="180" fontId="19" fillId="0" borderId="12" xfId="6" applyNumberFormat="1" applyFont="1" applyBorder="1" applyAlignment="1">
      <alignment vertical="center"/>
    </xf>
    <xf numFmtId="0" fontId="18" fillId="0" borderId="34" xfId="6" applyBorder="1"/>
    <xf numFmtId="0" fontId="18" fillId="0" borderId="34" xfId="6" applyBorder="1" applyAlignment="1">
      <alignment vertical="center"/>
    </xf>
    <xf numFmtId="0" fontId="20" fillId="0" borderId="34" xfId="6" applyFont="1" applyBorder="1"/>
    <xf numFmtId="0" fontId="18" fillId="0" borderId="0" xfId="7" applyAlignment="1"/>
    <xf numFmtId="0" fontId="18" fillId="0" borderId="34" xfId="7" applyBorder="1" applyAlignment="1"/>
    <xf numFmtId="177" fontId="18" fillId="0" borderId="34" xfId="7" applyNumberFormat="1" applyBorder="1" applyAlignment="1"/>
    <xf numFmtId="0" fontId="22" fillId="0" borderId="0" xfId="8" applyFont="1">
      <alignment vertical="center"/>
    </xf>
    <xf numFmtId="49" fontId="22" fillId="0" borderId="0" xfId="8" applyNumberFormat="1" applyFont="1">
      <alignment vertical="center"/>
    </xf>
    <xf numFmtId="0" fontId="24" fillId="0" borderId="0" xfId="8" applyFont="1">
      <alignment vertical="center"/>
    </xf>
    <xf numFmtId="0" fontId="25" fillId="0" borderId="0" xfId="8" applyFont="1">
      <alignment vertical="center"/>
    </xf>
    <xf numFmtId="0" fontId="22" fillId="0" borderId="36" xfId="8" applyFont="1" applyBorder="1" applyAlignment="1">
      <alignment horizontal="left" vertical="center"/>
    </xf>
    <xf numFmtId="0" fontId="22" fillId="0" borderId="8" xfId="8" applyFont="1" applyBorder="1" applyAlignment="1">
      <alignment horizontal="left" vertical="center"/>
    </xf>
    <xf numFmtId="0" fontId="22" fillId="0" borderId="9" xfId="8" applyFont="1" applyBorder="1" applyAlignment="1">
      <alignment horizontal="left" vertical="center"/>
    </xf>
    <xf numFmtId="184" fontId="22" fillId="0" borderId="36" xfId="8" applyNumberFormat="1" applyFont="1" applyBorder="1" applyAlignment="1">
      <alignment horizontal="right" vertical="center" shrinkToFit="1"/>
    </xf>
    <xf numFmtId="184" fontId="22" fillId="0" borderId="8" xfId="8" applyNumberFormat="1" applyFont="1" applyBorder="1" applyAlignment="1">
      <alignment horizontal="right" vertical="center" shrinkToFit="1"/>
    </xf>
    <xf numFmtId="184" fontId="22" fillId="0" borderId="9" xfId="8" applyNumberFormat="1" applyFont="1" applyBorder="1" applyAlignment="1">
      <alignment horizontal="right" vertical="center" shrinkToFit="1"/>
    </xf>
    <xf numFmtId="0" fontId="26" fillId="0" borderId="50" xfId="9" applyFont="1" applyBorder="1">
      <alignment vertical="center"/>
    </xf>
    <xf numFmtId="184" fontId="22" fillId="0" borderId="36" xfId="8" applyNumberFormat="1" applyFont="1" applyBorder="1" applyAlignment="1">
      <alignment vertical="center" shrinkToFit="1"/>
    </xf>
    <xf numFmtId="184" fontId="22" fillId="0" borderId="8" xfId="8" applyNumberFormat="1" applyFont="1" applyBorder="1" applyAlignment="1">
      <alignment vertical="center" shrinkToFit="1"/>
    </xf>
    <xf numFmtId="184" fontId="22" fillId="0" borderId="9" xfId="8" applyNumberFormat="1" applyFont="1" applyBorder="1" applyAlignment="1">
      <alignment vertical="center" shrinkToFit="1"/>
    </xf>
    <xf numFmtId="0" fontId="22" fillId="0" borderId="7" xfId="8" applyFont="1" applyBorder="1" applyAlignment="1">
      <alignment horizontal="left" vertical="center"/>
    </xf>
    <xf numFmtId="0" fontId="26" fillId="0" borderId="71" xfId="9" applyFont="1" applyBorder="1" applyAlignment="1">
      <alignment horizontal="center" vertical="center"/>
    </xf>
    <xf numFmtId="0" fontId="22" fillId="0" borderId="7" xfId="8" applyFont="1" applyBorder="1" applyAlignment="1">
      <alignment horizontal="center" vertical="center"/>
    </xf>
    <xf numFmtId="0" fontId="22" fillId="0" borderId="74" xfId="8" applyFont="1" applyBorder="1" applyAlignment="1">
      <alignment horizontal="center" vertical="center"/>
    </xf>
    <xf numFmtId="0" fontId="28" fillId="0" borderId="75" xfId="8" applyFont="1" applyBorder="1" applyAlignment="1">
      <alignment vertical="center" wrapText="1"/>
    </xf>
    <xf numFmtId="0" fontId="28" fillId="0" borderId="76" xfId="8" applyFont="1" applyBorder="1" applyAlignment="1">
      <alignment vertical="center" wrapText="1"/>
    </xf>
    <xf numFmtId="181" fontId="22" fillId="0" borderId="74" xfId="8" applyNumberFormat="1" applyFont="1" applyBorder="1">
      <alignment vertical="center"/>
    </xf>
    <xf numFmtId="181" fontId="22" fillId="0" borderId="75" xfId="8" applyNumberFormat="1" applyFont="1" applyBorder="1">
      <alignment vertical="center"/>
    </xf>
    <xf numFmtId="181" fontId="22" fillId="0" borderId="76" xfId="8" applyNumberFormat="1" applyFont="1" applyBorder="1">
      <alignment vertical="center"/>
    </xf>
    <xf numFmtId="0" fontId="22" fillId="0" borderId="7" xfId="8" applyFont="1" applyBorder="1">
      <alignment vertical="center"/>
    </xf>
    <xf numFmtId="0" fontId="22" fillId="0" borderId="66" xfId="8" applyFont="1" applyBorder="1">
      <alignment vertical="center"/>
    </xf>
    <xf numFmtId="49" fontId="22" fillId="0" borderId="7" xfId="8" applyNumberFormat="1" applyFont="1" applyBorder="1">
      <alignment vertical="center"/>
    </xf>
    <xf numFmtId="0" fontId="22" fillId="0" borderId="0" xfId="8" applyFont="1" applyAlignment="1">
      <alignment horizontal="center" vertical="center"/>
    </xf>
    <xf numFmtId="49" fontId="22" fillId="0" borderId="0" xfId="8" applyNumberFormat="1" applyFont="1" applyAlignment="1">
      <alignment horizontal="center" vertical="center"/>
    </xf>
    <xf numFmtId="0" fontId="22" fillId="0" borderId="66" xfId="8" applyFont="1" applyBorder="1" applyAlignment="1">
      <alignment horizontal="center" vertical="center"/>
    </xf>
    <xf numFmtId="0" fontId="22" fillId="0" borderId="74" xfId="8" applyFont="1" applyBorder="1">
      <alignment vertical="center"/>
    </xf>
    <xf numFmtId="0" fontId="22" fillId="0" borderId="75" xfId="8" applyFont="1" applyBorder="1">
      <alignment vertical="center"/>
    </xf>
    <xf numFmtId="0" fontId="22" fillId="0" borderId="76" xfId="8" applyFont="1" applyBorder="1">
      <alignment vertical="center"/>
    </xf>
    <xf numFmtId="49" fontId="32" fillId="0" borderId="0" xfId="11" applyNumberFormat="1" applyFont="1">
      <alignment vertical="center"/>
    </xf>
    <xf numFmtId="49" fontId="22" fillId="0" borderId="0" xfId="11" applyNumberFormat="1" applyFont="1">
      <alignment vertical="center"/>
    </xf>
    <xf numFmtId="0" fontId="22" fillId="0" borderId="0" xfId="11" applyFont="1">
      <alignment vertical="center"/>
    </xf>
    <xf numFmtId="0" fontId="33" fillId="0" borderId="0" xfId="11" applyFont="1">
      <alignment vertical="center"/>
    </xf>
    <xf numFmtId="0" fontId="5" fillId="0" borderId="56" xfId="11" applyFont="1" applyBorder="1" applyAlignment="1">
      <alignment horizontal="center" vertical="center"/>
    </xf>
    <xf numFmtId="0" fontId="5" fillId="0" borderId="56" xfId="11" applyFont="1" applyBorder="1">
      <alignment vertical="center"/>
    </xf>
    <xf numFmtId="0" fontId="22" fillId="0" borderId="12" xfId="11" applyFont="1" applyBorder="1">
      <alignment vertical="center"/>
    </xf>
    <xf numFmtId="0" fontId="22" fillId="0" borderId="56" xfId="11" applyFont="1" applyBorder="1">
      <alignment vertical="center"/>
    </xf>
    <xf numFmtId="0" fontId="22" fillId="0" borderId="41" xfId="11" applyFont="1" applyBorder="1" applyAlignment="1">
      <alignment horizontal="center" vertical="center"/>
    </xf>
    <xf numFmtId="0" fontId="22" fillId="0" borderId="12" xfId="11" applyFont="1" applyBorder="1" applyAlignment="1">
      <alignment horizontal="center" vertical="center"/>
    </xf>
    <xf numFmtId="0" fontId="22" fillId="0" borderId="65" xfId="11" applyFont="1" applyBorder="1" applyAlignment="1">
      <alignment horizontal="center" vertical="center"/>
    </xf>
    <xf numFmtId="0" fontId="22" fillId="0" borderId="0" xfId="11" applyFont="1" applyAlignment="1">
      <alignment horizontal="center" vertical="center" wrapText="1"/>
    </xf>
    <xf numFmtId="0" fontId="22" fillId="0" borderId="56" xfId="11" applyFont="1" applyBorder="1" applyAlignment="1">
      <alignment horizontal="center" vertical="center" wrapText="1"/>
    </xf>
    <xf numFmtId="0" fontId="26" fillId="0" borderId="0" xfId="11" applyFont="1">
      <alignment vertical="center"/>
    </xf>
    <xf numFmtId="0" fontId="22" fillId="0" borderId="0" xfId="11" applyFont="1" applyAlignment="1">
      <alignment vertical="center" shrinkToFit="1"/>
    </xf>
    <xf numFmtId="49" fontId="22" fillId="6" borderId="0" xfId="12" applyNumberFormat="1" applyFont="1" applyFill="1">
      <alignment vertical="center"/>
    </xf>
    <xf numFmtId="0" fontId="22" fillId="6" borderId="0" xfId="12" applyFont="1" applyFill="1">
      <alignment vertical="center"/>
    </xf>
    <xf numFmtId="0" fontId="22" fillId="6" borderId="75" xfId="12" applyFont="1" applyFill="1" applyBorder="1">
      <alignment vertical="center"/>
    </xf>
    <xf numFmtId="0" fontId="3" fillId="6" borderId="0" xfId="13" applyFill="1">
      <alignment vertical="center"/>
    </xf>
    <xf numFmtId="0" fontId="3" fillId="0" borderId="0" xfId="13">
      <alignment vertical="center"/>
    </xf>
    <xf numFmtId="0" fontId="36" fillId="6" borderId="0" xfId="12" applyFont="1" applyFill="1">
      <alignment vertical="center"/>
    </xf>
    <xf numFmtId="0" fontId="37" fillId="6" borderId="0" xfId="12" applyFont="1" applyFill="1">
      <alignment vertical="center"/>
    </xf>
    <xf numFmtId="0" fontId="37" fillId="6" borderId="0" xfId="13" applyFont="1" applyFill="1">
      <alignment vertical="center"/>
    </xf>
    <xf numFmtId="0" fontId="37" fillId="0" borderId="0" xfId="13" applyFont="1">
      <alignment vertical="center"/>
    </xf>
    <xf numFmtId="0" fontId="36" fillId="0" borderId="97" xfId="12" applyFont="1" applyBorder="1" applyAlignment="1" applyProtection="1">
      <alignment horizontal="center" vertical="center" shrinkToFit="1"/>
      <protection locked="0"/>
    </xf>
    <xf numFmtId="0" fontId="36" fillId="0" borderId="109" xfId="15" applyFont="1" applyBorder="1" applyAlignment="1" applyProtection="1">
      <alignment horizontal="center" vertical="center" shrinkToFit="1"/>
      <protection locked="0"/>
    </xf>
    <xf numFmtId="0" fontId="36" fillId="0" borderId="111" xfId="12" applyFont="1" applyBorder="1" applyAlignment="1" applyProtection="1">
      <alignment horizontal="center" vertical="center" shrinkToFit="1"/>
      <protection locked="0"/>
    </xf>
    <xf numFmtId="0" fontId="36" fillId="0" borderId="122" xfId="15" applyFont="1" applyBorder="1" applyAlignment="1" applyProtection="1">
      <alignment horizontal="center" vertical="center" shrinkToFit="1"/>
      <protection locked="0"/>
    </xf>
    <xf numFmtId="0" fontId="36" fillId="8" borderId="20" xfId="12" applyFont="1" applyFill="1" applyBorder="1" applyAlignment="1" applyProtection="1">
      <alignment horizontal="center" vertical="center" shrinkToFit="1"/>
      <protection locked="0"/>
    </xf>
    <xf numFmtId="0" fontId="29" fillId="6" borderId="0" xfId="12" applyFont="1" applyFill="1">
      <alignment vertical="center"/>
    </xf>
    <xf numFmtId="0" fontId="36" fillId="0" borderId="135" xfId="12" applyFont="1" applyBorder="1" applyAlignment="1" applyProtection="1">
      <alignment horizontal="center" vertical="center" shrinkToFit="1"/>
      <protection locked="0"/>
    </xf>
    <xf numFmtId="0" fontId="36" fillId="6" borderId="122" xfId="12" applyFont="1" applyFill="1" applyBorder="1" applyAlignment="1" applyProtection="1">
      <alignment horizontal="center" vertical="center" shrinkToFit="1"/>
      <protection locked="0"/>
    </xf>
    <xf numFmtId="0" fontId="36" fillId="0" borderId="144" xfId="12" applyFont="1" applyBorder="1" applyAlignment="1" applyProtection="1">
      <alignment horizontal="center" vertical="center" shrinkToFit="1"/>
      <protection locked="0"/>
    </xf>
    <xf numFmtId="0" fontId="36" fillId="6" borderId="0" xfId="12" applyFont="1" applyFill="1" applyAlignment="1">
      <alignment horizontal="center" vertical="center" shrinkToFit="1"/>
    </xf>
    <xf numFmtId="0" fontId="36" fillId="6" borderId="0" xfId="12" applyFont="1" applyFill="1" applyAlignment="1">
      <alignment horizontal="left" vertical="center" shrinkToFit="1"/>
    </xf>
    <xf numFmtId="177" fontId="36" fillId="6" borderId="0" xfId="12" applyNumberFormat="1" applyFont="1" applyFill="1" applyAlignment="1">
      <alignment horizontal="right" vertical="center" shrinkToFit="1"/>
    </xf>
    <xf numFmtId="177" fontId="36" fillId="6" borderId="0" xfId="12" applyNumberFormat="1" applyFont="1" applyFill="1" applyAlignment="1">
      <alignment horizontal="left" vertical="center" shrinkToFit="1"/>
    </xf>
    <xf numFmtId="0" fontId="36" fillId="6" borderId="75" xfId="12" applyFont="1" applyFill="1" applyBorder="1">
      <alignment vertical="center"/>
    </xf>
    <xf numFmtId="0" fontId="36" fillId="6" borderId="75" xfId="12" applyFont="1" applyFill="1" applyBorder="1" applyAlignment="1">
      <alignment horizontal="center" vertical="center"/>
    </xf>
    <xf numFmtId="0" fontId="36" fillId="6" borderId="31" xfId="12" applyFont="1" applyFill="1" applyBorder="1">
      <alignment vertical="center"/>
    </xf>
    <xf numFmtId="0" fontId="36" fillId="6" borderId="11" xfId="12" applyFont="1" applyFill="1" applyBorder="1">
      <alignment vertical="center"/>
    </xf>
    <xf numFmtId="0" fontId="36" fillId="6" borderId="12" xfId="12" applyFont="1" applyFill="1" applyBorder="1">
      <alignment vertical="center"/>
    </xf>
    <xf numFmtId="0" fontId="36" fillId="6" borderId="66" xfId="12" applyFont="1" applyFill="1" applyBorder="1">
      <alignment vertical="center"/>
    </xf>
    <xf numFmtId="0" fontId="36" fillId="6" borderId="0" xfId="12" applyFont="1" applyFill="1" applyAlignment="1">
      <alignment horizontal="center" vertical="center"/>
    </xf>
    <xf numFmtId="0" fontId="37" fillId="6" borderId="0" xfId="12" applyFont="1" applyFill="1" applyAlignment="1">
      <alignment horizontal="center" vertical="center"/>
    </xf>
    <xf numFmtId="0" fontId="37" fillId="6" borderId="7" xfId="12" applyFont="1" applyFill="1" applyBorder="1">
      <alignment vertical="center"/>
    </xf>
    <xf numFmtId="0" fontId="39" fillId="6" borderId="0" xfId="13" applyFont="1" applyFill="1">
      <alignment vertical="center"/>
    </xf>
    <xf numFmtId="0" fontId="18" fillId="6" borderId="0" xfId="6" applyFill="1" applyProtection="1">
      <protection hidden="1"/>
    </xf>
    <xf numFmtId="0" fontId="18" fillId="6" borderId="0" xfId="6" applyFill="1"/>
    <xf numFmtId="0" fontId="3" fillId="0" borderId="0" xfId="16" applyFont="1" applyFill="1">
      <alignment vertical="center"/>
    </xf>
    <xf numFmtId="0" fontId="3" fillId="0" borderId="0" xfId="16" applyFont="1" applyFill="1" applyBorder="1">
      <alignment vertical="center"/>
    </xf>
    <xf numFmtId="0" fontId="36" fillId="0" borderId="41" xfId="16" applyFont="1" applyFill="1" applyBorder="1">
      <alignment vertical="center"/>
    </xf>
    <xf numFmtId="0" fontId="3" fillId="0" borderId="12" xfId="16" applyFont="1" applyFill="1" applyBorder="1">
      <alignment vertical="center"/>
    </xf>
    <xf numFmtId="0" fontId="3" fillId="0" borderId="51" xfId="16" applyFont="1" applyFill="1" applyBorder="1">
      <alignment vertical="center"/>
    </xf>
    <xf numFmtId="0" fontId="3" fillId="0" borderId="65" xfId="16" applyFont="1" applyFill="1" applyBorder="1">
      <alignment vertical="center"/>
    </xf>
    <xf numFmtId="178" fontId="5" fillId="0" borderId="0" xfId="16" applyNumberFormat="1" applyFont="1" applyFill="1" applyBorder="1">
      <alignment vertical="center"/>
    </xf>
    <xf numFmtId="0" fontId="3" fillId="0" borderId="38" xfId="16" applyFont="1" applyFill="1" applyBorder="1">
      <alignment vertical="center"/>
    </xf>
    <xf numFmtId="0" fontId="3" fillId="6" borderId="41" xfId="16" applyFont="1" applyFill="1" applyBorder="1">
      <alignment vertical="center"/>
    </xf>
    <xf numFmtId="0" fontId="3" fillId="6" borderId="12" xfId="16" applyFont="1" applyFill="1" applyBorder="1">
      <alignment vertical="center"/>
    </xf>
    <xf numFmtId="0" fontId="3" fillId="6" borderId="51" xfId="16" applyFont="1" applyFill="1" applyBorder="1">
      <alignment vertical="center"/>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5" fillId="6" borderId="37" xfId="16" applyNumberFormat="1" applyFont="1" applyFill="1" applyBorder="1">
      <alignment vertical="center"/>
    </xf>
    <xf numFmtId="178" fontId="5" fillId="6" borderId="56" xfId="16" applyNumberFormat="1" applyFont="1" applyFill="1" applyBorder="1">
      <alignment vertical="center"/>
    </xf>
    <xf numFmtId="178" fontId="5" fillId="6" borderId="40" xfId="16" applyNumberFormat="1" applyFont="1" applyFill="1" applyBorder="1">
      <alignment vertical="center"/>
    </xf>
    <xf numFmtId="178" fontId="5" fillId="6" borderId="34" xfId="16" applyNumberFormat="1" applyFont="1" applyFill="1" applyBorder="1" applyAlignment="1">
      <alignment horizontal="center" vertical="center"/>
    </xf>
    <xf numFmtId="178" fontId="22" fillId="6" borderId="186" xfId="16" applyNumberFormat="1" applyFont="1" applyFill="1" applyBorder="1" applyAlignment="1">
      <alignment horizontal="center" vertical="center"/>
    </xf>
    <xf numFmtId="178" fontId="5" fillId="6" borderId="54" xfId="16" applyNumberFormat="1" applyFont="1" applyFill="1" applyBorder="1" applyAlignment="1">
      <alignment horizontal="center" vertical="center"/>
    </xf>
    <xf numFmtId="177" fontId="5" fillId="6" borderId="50" xfId="17" applyNumberFormat="1" applyFont="1" applyFill="1" applyBorder="1" applyAlignment="1">
      <alignment horizontal="right" vertical="center" shrinkToFit="1"/>
    </xf>
    <xf numFmtId="177" fontId="5" fillId="6" borderId="37" xfId="17" applyNumberFormat="1" applyFont="1" applyFill="1" applyBorder="1" applyAlignment="1">
      <alignment horizontal="right" vertical="center" shrinkToFit="1"/>
    </xf>
    <xf numFmtId="187" fontId="5" fillId="6" borderId="187" xfId="17" applyNumberFormat="1" applyFont="1" applyFill="1" applyBorder="1" applyAlignment="1">
      <alignment horizontal="right" vertical="center" shrinkToFit="1"/>
    </xf>
    <xf numFmtId="177" fontId="5" fillId="6" borderId="34" xfId="17" applyNumberFormat="1" applyFont="1" applyFill="1" applyBorder="1" applyAlignment="1">
      <alignment horizontal="right" vertical="center" shrinkToFit="1"/>
    </xf>
    <xf numFmtId="177" fontId="5" fillId="6" borderId="39" xfId="17" applyNumberFormat="1" applyFont="1" applyFill="1" applyBorder="1" applyAlignment="1">
      <alignment horizontal="right" vertical="center" shrinkToFit="1"/>
    </xf>
    <xf numFmtId="187" fontId="5" fillId="6" borderId="54" xfId="17" applyNumberFormat="1" applyFont="1" applyFill="1" applyBorder="1" applyAlignment="1">
      <alignment horizontal="right" vertical="center" shrinkToFit="1"/>
    </xf>
    <xf numFmtId="0" fontId="3" fillId="0" borderId="0" xfId="16" applyNumberFormat="1" applyFont="1" applyFill="1" applyBorder="1">
      <alignment vertical="center"/>
    </xf>
    <xf numFmtId="189" fontId="5" fillId="0" borderId="0" xfId="16" applyNumberFormat="1" applyFont="1" applyFill="1" applyBorder="1">
      <alignment vertical="center"/>
    </xf>
    <xf numFmtId="178" fontId="5" fillId="0" borderId="39" xfId="16" applyNumberFormat="1" applyFont="1" applyFill="1" applyBorder="1">
      <alignment vertical="center"/>
    </xf>
    <xf numFmtId="178" fontId="5" fillId="0" borderId="31" xfId="16" applyNumberFormat="1" applyFont="1" applyFill="1" applyBorder="1">
      <alignment vertical="center"/>
    </xf>
    <xf numFmtId="178" fontId="5" fillId="0" borderId="42" xfId="16" applyNumberFormat="1" applyFont="1" applyFill="1" applyBorder="1">
      <alignment vertical="center"/>
    </xf>
    <xf numFmtId="178" fontId="5" fillId="0" borderId="34" xfId="16" applyNumberFormat="1" applyFont="1" applyFill="1" applyBorder="1" applyAlignment="1">
      <alignment horizontal="center" vertical="center"/>
    </xf>
    <xf numFmtId="178" fontId="5" fillId="0" borderId="186" xfId="16" applyNumberFormat="1" applyFont="1" applyFill="1" applyBorder="1" applyAlignment="1">
      <alignment horizontal="center" vertical="center"/>
    </xf>
    <xf numFmtId="178" fontId="5" fillId="0" borderId="54" xfId="16" applyNumberFormat="1" applyFont="1" applyFill="1" applyBorder="1" applyAlignment="1">
      <alignment horizontal="center" vertical="center"/>
    </xf>
    <xf numFmtId="178" fontId="5" fillId="0" borderId="0" xfId="16" applyNumberFormat="1" applyFont="1" applyFill="1" applyBorder="1" applyAlignment="1">
      <alignment horizontal="center" vertical="center"/>
    </xf>
    <xf numFmtId="178" fontId="5" fillId="0" borderId="65" xfId="16" applyNumberFormat="1" applyFont="1" applyFill="1" applyBorder="1">
      <alignment vertical="center"/>
    </xf>
    <xf numFmtId="190" fontId="19" fillId="0" borderId="34" xfId="16" applyNumberFormat="1" applyFont="1" applyFill="1" applyBorder="1" applyAlignment="1">
      <alignment horizontal="right" vertical="center" shrinkToFit="1"/>
    </xf>
    <xf numFmtId="190" fontId="19" fillId="0" borderId="186" xfId="16" applyNumberFormat="1" applyFont="1" applyFill="1" applyBorder="1" applyAlignment="1">
      <alignment horizontal="right" vertical="center" shrinkToFit="1"/>
    </xf>
    <xf numFmtId="190" fontId="5" fillId="0" borderId="54" xfId="16" applyNumberFormat="1" applyFont="1" applyFill="1" applyBorder="1" applyAlignment="1">
      <alignment horizontal="right" vertical="center" shrinkToFit="1"/>
    </xf>
    <xf numFmtId="178" fontId="5" fillId="0" borderId="38" xfId="16" applyNumberFormat="1" applyFont="1" applyFill="1" applyBorder="1">
      <alignment vertical="center"/>
    </xf>
    <xf numFmtId="178" fontId="5" fillId="0" borderId="0" xfId="16" applyNumberFormat="1" applyFont="1" applyFill="1">
      <alignment vertical="center"/>
    </xf>
    <xf numFmtId="187" fontId="19" fillId="0" borderId="34" xfId="16" applyNumberFormat="1" applyFont="1" applyFill="1" applyBorder="1" applyAlignment="1">
      <alignment horizontal="right" vertical="center" shrinkToFit="1"/>
    </xf>
    <xf numFmtId="187" fontId="19" fillId="0" borderId="186" xfId="16" applyNumberFormat="1" applyFont="1" applyFill="1" applyBorder="1" applyAlignment="1">
      <alignment horizontal="right" vertical="center" shrinkToFit="1"/>
    </xf>
    <xf numFmtId="187" fontId="5" fillId="0" borderId="54" xfId="16" applyNumberFormat="1" applyFont="1" applyFill="1" applyBorder="1" applyAlignment="1">
      <alignment horizontal="right" vertical="center" shrinkToFit="1"/>
    </xf>
    <xf numFmtId="178" fontId="5" fillId="0" borderId="37" xfId="16" applyNumberFormat="1" applyFont="1" applyFill="1" applyBorder="1">
      <alignment vertical="center"/>
    </xf>
    <xf numFmtId="178" fontId="5" fillId="0" borderId="56" xfId="16" applyNumberFormat="1" applyFont="1" applyFill="1" applyBorder="1">
      <alignment vertical="center"/>
    </xf>
    <xf numFmtId="189" fontId="5" fillId="0" borderId="56" xfId="16" applyNumberFormat="1" applyFont="1" applyFill="1" applyBorder="1">
      <alignment vertical="center"/>
    </xf>
    <xf numFmtId="178" fontId="5" fillId="0" borderId="40" xfId="16" applyNumberFormat="1" applyFont="1" applyFill="1" applyBorder="1">
      <alignment vertical="center"/>
    </xf>
    <xf numFmtId="0" fontId="5" fillId="0" borderId="0" xfId="16" applyFont="1" applyFill="1">
      <alignment vertical="center"/>
    </xf>
    <xf numFmtId="0" fontId="3" fillId="0" borderId="51" xfId="16" applyFont="1" applyFill="1" applyBorder="1" applyAlignment="1"/>
    <xf numFmtId="0" fontId="3" fillId="0" borderId="38" xfId="16" applyFont="1" applyFill="1" applyBorder="1" applyAlignment="1"/>
    <xf numFmtId="177" fontId="5" fillId="6" borderId="34" xfId="16" applyNumberFormat="1" applyFont="1" applyFill="1" applyBorder="1" applyAlignment="1">
      <alignment horizontal="right" vertical="center" shrinkToFit="1"/>
    </xf>
    <xf numFmtId="177" fontId="5" fillId="6" borderId="186" xfId="16" applyNumberFormat="1" applyFont="1" applyFill="1" applyBorder="1" applyAlignment="1">
      <alignment horizontal="right" vertical="center" shrinkToFit="1"/>
    </xf>
    <xf numFmtId="187" fontId="5" fillId="6" borderId="54" xfId="16" applyNumberFormat="1" applyFont="1" applyFill="1" applyBorder="1" applyAlignment="1">
      <alignment horizontal="right" vertical="center" shrinkToFit="1"/>
    </xf>
    <xf numFmtId="177" fontId="5" fillId="0" borderId="34" xfId="16" applyNumberFormat="1" applyFont="1" applyFill="1" applyBorder="1" applyAlignment="1">
      <alignment horizontal="right" vertical="center" shrinkToFit="1"/>
    </xf>
    <xf numFmtId="177" fontId="5" fillId="0" borderId="186" xfId="16" applyNumberFormat="1" applyFont="1" applyFill="1" applyBorder="1" applyAlignment="1">
      <alignment horizontal="right" vertical="center" shrinkToFit="1"/>
    </xf>
    <xf numFmtId="0" fontId="5" fillId="0" borderId="0" xfId="16" applyFont="1" applyFill="1" applyBorder="1" applyAlignment="1"/>
    <xf numFmtId="0" fontId="3" fillId="0" borderId="0" xfId="16" applyFont="1" applyFill="1" applyBorder="1" applyAlignment="1"/>
    <xf numFmtId="189" fontId="5" fillId="0" borderId="12" xfId="16" applyNumberFormat="1" applyFont="1" applyFill="1" applyBorder="1">
      <alignment vertical="center"/>
    </xf>
    <xf numFmtId="0" fontId="3" fillId="0" borderId="56" xfId="16" applyFont="1" applyFill="1" applyBorder="1">
      <alignment vertical="center"/>
    </xf>
    <xf numFmtId="0" fontId="36" fillId="0" borderId="65" xfId="16" applyFont="1" applyFill="1" applyBorder="1">
      <alignment vertical="center"/>
    </xf>
    <xf numFmtId="0" fontId="3" fillId="0" borderId="56" xfId="17" applyFont="1" applyFill="1" applyBorder="1">
      <alignment vertical="center"/>
    </xf>
    <xf numFmtId="189" fontId="5" fillId="0" borderId="56" xfId="17" applyNumberFormat="1" applyFont="1" applyFill="1" applyBorder="1">
      <alignment vertical="center"/>
    </xf>
    <xf numFmtId="178" fontId="19" fillId="0" borderId="41" xfId="18" applyNumberFormat="1" applyFont="1" applyBorder="1" applyAlignment="1">
      <alignment vertical="center"/>
    </xf>
    <xf numFmtId="178" fontId="19" fillId="0" borderId="51" xfId="18" applyNumberFormat="1" applyFont="1" applyBorder="1" applyAlignment="1">
      <alignment vertical="center"/>
    </xf>
    <xf numFmtId="178" fontId="19" fillId="0" borderId="37" xfId="18" applyNumberFormat="1" applyFont="1" applyBorder="1" applyAlignment="1">
      <alignment vertical="center"/>
    </xf>
    <xf numFmtId="178" fontId="19" fillId="0" borderId="40" xfId="18" applyNumberFormat="1" applyFont="1" applyBorder="1" applyAlignment="1">
      <alignment vertical="center"/>
    </xf>
    <xf numFmtId="178" fontId="19" fillId="0" borderId="41" xfId="18" applyNumberFormat="1" applyFont="1" applyBorder="1" applyAlignment="1">
      <alignment horizontal="center" vertical="center"/>
    </xf>
    <xf numFmtId="178" fontId="19" fillId="0" borderId="54" xfId="18" applyNumberFormat="1" applyFont="1" applyBorder="1" applyAlignment="1">
      <alignment horizontal="center" vertical="center" wrapText="1"/>
    </xf>
    <xf numFmtId="178" fontId="26" fillId="0" borderId="55" xfId="18" applyNumberFormat="1" applyFont="1" applyBorder="1" applyAlignment="1">
      <alignment horizontal="center" vertical="center"/>
    </xf>
    <xf numFmtId="178" fontId="19" fillId="0" borderId="56" xfId="18" applyNumberFormat="1" applyFont="1" applyBorder="1" applyAlignment="1">
      <alignment horizontal="center" vertical="center" wrapText="1"/>
    </xf>
    <xf numFmtId="178" fontId="19" fillId="0" borderId="34" xfId="18" applyNumberFormat="1" applyFont="1" applyBorder="1" applyAlignment="1">
      <alignment horizontal="center" vertical="center"/>
    </xf>
    <xf numFmtId="177" fontId="19" fillId="0" borderId="15" xfId="19" applyNumberFormat="1" applyFont="1" applyFill="1" applyBorder="1" applyAlignment="1">
      <alignment horizontal="right" vertical="center" shrinkToFit="1"/>
    </xf>
    <xf numFmtId="177" fontId="19" fillId="0" borderId="41" xfId="19" applyNumberFormat="1" applyFont="1" applyFill="1" applyBorder="1" applyAlignment="1">
      <alignment horizontal="right" vertical="center" shrinkToFit="1"/>
    </xf>
    <xf numFmtId="187" fontId="19" fillId="0" borderId="57" xfId="19" applyNumberFormat="1" applyFont="1" applyFill="1" applyBorder="1" applyAlignment="1">
      <alignment horizontal="right" vertical="center" shrinkToFit="1"/>
    </xf>
    <xf numFmtId="177" fontId="19" fillId="0" borderId="55" xfId="19" applyNumberFormat="1" applyFont="1" applyFill="1" applyBorder="1" applyAlignment="1">
      <alignment horizontal="right" vertical="center" shrinkToFit="1"/>
    </xf>
    <xf numFmtId="187" fontId="19" fillId="0" borderId="58" xfId="19" applyNumberFormat="1" applyFont="1" applyFill="1" applyBorder="1" applyAlignment="1">
      <alignment horizontal="right" vertical="center" shrinkToFit="1"/>
    </xf>
    <xf numFmtId="187" fontId="19" fillId="0" borderId="15" xfId="19" applyNumberFormat="1" applyFont="1" applyBorder="1" applyAlignment="1">
      <alignment horizontal="right" vertical="center" shrinkToFit="1"/>
    </xf>
    <xf numFmtId="178" fontId="19" fillId="0" borderId="37" xfId="18" applyNumberFormat="1" applyFont="1" applyBorder="1" applyAlignment="1">
      <alignment horizontal="center" vertical="center"/>
    </xf>
    <xf numFmtId="178" fontId="19" fillId="0" borderId="59" xfId="18" applyNumberFormat="1" applyFont="1" applyBorder="1" applyAlignment="1">
      <alignment horizontal="center" vertical="center"/>
    </xf>
    <xf numFmtId="177" fontId="19" fillId="0" borderId="60" xfId="19" applyNumberFormat="1" applyFont="1" applyFill="1" applyBorder="1" applyAlignment="1">
      <alignment horizontal="right" vertical="center" shrinkToFit="1"/>
    </xf>
    <xf numFmtId="177" fontId="19" fillId="0" borderId="61" xfId="19" applyNumberFormat="1" applyFont="1" applyFill="1" applyBorder="1" applyAlignment="1">
      <alignment horizontal="right" vertical="center" shrinkToFit="1"/>
    </xf>
    <xf numFmtId="187" fontId="19" fillId="0" borderId="59" xfId="19" applyNumberFormat="1" applyFont="1" applyFill="1" applyBorder="1" applyAlignment="1">
      <alignment horizontal="right" vertical="center" shrinkToFit="1"/>
    </xf>
    <xf numFmtId="177" fontId="19" fillId="0" borderId="62" xfId="19" applyNumberFormat="1" applyFont="1" applyFill="1" applyBorder="1" applyAlignment="1">
      <alignment horizontal="right" vertical="center" shrinkToFit="1"/>
    </xf>
    <xf numFmtId="187" fontId="19" fillId="0" borderId="63" xfId="19" applyNumberFormat="1" applyFont="1" applyFill="1" applyBorder="1" applyAlignment="1">
      <alignment horizontal="right" vertical="center" shrinkToFit="1"/>
    </xf>
    <xf numFmtId="187" fontId="19" fillId="0" borderId="60" xfId="19" applyNumberFormat="1" applyFont="1" applyBorder="1" applyAlignment="1">
      <alignment horizontal="right" vertical="center" shrinkToFit="1"/>
    </xf>
    <xf numFmtId="178" fontId="19" fillId="0" borderId="51" xfId="18" applyNumberFormat="1" applyFont="1" applyBorder="1" applyAlignment="1">
      <alignment horizontal="center" vertical="center"/>
    </xf>
    <xf numFmtId="177" fontId="19" fillId="0" borderId="15" xfId="19" applyNumberFormat="1" applyFont="1" applyBorder="1" applyAlignment="1">
      <alignment horizontal="right" vertical="center" shrinkToFit="1"/>
    </xf>
    <xf numFmtId="177" fontId="19" fillId="0" borderId="41" xfId="19" applyNumberFormat="1" applyFont="1" applyBorder="1" applyAlignment="1">
      <alignment horizontal="right" vertical="center" shrinkToFit="1"/>
    </xf>
    <xf numFmtId="187" fontId="19" fillId="0" borderId="57" xfId="19" applyNumberFormat="1" applyFont="1" applyBorder="1" applyAlignment="1">
      <alignment horizontal="right" vertical="center" shrinkToFit="1"/>
    </xf>
    <xf numFmtId="177" fontId="19" fillId="0" borderId="55" xfId="19" applyNumberFormat="1" applyFont="1" applyBorder="1" applyAlignment="1">
      <alignment horizontal="right" vertical="center" shrinkToFit="1"/>
    </xf>
    <xf numFmtId="187" fontId="19" fillId="0" borderId="12" xfId="19" applyNumberFormat="1" applyFont="1" applyBorder="1" applyAlignment="1">
      <alignment horizontal="right" vertical="center" shrinkToFit="1"/>
    </xf>
    <xf numFmtId="0" fontId="3" fillId="0" borderId="37" xfId="16" applyFont="1" applyFill="1" applyBorder="1">
      <alignment vertical="center"/>
    </xf>
    <xf numFmtId="0" fontId="3" fillId="0" borderId="40" xfId="16" applyFont="1" applyFill="1" applyBorder="1">
      <alignment vertical="center"/>
    </xf>
    <xf numFmtId="177" fontId="9" fillId="0" borderId="27" xfId="4" applyNumberFormat="1" applyFont="1" applyBorder="1" applyAlignment="1">
      <alignment horizontal="right" vertical="center" shrinkToFit="1"/>
    </xf>
    <xf numFmtId="177" fontId="9" fillId="0" borderId="28" xfId="4" applyNumberFormat="1" applyFont="1" applyBorder="1" applyAlignment="1">
      <alignment horizontal="right" vertical="center" shrinkToFit="1"/>
    </xf>
    <xf numFmtId="177" fontId="9" fillId="0" borderId="29" xfId="4" applyNumberFormat="1" applyFont="1" applyBorder="1" applyAlignment="1">
      <alignment horizontal="right" vertical="center" shrinkToFit="1"/>
    </xf>
    <xf numFmtId="177" fontId="9" fillId="0" borderId="33" xfId="4" applyNumberFormat="1" applyFont="1" applyBorder="1" applyAlignment="1">
      <alignment horizontal="right" vertical="center" shrinkToFit="1"/>
    </xf>
    <xf numFmtId="177" fontId="9" fillId="0" borderId="34" xfId="4" applyNumberFormat="1" applyFont="1" applyBorder="1" applyAlignment="1">
      <alignment horizontal="right" vertical="center" shrinkToFit="1"/>
    </xf>
    <xf numFmtId="177" fontId="9" fillId="0" borderId="35" xfId="4" applyNumberFormat="1" applyFont="1" applyBorder="1" applyAlignment="1">
      <alignment horizontal="right" vertical="center" shrinkToFit="1"/>
    </xf>
    <xf numFmtId="177" fontId="9" fillId="0" borderId="20" xfId="4" applyNumberFormat="1" applyFont="1" applyBorder="1" applyAlignment="1">
      <alignment horizontal="right" vertical="center" shrinkToFit="1"/>
    </xf>
    <xf numFmtId="177" fontId="9" fillId="0" borderId="21" xfId="4" applyNumberFormat="1" applyFont="1" applyBorder="1" applyAlignment="1">
      <alignment horizontal="right" vertical="center" shrinkToFit="1"/>
    </xf>
    <xf numFmtId="177" fontId="9" fillId="0" borderId="22" xfId="4" applyNumberFormat="1" applyFont="1" applyBorder="1" applyAlignment="1">
      <alignment horizontal="right" vertical="center" shrinkToFit="1"/>
    </xf>
    <xf numFmtId="177" fontId="15" fillId="0" borderId="5" xfId="5" applyNumberFormat="1" applyFont="1" applyBorder="1" applyAlignment="1">
      <alignment horizontal="right" vertical="center" shrinkToFit="1"/>
    </xf>
    <xf numFmtId="177" fontId="15" fillId="0" borderId="10" xfId="5" applyNumberFormat="1" applyFont="1" applyBorder="1" applyAlignment="1">
      <alignment horizontal="right" vertical="center" shrinkToFit="1"/>
    </xf>
    <xf numFmtId="177" fontId="15" fillId="0" borderId="15" xfId="5" applyNumberFormat="1" applyFont="1" applyBorder="1" applyAlignment="1">
      <alignment horizontal="right" vertical="center" shrinkToFit="1"/>
    </xf>
    <xf numFmtId="177" fontId="15" fillId="0" borderId="16" xfId="5" applyNumberFormat="1" applyFont="1" applyBorder="1" applyAlignment="1">
      <alignment horizontal="right" vertical="center" shrinkToFit="1"/>
    </xf>
    <xf numFmtId="177" fontId="15" fillId="0" borderId="34" xfId="5" applyNumberFormat="1" applyFont="1" applyBorder="1" applyAlignment="1">
      <alignment horizontal="right" vertical="center" shrinkToFit="1"/>
    </xf>
    <xf numFmtId="177" fontId="15" fillId="0" borderId="35" xfId="5" applyNumberFormat="1" applyFont="1" applyBorder="1" applyAlignment="1">
      <alignment horizontal="right" vertical="center" shrinkToFit="1"/>
    </xf>
    <xf numFmtId="177" fontId="15" fillId="0" borderId="53" xfId="5" applyNumberFormat="1" applyFont="1" applyBorder="1" applyAlignment="1">
      <alignment horizontal="right" vertical="center" shrinkToFit="1"/>
    </xf>
    <xf numFmtId="177" fontId="15" fillId="0" borderId="6" xfId="5" applyNumberFormat="1" applyFont="1" applyBorder="1" applyAlignment="1">
      <alignment horizontal="right" vertical="center" shrinkToFit="1"/>
    </xf>
    <xf numFmtId="177" fontId="15" fillId="0" borderId="35" xfId="5" applyNumberFormat="1" applyFont="1" applyFill="1" applyBorder="1" applyAlignment="1" applyProtection="1">
      <alignment horizontal="right" vertical="center" shrinkToFit="1"/>
      <protection locked="0"/>
    </xf>
    <xf numFmtId="177" fontId="15" fillId="0" borderId="22" xfId="5" applyNumberFormat="1" applyFont="1" applyFill="1" applyBorder="1" applyAlignment="1" applyProtection="1">
      <alignment horizontal="right" vertical="center" shrinkToFit="1"/>
      <protection locked="0"/>
    </xf>
    <xf numFmtId="177" fontId="15" fillId="0" borderId="34" xfId="5" applyNumberFormat="1" applyFont="1" applyFill="1" applyBorder="1" applyAlignment="1" applyProtection="1">
      <alignment horizontal="right" vertical="center" shrinkToFit="1"/>
      <protection locked="0"/>
    </xf>
    <xf numFmtId="177" fontId="15" fillId="0" borderId="21" xfId="5" applyNumberFormat="1" applyFont="1" applyFill="1" applyBorder="1" applyAlignment="1" applyProtection="1">
      <alignment horizontal="right" vertical="center" shrinkToFit="1"/>
      <protection locked="0"/>
    </xf>
    <xf numFmtId="0" fontId="22" fillId="0" borderId="0" xfId="8" applyFont="1">
      <alignment vertical="center"/>
    </xf>
    <xf numFmtId="0" fontId="22" fillId="0" borderId="0" xfId="8" applyFont="1" applyAlignment="1" applyProtection="1">
      <alignment horizontal="center" vertical="center" shrinkToFit="1"/>
      <protection hidden="1"/>
    </xf>
    <xf numFmtId="0" fontId="22" fillId="0" borderId="0" xfId="10">
      <alignment vertical="center"/>
    </xf>
    <xf numFmtId="186" fontId="22" fillId="0" borderId="0" xfId="8" applyNumberFormat="1" applyFont="1" applyAlignment="1" applyProtection="1">
      <alignment horizontal="center" vertical="center" shrinkToFit="1"/>
      <protection hidden="1"/>
    </xf>
    <xf numFmtId="0" fontId="28" fillId="0" borderId="0" xfId="8" applyFont="1" applyAlignment="1" applyProtection="1">
      <alignment horizontal="left" vertical="center" wrapText="1"/>
      <protection hidden="1"/>
    </xf>
    <xf numFmtId="0" fontId="22" fillId="0" borderId="0" xfId="8" applyFont="1" applyAlignment="1">
      <alignment horizontal="center" vertical="center" shrinkToFit="1"/>
    </xf>
    <xf numFmtId="0" fontId="22" fillId="0" borderId="0" xfId="8" applyFont="1" applyAlignment="1">
      <alignment horizontal="center" vertical="center"/>
    </xf>
    <xf numFmtId="49" fontId="22" fillId="0" borderId="0" xfId="8" applyNumberFormat="1" applyFont="1" applyAlignment="1">
      <alignment horizontal="center" vertical="center"/>
    </xf>
    <xf numFmtId="178" fontId="22" fillId="0" borderId="39" xfId="8" applyNumberFormat="1" applyFont="1" applyBorder="1" applyAlignment="1">
      <alignment horizontal="right" vertical="center" shrinkToFit="1"/>
    </xf>
    <xf numFmtId="178" fontId="22" fillId="0" borderId="31" xfId="8" applyNumberFormat="1" applyFont="1" applyBorder="1" applyAlignment="1">
      <alignment horizontal="right" vertical="center" shrinkToFit="1"/>
    </xf>
    <xf numFmtId="178" fontId="22" fillId="0" borderId="42" xfId="8" applyNumberFormat="1" applyFont="1" applyBorder="1" applyAlignment="1">
      <alignment horizontal="right" vertical="center" shrinkToFit="1"/>
    </xf>
    <xf numFmtId="0" fontId="22" fillId="0" borderId="39" xfId="8" applyFont="1" applyBorder="1">
      <alignment vertical="center"/>
    </xf>
    <xf numFmtId="0" fontId="22" fillId="0" borderId="31" xfId="8" applyFont="1" applyBorder="1">
      <alignment vertical="center"/>
    </xf>
    <xf numFmtId="0" fontId="22" fillId="0" borderId="42" xfId="8" applyFont="1" applyBorder="1">
      <alignment vertical="center"/>
    </xf>
    <xf numFmtId="49" fontId="22" fillId="0" borderId="0" xfId="8" applyNumberFormat="1" applyFont="1" applyAlignment="1">
      <alignment horizontal="left" vertical="center"/>
    </xf>
    <xf numFmtId="0" fontId="22" fillId="0" borderId="0" xfId="8" applyFont="1" applyAlignment="1">
      <alignment horizontal="left" vertical="center"/>
    </xf>
    <xf numFmtId="0" fontId="22" fillId="0" borderId="44" xfId="8" applyFont="1" applyBorder="1">
      <alignment vertical="center"/>
    </xf>
    <xf numFmtId="0" fontId="22" fillId="0" borderId="18" xfId="8" applyFont="1" applyBorder="1">
      <alignment vertical="center"/>
    </xf>
    <xf numFmtId="0" fontId="22" fillId="0" borderId="43" xfId="8" applyFont="1" applyBorder="1">
      <alignment vertical="center"/>
    </xf>
    <xf numFmtId="178" fontId="22" fillId="0" borderId="44" xfId="8" applyNumberFormat="1" applyFont="1" applyBorder="1" applyAlignment="1">
      <alignment horizontal="right" vertical="center"/>
    </xf>
    <xf numFmtId="178" fontId="22" fillId="0" borderId="18" xfId="8" applyNumberFormat="1" applyFont="1" applyBorder="1" applyAlignment="1">
      <alignment horizontal="right" vertical="center"/>
    </xf>
    <xf numFmtId="178" fontId="22" fillId="0" borderId="43" xfId="8" applyNumberFormat="1" applyFont="1" applyBorder="1" applyAlignment="1">
      <alignment horizontal="right" vertical="center"/>
    </xf>
    <xf numFmtId="0" fontId="22" fillId="0" borderId="72" xfId="8" applyFont="1" applyBorder="1" applyAlignment="1">
      <alignment horizontal="center" vertical="center" shrinkToFit="1"/>
    </xf>
    <xf numFmtId="0" fontId="22" fillId="0" borderId="75" xfId="8" applyFont="1" applyBorder="1" applyAlignment="1">
      <alignment horizontal="center" vertical="center" shrinkToFit="1"/>
    </xf>
    <xf numFmtId="0" fontId="22" fillId="0" borderId="70" xfId="8" applyFont="1" applyBorder="1" applyAlignment="1">
      <alignment horizontal="center" vertical="center" shrinkToFit="1"/>
    </xf>
    <xf numFmtId="181" fontId="22" fillId="0" borderId="44" xfId="8" applyNumberFormat="1" applyFont="1" applyBorder="1" applyAlignment="1">
      <alignment horizontal="right" vertical="center" shrinkToFit="1"/>
    </xf>
    <xf numFmtId="181" fontId="22" fillId="0" borderId="18" xfId="8" applyNumberFormat="1" applyFont="1" applyBorder="1" applyAlignment="1">
      <alignment horizontal="right" vertical="center" shrinkToFit="1"/>
    </xf>
    <xf numFmtId="181" fontId="22" fillId="0" borderId="19" xfId="8" applyNumberFormat="1" applyFont="1" applyBorder="1" applyAlignment="1">
      <alignment horizontal="right" vertical="center" shrinkToFit="1"/>
    </xf>
    <xf numFmtId="0" fontId="26" fillId="0" borderId="74" xfId="7" applyFont="1" applyBorder="1" applyAlignment="1">
      <alignment horizontal="left" vertical="center"/>
    </xf>
    <xf numFmtId="0" fontId="26" fillId="0" borderId="75" xfId="7" applyFont="1" applyBorder="1" applyAlignment="1">
      <alignment horizontal="left" vertical="center"/>
    </xf>
    <xf numFmtId="0" fontId="26" fillId="0" borderId="76" xfId="7" applyFont="1" applyBorder="1" applyAlignment="1">
      <alignment horizontal="left" vertical="center"/>
    </xf>
    <xf numFmtId="0" fontId="22" fillId="0" borderId="11" xfId="8" applyFont="1" applyBorder="1" applyAlignment="1">
      <alignment horizontal="center" vertical="center" textRotation="255"/>
    </xf>
    <xf numFmtId="0" fontId="22" fillId="0" borderId="12" xfId="8" applyFont="1" applyBorder="1" applyAlignment="1">
      <alignment horizontal="center" vertical="center" textRotation="255"/>
    </xf>
    <xf numFmtId="0" fontId="22" fillId="0" borderId="51" xfId="8" applyFont="1" applyBorder="1" applyAlignment="1">
      <alignment horizontal="center" vertical="center" textRotation="255"/>
    </xf>
    <xf numFmtId="0" fontId="22" fillId="0" borderId="7" xfId="8" applyFont="1" applyBorder="1" applyAlignment="1">
      <alignment horizontal="center" vertical="center" textRotation="255"/>
    </xf>
    <xf numFmtId="0" fontId="22" fillId="0" borderId="0" xfId="8" applyFont="1" applyAlignment="1">
      <alignment horizontal="center" vertical="center" textRotation="255"/>
    </xf>
    <xf numFmtId="0" fontId="22" fillId="0" borderId="38" xfId="8" applyFont="1" applyBorder="1" applyAlignment="1">
      <alignment horizontal="center" vertical="center" textRotation="255"/>
    </xf>
    <xf numFmtId="0" fontId="22" fillId="0" borderId="74" xfId="8" applyFont="1" applyBorder="1" applyAlignment="1">
      <alignment horizontal="center" vertical="center" textRotation="255"/>
    </xf>
    <xf numFmtId="0" fontId="22" fillId="0" borderId="75" xfId="8" applyFont="1" applyBorder="1" applyAlignment="1">
      <alignment horizontal="center" vertical="center" textRotation="255"/>
    </xf>
    <xf numFmtId="0" fontId="22" fillId="0" borderId="70" xfId="8" applyFont="1" applyBorder="1" applyAlignment="1">
      <alignment horizontal="center" vertical="center" textRotation="255"/>
    </xf>
    <xf numFmtId="0" fontId="22" fillId="0" borderId="41" xfId="8" applyFont="1" applyBorder="1" applyAlignment="1">
      <alignment horizontal="center" vertical="center"/>
    </xf>
    <xf numFmtId="0" fontId="22" fillId="0" borderId="12" xfId="8" applyFont="1" applyBorder="1" applyAlignment="1">
      <alignment horizontal="center" vertical="center"/>
    </xf>
    <xf numFmtId="0" fontId="22" fillId="0" borderId="51" xfId="8" applyFont="1" applyBorder="1" applyAlignment="1">
      <alignment horizontal="center" vertical="center"/>
    </xf>
    <xf numFmtId="0" fontId="22" fillId="0" borderId="37" xfId="8" applyFont="1" applyBorder="1" applyAlignment="1">
      <alignment horizontal="center" vertical="center"/>
    </xf>
    <xf numFmtId="0" fontId="22" fillId="0" borderId="56" xfId="8" applyFont="1" applyBorder="1" applyAlignment="1">
      <alignment horizontal="center" vertical="center"/>
    </xf>
    <xf numFmtId="0" fontId="22" fillId="0" borderId="40" xfId="8" applyFont="1" applyBorder="1" applyAlignment="1">
      <alignment horizontal="center" vertical="center"/>
    </xf>
    <xf numFmtId="0" fontId="28" fillId="0" borderId="41" xfId="8" applyFont="1" applyBorder="1" applyAlignment="1">
      <alignment horizontal="center" vertical="center" wrapText="1"/>
    </xf>
    <xf numFmtId="0" fontId="28" fillId="0" borderId="12" xfId="8" applyFont="1" applyBorder="1" applyAlignment="1">
      <alignment horizontal="center" vertical="center" wrapText="1"/>
    </xf>
    <xf numFmtId="0" fontId="28" fillId="0" borderId="51" xfId="8" applyFont="1" applyBorder="1" applyAlignment="1">
      <alignment horizontal="center" vertical="center" wrapText="1"/>
    </xf>
    <xf numFmtId="0" fontId="28" fillId="0" borderId="37" xfId="8" applyFont="1" applyBorder="1" applyAlignment="1">
      <alignment horizontal="center" vertical="center" wrapText="1"/>
    </xf>
    <xf numFmtId="0" fontId="28" fillId="0" borderId="56" xfId="8" applyFont="1" applyBorder="1" applyAlignment="1">
      <alignment horizontal="center" vertical="center" wrapText="1"/>
    </xf>
    <xf numFmtId="0" fontId="28" fillId="0" borderId="40" xfId="8" applyFont="1" applyBorder="1" applyAlignment="1">
      <alignment horizontal="center" vertical="center" wrapText="1"/>
    </xf>
    <xf numFmtId="181" fontId="22" fillId="0" borderId="7" xfId="8" applyNumberFormat="1" applyFont="1" applyBorder="1" applyAlignment="1">
      <alignment horizontal="right" vertical="center" shrinkToFit="1"/>
    </xf>
    <xf numFmtId="181" fontId="22" fillId="0" borderId="0" xfId="8" applyNumberFormat="1" applyFont="1" applyAlignment="1">
      <alignment horizontal="right" vertical="center" shrinkToFit="1"/>
    </xf>
    <xf numFmtId="181" fontId="22" fillId="0" borderId="66" xfId="8" applyNumberFormat="1" applyFont="1" applyBorder="1" applyAlignment="1">
      <alignment horizontal="right" vertical="center" shrinkToFit="1"/>
    </xf>
    <xf numFmtId="178" fontId="22" fillId="0" borderId="7" xfId="8" applyNumberFormat="1" applyFont="1" applyBorder="1" applyAlignment="1">
      <alignment horizontal="right" vertical="center" shrinkToFit="1"/>
    </xf>
    <xf numFmtId="178" fontId="22" fillId="0" borderId="0" xfId="8" applyNumberFormat="1" applyFont="1" applyAlignment="1">
      <alignment horizontal="right" vertical="center" shrinkToFit="1"/>
    </xf>
    <xf numFmtId="178" fontId="22" fillId="0" borderId="66" xfId="8" applyNumberFormat="1" applyFont="1" applyBorder="1" applyAlignment="1">
      <alignment horizontal="right" vertical="center" shrinkToFit="1"/>
    </xf>
    <xf numFmtId="0" fontId="22" fillId="0" borderId="41" xfId="8" applyFont="1" applyBorder="1" applyAlignment="1">
      <alignment horizontal="center" vertical="center" wrapText="1"/>
    </xf>
    <xf numFmtId="0" fontId="22" fillId="0" borderId="12" xfId="8" applyFont="1" applyBorder="1" applyAlignment="1">
      <alignment horizontal="center" vertical="center" wrapText="1"/>
    </xf>
    <xf numFmtId="0" fontId="22" fillId="0" borderId="51" xfId="8" applyFont="1" applyBorder="1" applyAlignment="1">
      <alignment horizontal="center" vertical="center" wrapText="1"/>
    </xf>
    <xf numFmtId="0" fontId="22" fillId="0" borderId="37" xfId="8" applyFont="1" applyBorder="1" applyAlignment="1">
      <alignment horizontal="center" vertical="center" wrapText="1"/>
    </xf>
    <xf numFmtId="0" fontId="22" fillId="0" borderId="56" xfId="8" applyFont="1" applyBorder="1" applyAlignment="1">
      <alignment horizontal="center" vertical="center" wrapText="1"/>
    </xf>
    <xf numFmtId="0" fontId="22" fillId="0" borderId="40" xfId="8" applyFont="1" applyBorder="1" applyAlignment="1">
      <alignment horizontal="center" vertical="center" wrapText="1"/>
    </xf>
    <xf numFmtId="0" fontId="28" fillId="0" borderId="13" xfId="8" applyFont="1" applyBorder="1" applyAlignment="1">
      <alignment horizontal="center" vertical="center" wrapText="1"/>
    </xf>
    <xf numFmtId="0" fontId="28" fillId="0" borderId="67" xfId="8" applyFont="1" applyBorder="1" applyAlignment="1">
      <alignment horizontal="center" vertical="center" wrapText="1"/>
    </xf>
    <xf numFmtId="0" fontId="29" fillId="0" borderId="31" xfId="8" applyFont="1" applyBorder="1">
      <alignment vertical="center"/>
    </xf>
    <xf numFmtId="0" fontId="29" fillId="0" borderId="42" xfId="8" applyFont="1" applyBorder="1">
      <alignment vertical="center"/>
    </xf>
    <xf numFmtId="178" fontId="22" fillId="0" borderId="32" xfId="8" applyNumberFormat="1" applyFont="1" applyBorder="1" applyAlignment="1">
      <alignment horizontal="right" vertical="center" shrinkToFit="1"/>
    </xf>
    <xf numFmtId="0" fontId="26" fillId="0" borderId="7" xfId="7" applyFont="1" applyBorder="1" applyAlignment="1">
      <alignment horizontal="left" vertical="center"/>
    </xf>
    <xf numFmtId="0" fontId="26" fillId="0" borderId="0" xfId="7" applyFont="1" applyAlignment="1">
      <alignment horizontal="left" vertical="center"/>
    </xf>
    <xf numFmtId="0" fontId="26" fillId="0" borderId="66" xfId="7" applyFont="1" applyBorder="1" applyAlignment="1">
      <alignment horizontal="left" vertical="center"/>
    </xf>
    <xf numFmtId="0" fontId="26" fillId="0" borderId="36" xfId="7" applyFont="1" applyBorder="1" applyAlignment="1">
      <alignment horizontal="center" vertical="center" wrapText="1"/>
    </xf>
    <xf numFmtId="0" fontId="26" fillId="0" borderId="8" xfId="7" applyFont="1" applyBorder="1" applyAlignment="1">
      <alignment horizontal="center" vertical="center" wrapText="1"/>
    </xf>
    <xf numFmtId="0" fontId="26" fillId="0" borderId="9" xfId="7" applyFont="1" applyBorder="1" applyAlignment="1">
      <alignment horizontal="center" vertical="center" wrapText="1"/>
    </xf>
    <xf numFmtId="0" fontId="26" fillId="0" borderId="7" xfId="7" applyFont="1" applyBorder="1" applyAlignment="1">
      <alignment horizontal="center" vertical="center" wrapText="1"/>
    </xf>
    <xf numFmtId="0" fontId="26" fillId="0" borderId="0" xfId="7" applyFont="1" applyAlignment="1">
      <alignment horizontal="center" vertical="center" wrapText="1"/>
    </xf>
    <xf numFmtId="0" fontId="26" fillId="0" borderId="66" xfId="7" applyFont="1" applyBorder="1" applyAlignment="1">
      <alignment horizontal="center" vertical="center" wrapText="1"/>
    </xf>
    <xf numFmtId="0" fontId="26" fillId="0" borderId="74" xfId="7" applyFont="1" applyBorder="1" applyAlignment="1">
      <alignment horizontal="center" vertical="center" wrapText="1"/>
    </xf>
    <xf numFmtId="0" fontId="26" fillId="0" borderId="75" xfId="7" applyFont="1" applyBorder="1" applyAlignment="1">
      <alignment horizontal="center" vertical="center" wrapText="1"/>
    </xf>
    <xf numFmtId="0" fontId="26" fillId="0" borderId="76" xfId="7" applyFont="1" applyBorder="1" applyAlignment="1">
      <alignment horizontal="center" vertical="center" wrapText="1"/>
    </xf>
    <xf numFmtId="0" fontId="26" fillId="0" borderId="36" xfId="7" applyFont="1" applyBorder="1" applyAlignment="1">
      <alignment horizontal="left" vertical="center"/>
    </xf>
    <xf numFmtId="0" fontId="26" fillId="0" borderId="8" xfId="7" applyFont="1" applyBorder="1" applyAlignment="1">
      <alignment horizontal="left" vertical="center"/>
    </xf>
    <xf numFmtId="0" fontId="26" fillId="0" borderId="9" xfId="7" applyFont="1" applyBorder="1" applyAlignment="1">
      <alignment horizontal="left" vertical="center"/>
    </xf>
    <xf numFmtId="178" fontId="22" fillId="0" borderId="36" xfId="8" applyNumberFormat="1" applyFont="1" applyBorder="1" applyAlignment="1">
      <alignment horizontal="right" vertical="center" shrinkToFit="1"/>
    </xf>
    <xf numFmtId="178" fontId="22" fillId="0" borderId="8" xfId="8" applyNumberFormat="1" applyFont="1" applyBorder="1" applyAlignment="1">
      <alignment horizontal="right" vertical="center" shrinkToFit="1"/>
    </xf>
    <xf numFmtId="178" fontId="22" fillId="0" borderId="9" xfId="8" applyNumberFormat="1" applyFont="1" applyBorder="1" applyAlignment="1">
      <alignment horizontal="right" vertical="center" shrinkToFit="1"/>
    </xf>
    <xf numFmtId="0" fontId="28" fillId="0" borderId="0" xfId="8" applyFont="1" applyAlignment="1">
      <alignment horizontal="left" vertical="center" wrapText="1"/>
    </xf>
    <xf numFmtId="0" fontId="28" fillId="0" borderId="66" xfId="8" applyFont="1" applyBorder="1" applyAlignment="1">
      <alignment horizontal="left" vertical="center" wrapText="1"/>
    </xf>
    <xf numFmtId="178" fontId="22" fillId="0" borderId="74" xfId="8" applyNumberFormat="1" applyFont="1" applyBorder="1" applyAlignment="1">
      <alignment horizontal="right" vertical="center" shrinkToFit="1"/>
    </xf>
    <xf numFmtId="178" fontId="22" fillId="0" borderId="75" xfId="8" applyNumberFormat="1" applyFont="1" applyBorder="1" applyAlignment="1">
      <alignment horizontal="right" vertical="center" shrinkToFit="1"/>
    </xf>
    <xf numFmtId="178" fontId="22" fillId="0" borderId="76" xfId="8" applyNumberFormat="1" applyFont="1" applyBorder="1" applyAlignment="1">
      <alignment horizontal="right" vertical="center" shrinkToFit="1"/>
    </xf>
    <xf numFmtId="0" fontId="22" fillId="0" borderId="74" xfId="8" applyFont="1" applyBorder="1" applyAlignment="1">
      <alignment horizontal="left" vertical="center"/>
    </xf>
    <xf numFmtId="0" fontId="22" fillId="0" borderId="75" xfId="8" applyFont="1" applyBorder="1" applyAlignment="1">
      <alignment horizontal="left" vertical="center"/>
    </xf>
    <xf numFmtId="0" fontId="22" fillId="0" borderId="76" xfId="8" applyFont="1" applyBorder="1" applyAlignment="1">
      <alignment horizontal="left" vertical="center"/>
    </xf>
    <xf numFmtId="0" fontId="22" fillId="0" borderId="7" xfId="8" applyFont="1" applyBorder="1" applyAlignment="1">
      <alignment horizontal="left" vertical="center"/>
    </xf>
    <xf numFmtId="0" fontId="22" fillId="0" borderId="66" xfId="8" applyFont="1" applyBorder="1" applyAlignment="1">
      <alignment horizontal="left" vertical="center"/>
    </xf>
    <xf numFmtId="0" fontId="22" fillId="0" borderId="41" xfId="8" applyFont="1" applyBorder="1" applyAlignment="1">
      <alignment horizontal="center" vertical="center" textRotation="255"/>
    </xf>
    <xf numFmtId="0" fontId="22" fillId="0" borderId="65" xfId="8" applyFont="1" applyBorder="1" applyAlignment="1">
      <alignment horizontal="center" vertical="center" textRotation="255"/>
    </xf>
    <xf numFmtId="0" fontId="22" fillId="0" borderId="37" xfId="8" applyFont="1" applyBorder="1" applyAlignment="1">
      <alignment horizontal="center" vertical="center" textRotation="255"/>
    </xf>
    <xf numFmtId="0" fontId="22" fillId="0" borderId="56" xfId="8" applyFont="1" applyBorder="1" applyAlignment="1">
      <alignment horizontal="center" vertical="center" textRotation="255"/>
    </xf>
    <xf numFmtId="0" fontId="22" fillId="0" borderId="40" xfId="8" applyFont="1" applyBorder="1" applyAlignment="1">
      <alignment horizontal="center" vertical="center" textRotation="255"/>
    </xf>
    <xf numFmtId="0" fontId="22" fillId="0" borderId="81" xfId="8" applyFont="1" applyBorder="1" applyAlignment="1">
      <alignment horizontal="center" vertical="center"/>
    </xf>
    <xf numFmtId="0" fontId="22" fillId="0" borderId="25" xfId="8" applyFont="1" applyBorder="1" applyAlignment="1">
      <alignment horizontal="center" vertical="center"/>
    </xf>
    <xf numFmtId="0" fontId="22" fillId="0" borderId="26" xfId="8" applyFont="1" applyBorder="1" applyAlignment="1">
      <alignment horizontal="center" vertical="center"/>
    </xf>
    <xf numFmtId="0" fontId="22" fillId="0" borderId="78" xfId="8" applyFont="1" applyBorder="1" applyAlignment="1">
      <alignment horizontal="center" vertical="center"/>
    </xf>
    <xf numFmtId="0" fontId="22" fillId="0" borderId="77" xfId="8" applyFont="1" applyBorder="1" applyAlignment="1">
      <alignment horizontal="center" vertical="center"/>
    </xf>
    <xf numFmtId="0" fontId="22" fillId="0" borderId="53" xfId="8" applyFont="1" applyBorder="1" applyAlignment="1">
      <alignment horizontal="center" vertical="center"/>
    </xf>
    <xf numFmtId="183" fontId="22" fillId="0" borderId="53" xfId="8" applyNumberFormat="1" applyFont="1" applyBorder="1" applyAlignment="1">
      <alignment horizontal="right" vertical="center" shrinkToFit="1"/>
    </xf>
    <xf numFmtId="183" fontId="22" fillId="0" borderId="79" xfId="8" applyNumberFormat="1" applyFont="1" applyBorder="1" applyAlignment="1">
      <alignment horizontal="right" vertical="center" shrinkToFit="1"/>
    </xf>
    <xf numFmtId="183" fontId="22" fillId="0" borderId="6" xfId="8" applyNumberFormat="1" applyFont="1" applyBorder="1" applyAlignment="1">
      <alignment horizontal="right" vertical="center" shrinkToFit="1"/>
    </xf>
    <xf numFmtId="181" fontId="22" fillId="0" borderId="43" xfId="8" applyNumberFormat="1" applyFont="1" applyBorder="1" applyAlignment="1">
      <alignment horizontal="right" vertical="center" shrinkToFit="1"/>
    </xf>
    <xf numFmtId="0" fontId="22" fillId="0" borderId="30" xfId="8" applyFont="1" applyBorder="1">
      <alignment vertical="center"/>
    </xf>
    <xf numFmtId="0" fontId="22" fillId="0" borderId="39" xfId="8" applyFont="1" applyBorder="1" applyAlignment="1">
      <alignment horizontal="center" vertical="center"/>
    </xf>
    <xf numFmtId="0" fontId="22" fillId="0" borderId="31" xfId="8" applyFont="1" applyBorder="1" applyAlignment="1">
      <alignment horizontal="center" vertical="center"/>
    </xf>
    <xf numFmtId="178" fontId="22" fillId="0" borderId="53" xfId="8" applyNumberFormat="1" applyFont="1" applyBorder="1" applyAlignment="1">
      <alignment horizontal="right" vertical="center" shrinkToFit="1"/>
    </xf>
    <xf numFmtId="178" fontId="22" fillId="0" borderId="79" xfId="8" applyNumberFormat="1" applyFont="1" applyBorder="1" applyAlignment="1">
      <alignment horizontal="right" vertical="center" shrinkToFit="1"/>
    </xf>
    <xf numFmtId="178" fontId="22" fillId="0" borderId="6" xfId="8" applyNumberFormat="1" applyFont="1" applyBorder="1" applyAlignment="1">
      <alignment horizontal="right" vertical="center" shrinkToFit="1"/>
    </xf>
    <xf numFmtId="181" fontId="22" fillId="0" borderId="75" xfId="8" applyNumberFormat="1" applyFont="1" applyBorder="1" applyAlignment="1">
      <alignment horizontal="right" vertical="center"/>
    </xf>
    <xf numFmtId="181" fontId="22" fillId="0" borderId="76" xfId="8" applyNumberFormat="1" applyFont="1" applyBorder="1" applyAlignment="1">
      <alignment horizontal="right" vertical="center"/>
    </xf>
    <xf numFmtId="0" fontId="22" fillId="0" borderId="17" xfId="8" applyFont="1" applyBorder="1">
      <alignment vertical="center"/>
    </xf>
    <xf numFmtId="0" fontId="22" fillId="0" borderId="22" xfId="8" applyFont="1" applyBorder="1" applyAlignment="1">
      <alignment horizontal="center" vertical="center"/>
    </xf>
    <xf numFmtId="0" fontId="22" fillId="0" borderId="19" xfId="8" applyFont="1" applyBorder="1" applyAlignment="1">
      <alignment horizontal="center" vertical="center"/>
    </xf>
    <xf numFmtId="0" fontId="22" fillId="0" borderId="80" xfId="8" applyFont="1" applyBorder="1" applyAlignment="1">
      <alignment horizontal="center" vertical="center"/>
    </xf>
    <xf numFmtId="0" fontId="22" fillId="0" borderId="36" xfId="8" applyFont="1" applyBorder="1" applyAlignment="1">
      <alignment horizontal="center" vertical="center"/>
    </xf>
    <xf numFmtId="0" fontId="22" fillId="0" borderId="8" xfId="8" applyFont="1" applyBorder="1" applyAlignment="1">
      <alignment horizontal="center" vertical="center"/>
    </xf>
    <xf numFmtId="0" fontId="22" fillId="0" borderId="74" xfId="8" applyFont="1" applyBorder="1" applyAlignment="1">
      <alignment horizontal="center" vertical="center"/>
    </xf>
    <xf numFmtId="0" fontId="22" fillId="0" borderId="75" xfId="8" applyFont="1" applyBorder="1" applyAlignment="1">
      <alignment horizontal="center" vertical="center"/>
    </xf>
    <xf numFmtId="178" fontId="22" fillId="0" borderId="8" xfId="8" applyNumberFormat="1" applyFont="1" applyBorder="1" applyAlignment="1">
      <alignment horizontal="right" vertical="center"/>
    </xf>
    <xf numFmtId="0" fontId="26" fillId="0" borderId="41" xfId="8" applyFont="1" applyBorder="1">
      <alignment vertical="center"/>
    </xf>
    <xf numFmtId="0" fontId="26" fillId="0" borderId="12" xfId="8" applyFont="1" applyBorder="1">
      <alignment vertical="center"/>
    </xf>
    <xf numFmtId="0" fontId="26" fillId="0" borderId="51" xfId="8" applyFont="1" applyBorder="1">
      <alignment vertical="center"/>
    </xf>
    <xf numFmtId="185" fontId="26" fillId="0" borderId="41" xfId="8" applyNumberFormat="1" applyFont="1" applyBorder="1" applyAlignment="1">
      <alignment horizontal="right" vertical="center" shrinkToFit="1"/>
    </xf>
    <xf numFmtId="185" fontId="26" fillId="0" borderId="12" xfId="8" applyNumberFormat="1" applyFont="1" applyBorder="1" applyAlignment="1">
      <alignment horizontal="right" vertical="center" shrinkToFit="1"/>
    </xf>
    <xf numFmtId="185" fontId="26" fillId="0" borderId="13" xfId="8" applyNumberFormat="1" applyFont="1" applyBorder="1" applyAlignment="1">
      <alignment horizontal="right" vertical="center" shrinkToFit="1"/>
    </xf>
    <xf numFmtId="181" fontId="22" fillId="0" borderId="39" xfId="8" applyNumberFormat="1" applyFont="1" applyBorder="1" applyAlignment="1">
      <alignment horizontal="right" vertical="center" shrinkToFit="1"/>
    </xf>
    <xf numFmtId="181" fontId="22" fillId="0" borderId="31" xfId="8" applyNumberFormat="1" applyFont="1" applyBorder="1" applyAlignment="1">
      <alignment horizontal="right" vertical="center" shrinkToFit="1"/>
    </xf>
    <xf numFmtId="181" fontId="22" fillId="0" borderId="42" xfId="8" applyNumberFormat="1" applyFont="1" applyBorder="1" applyAlignment="1">
      <alignment horizontal="right" vertical="center" shrinkToFit="1"/>
    </xf>
    <xf numFmtId="181" fontId="22" fillId="0" borderId="32" xfId="8" applyNumberFormat="1" applyFont="1" applyBorder="1" applyAlignment="1">
      <alignment horizontal="right" vertical="center" shrinkToFit="1"/>
    </xf>
    <xf numFmtId="0" fontId="26" fillId="0" borderId="41" xfId="9" applyFont="1" applyBorder="1" applyAlignment="1">
      <alignment horizontal="center" vertical="center" shrinkToFit="1"/>
    </xf>
    <xf numFmtId="0" fontId="26" fillId="0" borderId="12" xfId="9" applyFont="1" applyBorder="1" applyAlignment="1">
      <alignment horizontal="center" vertical="center" shrinkToFit="1"/>
    </xf>
    <xf numFmtId="0" fontId="26" fillId="0" borderId="51" xfId="9" applyFont="1" applyBorder="1" applyAlignment="1">
      <alignment horizontal="center" vertical="center" shrinkToFit="1"/>
    </xf>
    <xf numFmtId="178" fontId="26" fillId="0" borderId="39" xfId="8" applyNumberFormat="1" applyFont="1" applyBorder="1" applyAlignment="1">
      <alignment horizontal="right" vertical="center" shrinkToFit="1"/>
    </xf>
    <xf numFmtId="178" fontId="26" fillId="0" borderId="31" xfId="8" applyNumberFormat="1" applyFont="1" applyBorder="1" applyAlignment="1">
      <alignment horizontal="right" vertical="center" shrinkToFit="1"/>
    </xf>
    <xf numFmtId="178" fontId="26" fillId="0" borderId="32" xfId="8" applyNumberFormat="1" applyFont="1" applyBorder="1" applyAlignment="1">
      <alignment horizontal="right" vertical="center" shrinkToFit="1"/>
    </xf>
    <xf numFmtId="0" fontId="22" fillId="0" borderId="11" xfId="8" applyFont="1" applyBorder="1" applyAlignment="1">
      <alignment horizontal="center" vertical="center"/>
    </xf>
    <xf numFmtId="0" fontId="22" fillId="0" borderId="24" xfId="8" applyFont="1" applyBorder="1" applyAlignment="1">
      <alignment horizontal="center" vertical="center"/>
    </xf>
    <xf numFmtId="178" fontId="22" fillId="0" borderId="9" xfId="8" applyNumberFormat="1" applyFont="1" applyBorder="1" applyAlignment="1">
      <alignment horizontal="right" vertical="center"/>
    </xf>
    <xf numFmtId="0" fontId="26" fillId="0" borderId="44" xfId="9" applyFont="1" applyBorder="1" applyAlignment="1">
      <alignment horizontal="center" vertical="center" shrinkToFit="1"/>
    </xf>
    <xf numFmtId="0" fontId="26" fillId="0" borderId="18" xfId="9" applyFont="1" applyBorder="1" applyAlignment="1">
      <alignment horizontal="center" vertical="center" shrinkToFit="1"/>
    </xf>
    <xf numFmtId="0" fontId="26" fillId="0" borderId="43" xfId="9" applyFont="1" applyBorder="1" applyAlignment="1">
      <alignment horizontal="center" vertical="center" shrinkToFit="1"/>
    </xf>
    <xf numFmtId="0" fontId="22" fillId="0" borderId="70" xfId="8" applyFont="1" applyBorder="1" applyAlignment="1">
      <alignment horizontal="center" vertical="center"/>
    </xf>
    <xf numFmtId="181" fontId="22" fillId="0" borderId="74" xfId="8" applyNumberFormat="1" applyFont="1" applyBorder="1" applyAlignment="1">
      <alignment horizontal="right" vertical="center" shrinkToFit="1"/>
    </xf>
    <xf numFmtId="181" fontId="22" fillId="0" borderId="75" xfId="8" applyNumberFormat="1" applyFont="1" applyBorder="1" applyAlignment="1">
      <alignment horizontal="right" vertical="center" shrinkToFit="1"/>
    </xf>
    <xf numFmtId="181" fontId="22" fillId="0" borderId="76" xfId="8" applyNumberFormat="1" applyFont="1" applyBorder="1" applyAlignment="1">
      <alignment horizontal="right" vertical="center" shrinkToFit="1"/>
    </xf>
    <xf numFmtId="0" fontId="22" fillId="0" borderId="36" xfId="10" applyFont="1" applyBorder="1" applyAlignment="1">
      <alignment horizontal="left" vertical="center"/>
    </xf>
    <xf numFmtId="0" fontId="22" fillId="0" borderId="8" xfId="10" applyFont="1" applyBorder="1" applyAlignment="1">
      <alignment horizontal="left" vertical="center"/>
    </xf>
    <xf numFmtId="0" fontId="22" fillId="0" borderId="9" xfId="10" applyFont="1" applyBorder="1" applyAlignment="1">
      <alignment horizontal="left" vertical="center"/>
    </xf>
    <xf numFmtId="183" fontId="22" fillId="0" borderId="7" xfId="8" applyNumberFormat="1" applyFont="1" applyBorder="1" applyAlignment="1">
      <alignment horizontal="right" vertical="center" shrinkToFit="1"/>
    </xf>
    <xf numFmtId="183" fontId="22" fillId="0" borderId="0" xfId="8" applyNumberFormat="1" applyFont="1" applyAlignment="1">
      <alignment horizontal="right" vertical="center" shrinkToFit="1"/>
    </xf>
    <xf numFmtId="183" fontId="22" fillId="0" borderId="66" xfId="8" applyNumberFormat="1" applyFont="1" applyBorder="1" applyAlignment="1">
      <alignment horizontal="right" vertical="center" shrinkToFit="1"/>
    </xf>
    <xf numFmtId="0" fontId="22" fillId="0" borderId="36" xfId="8" applyFont="1" applyBorder="1" applyAlignment="1">
      <alignment horizontal="center" vertical="center" wrapText="1"/>
    </xf>
    <xf numFmtId="0" fontId="22" fillId="0" borderId="8" xfId="8" applyFont="1" applyBorder="1" applyAlignment="1">
      <alignment horizontal="center" vertical="center" wrapText="1"/>
    </xf>
    <xf numFmtId="0" fontId="22" fillId="0" borderId="23" xfId="8" applyFont="1" applyBorder="1" applyAlignment="1">
      <alignment horizontal="center" vertical="center" wrapText="1"/>
    </xf>
    <xf numFmtId="0" fontId="22" fillId="0" borderId="7" xfId="8" applyFont="1" applyBorder="1" applyAlignment="1">
      <alignment horizontal="center" vertical="center" wrapText="1"/>
    </xf>
    <xf numFmtId="0" fontId="22" fillId="0" borderId="0" xfId="8" applyFont="1" applyAlignment="1">
      <alignment horizontal="center" vertical="center" wrapText="1"/>
    </xf>
    <xf numFmtId="0" fontId="22" fillId="0" borderId="38" xfId="8" applyFont="1" applyBorder="1" applyAlignment="1">
      <alignment horizontal="center" vertical="center" wrapText="1"/>
    </xf>
    <xf numFmtId="0" fontId="22" fillId="0" borderId="74" xfId="8" applyFont="1" applyBorder="1" applyAlignment="1">
      <alignment horizontal="center" vertical="center" wrapText="1"/>
    </xf>
    <xf numFmtId="0" fontId="22" fillId="0" borderId="75" xfId="8" applyFont="1" applyBorder="1" applyAlignment="1">
      <alignment horizontal="center" vertical="center" wrapText="1"/>
    </xf>
    <xf numFmtId="0" fontId="22" fillId="0" borderId="70" xfId="8" applyFont="1" applyBorder="1" applyAlignment="1">
      <alignment horizontal="center" vertical="center" wrapText="1"/>
    </xf>
    <xf numFmtId="0" fontId="26" fillId="0" borderId="64" xfId="8" applyFont="1" applyBorder="1">
      <alignment vertical="center"/>
    </xf>
    <xf numFmtId="0" fontId="26" fillId="0" borderId="25" xfId="8" applyFont="1" applyBorder="1">
      <alignment vertical="center"/>
    </xf>
    <xf numFmtId="0" fontId="26" fillId="0" borderId="46" xfId="8" applyFont="1" applyBorder="1">
      <alignment vertical="center"/>
    </xf>
    <xf numFmtId="178" fontId="26" fillId="0" borderId="64" xfId="8" applyNumberFormat="1" applyFont="1" applyBorder="1" applyAlignment="1">
      <alignment horizontal="right" vertical="center" shrinkToFit="1"/>
    </xf>
    <xf numFmtId="178" fontId="26" fillId="0" borderId="8" xfId="8" applyNumberFormat="1" applyFont="1" applyBorder="1" applyAlignment="1">
      <alignment horizontal="right" vertical="center" shrinkToFit="1"/>
    </xf>
    <xf numFmtId="178" fontId="26" fillId="0" borderId="9" xfId="8" applyNumberFormat="1" applyFont="1" applyBorder="1" applyAlignment="1">
      <alignment horizontal="right" vertical="center" shrinkToFit="1"/>
    </xf>
    <xf numFmtId="0" fontId="22" fillId="0" borderId="30" xfId="8" applyFont="1" applyBorder="1" applyAlignment="1">
      <alignment horizontal="center" vertical="center"/>
    </xf>
    <xf numFmtId="0" fontId="22" fillId="0" borderId="42" xfId="8" applyFont="1" applyBorder="1" applyAlignment="1">
      <alignment horizontal="center" vertical="center"/>
    </xf>
    <xf numFmtId="0" fontId="22" fillId="0" borderId="39" xfId="8" applyFont="1" applyBorder="1" applyAlignment="1">
      <alignment horizontal="center" vertical="center" shrinkToFit="1"/>
    </xf>
    <xf numFmtId="0" fontId="22" fillId="0" borderId="31" xfId="8" applyFont="1" applyBorder="1" applyAlignment="1">
      <alignment horizontal="center" vertical="center" shrinkToFit="1"/>
    </xf>
    <xf numFmtId="0" fontId="22" fillId="0" borderId="42" xfId="8" applyFont="1" applyBorder="1" applyAlignment="1">
      <alignment horizontal="center" vertical="center" shrinkToFit="1"/>
    </xf>
    <xf numFmtId="0" fontId="22" fillId="0" borderId="32" xfId="8" applyFont="1" applyBorder="1" applyAlignment="1">
      <alignment horizontal="center" vertical="center" shrinkToFit="1"/>
    </xf>
    <xf numFmtId="0" fontId="26" fillId="0" borderId="31" xfId="8" applyFont="1" applyBorder="1">
      <alignment vertical="center"/>
    </xf>
    <xf numFmtId="0" fontId="26" fillId="0" borderId="42" xfId="8" applyFont="1" applyBorder="1">
      <alignment vertical="center"/>
    </xf>
    <xf numFmtId="185" fontId="22" fillId="0" borderId="44" xfId="8" applyNumberFormat="1" applyFont="1" applyBorder="1" applyAlignment="1">
      <alignment horizontal="right" vertical="center" shrinkToFit="1"/>
    </xf>
    <xf numFmtId="185" fontId="22" fillId="0" borderId="18" xfId="8" applyNumberFormat="1" applyFont="1" applyBorder="1" applyAlignment="1">
      <alignment horizontal="right" vertical="center" shrinkToFit="1"/>
    </xf>
    <xf numFmtId="185" fontId="22" fillId="0" borderId="19" xfId="8" applyNumberFormat="1" applyFont="1" applyBorder="1" applyAlignment="1">
      <alignment horizontal="right" vertical="center" shrinkToFit="1"/>
    </xf>
    <xf numFmtId="0" fontId="22" fillId="0" borderId="1" xfId="8" applyFont="1" applyBorder="1" applyAlignment="1">
      <alignment horizontal="center" vertical="center"/>
    </xf>
    <xf numFmtId="0" fontId="22" fillId="0" borderId="2" xfId="8" applyFont="1" applyBorder="1" applyAlignment="1">
      <alignment horizontal="center" vertical="center"/>
    </xf>
    <xf numFmtId="0" fontId="22" fillId="0" borderId="45" xfId="8" applyFont="1" applyBorder="1">
      <alignment vertical="center"/>
    </xf>
    <xf numFmtId="0" fontId="22" fillId="0" borderId="25" xfId="8" applyFont="1" applyBorder="1">
      <alignment vertical="center"/>
    </xf>
    <xf numFmtId="0" fontId="22" fillId="0" borderId="46" xfId="8" applyFont="1" applyBorder="1">
      <alignment vertical="center"/>
    </xf>
    <xf numFmtId="178" fontId="22" fillId="0" borderId="45" xfId="8" applyNumberFormat="1" applyFont="1" applyBorder="1" applyAlignment="1">
      <alignment horizontal="right" vertical="center" shrinkToFit="1"/>
    </xf>
    <xf numFmtId="178" fontId="22" fillId="0" borderId="25" xfId="8" applyNumberFormat="1" applyFont="1" applyBorder="1" applyAlignment="1">
      <alignment horizontal="right" vertical="center" shrinkToFit="1"/>
    </xf>
    <xf numFmtId="178" fontId="22" fillId="0" borderId="26" xfId="8" applyNumberFormat="1" applyFont="1" applyBorder="1" applyAlignment="1">
      <alignment horizontal="right" vertical="center" shrinkToFit="1"/>
    </xf>
    <xf numFmtId="0" fontId="22" fillId="0" borderId="9" xfId="8" applyFont="1" applyBorder="1" applyAlignment="1">
      <alignment horizontal="center" vertical="center"/>
    </xf>
    <xf numFmtId="0" fontId="22" fillId="0" borderId="7" xfId="8" applyFont="1" applyBorder="1" applyAlignment="1">
      <alignment horizontal="center" vertical="center"/>
    </xf>
    <xf numFmtId="0" fontId="22" fillId="0" borderId="66" xfId="8" applyFont="1" applyBorder="1" applyAlignment="1">
      <alignment horizontal="center" vertical="center"/>
    </xf>
    <xf numFmtId="182" fontId="22" fillId="0" borderId="7" xfId="8" applyNumberFormat="1" applyFont="1" applyBorder="1" applyAlignment="1">
      <alignment horizontal="right" vertical="center" shrinkToFit="1"/>
    </xf>
    <xf numFmtId="182" fontId="22" fillId="0" borderId="0" xfId="8" applyNumberFormat="1" applyFont="1" applyAlignment="1">
      <alignment horizontal="right" vertical="center" shrinkToFit="1"/>
    </xf>
    <xf numFmtId="182" fontId="22" fillId="0" borderId="66" xfId="8" applyNumberFormat="1" applyFont="1" applyBorder="1" applyAlignment="1">
      <alignment horizontal="right" vertical="center" shrinkToFit="1"/>
    </xf>
    <xf numFmtId="0" fontId="22" fillId="0" borderId="14" xfId="8" applyFont="1" applyBorder="1" applyAlignment="1">
      <alignment horizontal="center" vertical="center"/>
    </xf>
    <xf numFmtId="0" fontId="22" fillId="0" borderId="15" xfId="8" applyFont="1" applyBorder="1" applyAlignment="1">
      <alignment horizontal="center" vertical="center"/>
    </xf>
    <xf numFmtId="0" fontId="22" fillId="0" borderId="47" xfId="8" applyFont="1" applyBorder="1" applyAlignment="1">
      <alignment horizontal="center" vertical="center"/>
    </xf>
    <xf numFmtId="0" fontId="22" fillId="0" borderId="38" xfId="8" applyFont="1" applyBorder="1" applyAlignment="1">
      <alignment horizontal="center" vertical="center"/>
    </xf>
    <xf numFmtId="0" fontId="22" fillId="0" borderId="48" xfId="8" applyFont="1" applyBorder="1" applyAlignment="1">
      <alignment horizontal="center" vertical="center"/>
    </xf>
    <xf numFmtId="0" fontId="22" fillId="0" borderId="52" xfId="8" applyFont="1" applyBorder="1" applyAlignment="1">
      <alignment horizontal="center" vertical="center"/>
    </xf>
    <xf numFmtId="0" fontId="22" fillId="0" borderId="71" xfId="8" applyFont="1" applyBorder="1" applyAlignment="1">
      <alignment horizontal="center" vertical="center"/>
    </xf>
    <xf numFmtId="0" fontId="22" fillId="0" borderId="16" xfId="8" applyFont="1" applyBorder="1" applyAlignment="1">
      <alignment horizontal="center" vertical="center"/>
    </xf>
    <xf numFmtId="0" fontId="22" fillId="0" borderId="65" xfId="8" applyFont="1" applyBorder="1" applyAlignment="1">
      <alignment horizontal="center" vertical="center"/>
    </xf>
    <xf numFmtId="0" fontId="22" fillId="0" borderId="49" xfId="8" applyFont="1" applyBorder="1" applyAlignment="1">
      <alignment horizontal="center" vertical="center"/>
    </xf>
    <xf numFmtId="0" fontId="22" fillId="0" borderId="72" xfId="8" applyFont="1" applyBorder="1" applyAlignment="1">
      <alignment horizontal="center" vertical="center"/>
    </xf>
    <xf numFmtId="0" fontId="22" fillId="0" borderId="73" xfId="8" applyFont="1" applyBorder="1" applyAlignment="1">
      <alignment horizontal="center" vertical="center"/>
    </xf>
    <xf numFmtId="49" fontId="22" fillId="0" borderId="41" xfId="8" applyNumberFormat="1" applyFont="1" applyBorder="1" applyAlignment="1">
      <alignment horizontal="center" vertical="center"/>
    </xf>
    <xf numFmtId="49" fontId="22" fillId="0" borderId="12" xfId="8" applyNumberFormat="1" applyFont="1" applyBorder="1" applyAlignment="1">
      <alignment horizontal="center" vertical="center"/>
    </xf>
    <xf numFmtId="49" fontId="22" fillId="0" borderId="13" xfId="8" applyNumberFormat="1" applyFont="1" applyBorder="1" applyAlignment="1">
      <alignment horizontal="center" vertical="center"/>
    </xf>
    <xf numFmtId="49" fontId="22" fillId="0" borderId="65" xfId="8" applyNumberFormat="1" applyFont="1" applyBorder="1" applyAlignment="1">
      <alignment horizontal="center" vertical="center"/>
    </xf>
    <xf numFmtId="49" fontId="22" fillId="0" borderId="66" xfId="8" applyNumberFormat="1" applyFont="1" applyBorder="1" applyAlignment="1">
      <alignment horizontal="center" vertical="center"/>
    </xf>
    <xf numFmtId="49" fontId="22" fillId="0" borderId="72" xfId="8" applyNumberFormat="1" applyFont="1" applyBorder="1" applyAlignment="1">
      <alignment horizontal="center" vertical="center"/>
    </xf>
    <xf numFmtId="49" fontId="22" fillId="0" borderId="75" xfId="8" applyNumberFormat="1" applyFont="1" applyBorder="1" applyAlignment="1">
      <alignment horizontal="center" vertical="center"/>
    </xf>
    <xf numFmtId="49" fontId="22" fillId="0" borderId="76" xfId="8" applyNumberFormat="1" applyFont="1" applyBorder="1" applyAlignment="1">
      <alignment horizontal="center" vertical="center"/>
    </xf>
    <xf numFmtId="0" fontId="22" fillId="0" borderId="36" xfId="8" applyFont="1" applyBorder="1" applyAlignment="1">
      <alignment horizontal="left" vertical="center"/>
    </xf>
    <xf numFmtId="0" fontId="22" fillId="0" borderId="8" xfId="8" applyFont="1" applyBorder="1" applyAlignment="1">
      <alignment horizontal="left" vertical="center"/>
    </xf>
    <xf numFmtId="0" fontId="22" fillId="0" borderId="9" xfId="8" applyFont="1" applyBorder="1" applyAlignment="1">
      <alignment horizontal="left" vertical="center"/>
    </xf>
    <xf numFmtId="181" fontId="22" fillId="0" borderId="36" xfId="8" applyNumberFormat="1" applyFont="1" applyBorder="1" applyAlignment="1">
      <alignment horizontal="right" vertical="center" shrinkToFit="1"/>
    </xf>
    <xf numFmtId="181" fontId="22" fillId="0" borderId="8" xfId="8" applyNumberFormat="1" applyFont="1" applyBorder="1" applyAlignment="1">
      <alignment horizontal="right" vertical="center" shrinkToFit="1"/>
    </xf>
    <xf numFmtId="181" fontId="22" fillId="0" borderId="9" xfId="8" applyNumberFormat="1" applyFont="1" applyBorder="1" applyAlignment="1">
      <alignment horizontal="right" vertical="center" shrinkToFit="1"/>
    </xf>
    <xf numFmtId="49" fontId="23" fillId="0" borderId="0" xfId="8" applyNumberFormat="1" applyFont="1" applyAlignment="1">
      <alignment horizontal="center" vertical="center"/>
    </xf>
    <xf numFmtId="0" fontId="22" fillId="0" borderId="4" xfId="8" applyFont="1" applyBorder="1" applyAlignment="1">
      <alignment horizontal="center" vertical="center"/>
    </xf>
    <xf numFmtId="0" fontId="22" fillId="0" borderId="23" xfId="8" applyFont="1" applyBorder="1" applyAlignment="1">
      <alignment horizontal="center" vertical="center"/>
    </xf>
    <xf numFmtId="0" fontId="22" fillId="0" borderId="5" xfId="8" applyFont="1" applyBorder="1" applyAlignment="1">
      <alignment horizontal="center" vertical="center"/>
    </xf>
    <xf numFmtId="0" fontId="22" fillId="0" borderId="68" xfId="8" applyFont="1" applyBorder="1" applyAlignment="1">
      <alignment horizontal="center" vertical="center"/>
    </xf>
    <xf numFmtId="0" fontId="22" fillId="0" borderId="50" xfId="8" applyFont="1" applyBorder="1" applyAlignment="1">
      <alignment horizontal="center" vertical="center"/>
    </xf>
    <xf numFmtId="0" fontId="22" fillId="0" borderId="64" xfId="8" applyFont="1" applyBorder="1" applyAlignment="1">
      <alignment horizontal="center" vertical="center"/>
    </xf>
    <xf numFmtId="0" fontId="22" fillId="0" borderId="10" xfId="8" applyFont="1" applyBorder="1" applyAlignment="1">
      <alignment horizontal="center" vertical="center"/>
    </xf>
    <xf numFmtId="0" fontId="22" fillId="0" borderId="69" xfId="8" applyFont="1" applyBorder="1" applyAlignment="1">
      <alignment horizontal="center" vertical="center"/>
    </xf>
    <xf numFmtId="0" fontId="22" fillId="0" borderId="67" xfId="8" applyFont="1" applyBorder="1" applyAlignment="1">
      <alignment horizontal="center" vertical="center"/>
    </xf>
    <xf numFmtId="0" fontId="22" fillId="0" borderId="3" xfId="8" applyFont="1" applyBorder="1" applyAlignment="1">
      <alignment horizontal="center" vertical="center"/>
    </xf>
    <xf numFmtId="0" fontId="22" fillId="0" borderId="37" xfId="11" applyFont="1" applyBorder="1">
      <alignment vertical="center"/>
    </xf>
    <xf numFmtId="0" fontId="22" fillId="0" borderId="56" xfId="11" applyFont="1" applyBorder="1">
      <alignment vertical="center"/>
    </xf>
    <xf numFmtId="0" fontId="22" fillId="0" borderId="40" xfId="11" applyFont="1" applyBorder="1">
      <alignment vertical="center"/>
    </xf>
    <xf numFmtId="178" fontId="22" fillId="0" borderId="37" xfId="11" applyNumberFormat="1" applyFont="1" applyBorder="1" applyAlignment="1">
      <alignment horizontal="right" vertical="center" shrinkToFit="1"/>
    </xf>
    <xf numFmtId="0" fontId="3" fillId="0" borderId="56" xfId="11" applyBorder="1" applyAlignment="1">
      <alignment horizontal="right" vertical="center" shrinkToFit="1"/>
    </xf>
    <xf numFmtId="0" fontId="3" fillId="0" borderId="89" xfId="11" applyBorder="1" applyAlignment="1">
      <alignment horizontal="right" vertical="center" shrinkToFit="1"/>
    </xf>
    <xf numFmtId="181" fontId="22" fillId="0" borderId="91" xfId="11" applyNumberFormat="1" applyFont="1" applyBorder="1" applyAlignment="1">
      <alignment horizontal="right" vertical="center" shrinkToFit="1"/>
    </xf>
    <xf numFmtId="181" fontId="3" fillId="0" borderId="56" xfId="11" applyNumberFormat="1" applyBorder="1" applyAlignment="1">
      <alignment horizontal="right" vertical="center" shrinkToFit="1"/>
    </xf>
    <xf numFmtId="181" fontId="3" fillId="0" borderId="89" xfId="11" applyNumberFormat="1" applyBorder="1" applyAlignment="1">
      <alignment horizontal="right" vertical="center" shrinkToFit="1"/>
    </xf>
    <xf numFmtId="178" fontId="22" fillId="0" borderId="91" xfId="11" applyNumberFormat="1" applyFont="1" applyBorder="1" applyAlignment="1">
      <alignment horizontal="right" vertical="center" shrinkToFit="1"/>
    </xf>
    <xf numFmtId="178" fontId="22" fillId="5" borderId="91" xfId="11" applyNumberFormat="1" applyFont="1" applyFill="1" applyBorder="1" applyAlignment="1">
      <alignment horizontal="right" vertical="center" shrinkToFit="1"/>
    </xf>
    <xf numFmtId="178" fontId="22" fillId="5" borderId="56" xfId="11" applyNumberFormat="1" applyFont="1" applyFill="1" applyBorder="1" applyAlignment="1">
      <alignment horizontal="right" vertical="center" shrinkToFit="1"/>
    </xf>
    <xf numFmtId="178" fontId="22" fillId="5" borderId="89" xfId="11" applyNumberFormat="1" applyFont="1" applyFill="1" applyBorder="1" applyAlignment="1">
      <alignment horizontal="right" vertical="center" shrinkToFit="1"/>
    </xf>
    <xf numFmtId="0" fontId="22" fillId="5" borderId="91" xfId="11" applyFont="1" applyFill="1" applyBorder="1" applyAlignment="1">
      <alignment horizontal="right" vertical="center" shrinkToFit="1"/>
    </xf>
    <xf numFmtId="0" fontId="22" fillId="5" borderId="56" xfId="11" applyFont="1" applyFill="1" applyBorder="1" applyAlignment="1">
      <alignment horizontal="right" vertical="center" shrinkToFit="1"/>
    </xf>
    <xf numFmtId="0" fontId="22" fillId="5" borderId="40" xfId="11" applyFont="1" applyFill="1" applyBorder="1" applyAlignment="1">
      <alignment horizontal="right" vertical="center" shrinkToFit="1"/>
    </xf>
    <xf numFmtId="0" fontId="22" fillId="0" borderId="65" xfId="11" applyFont="1" applyBorder="1">
      <alignment vertical="center"/>
    </xf>
    <xf numFmtId="0" fontId="22" fillId="0" borderId="0" xfId="11" applyFont="1">
      <alignment vertical="center"/>
    </xf>
    <xf numFmtId="0" fontId="22" fillId="0" borderId="38" xfId="11" applyFont="1" applyBorder="1">
      <alignment vertical="center"/>
    </xf>
    <xf numFmtId="178" fontId="22" fillId="0" borderId="65" xfId="11" applyNumberFormat="1" applyFont="1" applyBorder="1" applyAlignment="1">
      <alignment horizontal="right" vertical="center" shrinkToFit="1"/>
    </xf>
    <xf numFmtId="178" fontId="22" fillId="0" borderId="0" xfId="11" applyNumberFormat="1" applyFont="1" applyAlignment="1">
      <alignment horizontal="right" vertical="center" shrinkToFit="1"/>
    </xf>
    <xf numFmtId="178" fontId="22" fillId="0" borderId="85" xfId="11" applyNumberFormat="1" applyFont="1" applyBorder="1" applyAlignment="1">
      <alignment horizontal="right" vertical="center" shrinkToFit="1"/>
    </xf>
    <xf numFmtId="181" fontId="22" fillId="0" borderId="88" xfId="11" applyNumberFormat="1" applyFont="1" applyBorder="1" applyAlignment="1">
      <alignment horizontal="right" vertical="center" shrinkToFit="1"/>
    </xf>
    <xf numFmtId="181" fontId="22" fillId="0" borderId="0" xfId="11" applyNumberFormat="1" applyFont="1" applyAlignment="1">
      <alignment horizontal="right" vertical="center" shrinkToFit="1"/>
    </xf>
    <xf numFmtId="181" fontId="22" fillId="0" borderId="85" xfId="11" applyNumberFormat="1" applyFont="1" applyBorder="1" applyAlignment="1">
      <alignment horizontal="right" vertical="center" shrinkToFit="1"/>
    </xf>
    <xf numFmtId="178" fontId="22" fillId="0" borderId="88" xfId="11" applyNumberFormat="1" applyFont="1" applyBorder="1" applyAlignment="1">
      <alignment horizontal="right" vertical="center" shrinkToFit="1"/>
    </xf>
    <xf numFmtId="178" fontId="22" fillId="5" borderId="88" xfId="11" applyNumberFormat="1" applyFont="1" applyFill="1" applyBorder="1" applyAlignment="1">
      <alignment horizontal="right" vertical="center" shrinkToFit="1"/>
    </xf>
    <xf numFmtId="178" fontId="22" fillId="5" borderId="0" xfId="11" applyNumberFormat="1" applyFont="1" applyFill="1" applyAlignment="1">
      <alignment horizontal="right" vertical="center" shrinkToFit="1"/>
    </xf>
    <xf numFmtId="178" fontId="22" fillId="5" borderId="85" xfId="11" applyNumberFormat="1" applyFont="1" applyFill="1" applyBorder="1" applyAlignment="1">
      <alignment horizontal="right" vertical="center" shrinkToFit="1"/>
    </xf>
    <xf numFmtId="0" fontId="22" fillId="5" borderId="88" xfId="11" applyFont="1" applyFill="1" applyBorder="1" applyAlignment="1">
      <alignment horizontal="right" vertical="center" shrinkToFit="1"/>
    </xf>
    <xf numFmtId="0" fontId="22" fillId="5" borderId="0" xfId="11" applyFont="1" applyFill="1" applyAlignment="1">
      <alignment horizontal="right" vertical="center" shrinkToFit="1"/>
    </xf>
    <xf numFmtId="0" fontId="22" fillId="5" borderId="38" xfId="11" applyFont="1" applyFill="1" applyBorder="1" applyAlignment="1">
      <alignment horizontal="right" vertical="center" shrinkToFit="1"/>
    </xf>
    <xf numFmtId="0" fontId="3" fillId="0" borderId="0" xfId="11" applyAlignment="1">
      <alignment horizontal="right" vertical="center" shrinkToFit="1"/>
    </xf>
    <xf numFmtId="0" fontId="3" fillId="0" borderId="85" xfId="11" applyBorder="1" applyAlignment="1">
      <alignment horizontal="right" vertical="center" shrinkToFit="1"/>
    </xf>
    <xf numFmtId="181" fontId="3" fillId="0" borderId="0" xfId="11" applyNumberFormat="1" applyAlignment="1">
      <alignment horizontal="right" vertical="center" shrinkToFit="1"/>
    </xf>
    <xf numFmtId="181" fontId="3" fillId="0" borderId="85" xfId="11" applyNumberFormat="1" applyBorder="1" applyAlignment="1">
      <alignment horizontal="right" vertical="center" shrinkToFit="1"/>
    </xf>
    <xf numFmtId="0" fontId="26" fillId="0" borderId="0" xfId="11" applyFont="1">
      <alignment vertical="center"/>
    </xf>
    <xf numFmtId="0" fontId="26" fillId="0" borderId="38" xfId="11" applyFont="1" applyBorder="1">
      <alignment vertical="center"/>
    </xf>
    <xf numFmtId="0" fontId="22" fillId="0" borderId="41" xfId="11" applyFont="1" applyBorder="1" applyAlignment="1">
      <alignment horizontal="center" vertical="center" textRotation="255"/>
    </xf>
    <xf numFmtId="0" fontId="22" fillId="0" borderId="51" xfId="11" applyFont="1" applyBorder="1" applyAlignment="1">
      <alignment horizontal="center" vertical="center" textRotation="255"/>
    </xf>
    <xf numFmtId="0" fontId="22" fillId="0" borderId="65" xfId="11" applyFont="1" applyBorder="1" applyAlignment="1">
      <alignment horizontal="center" vertical="center" textRotation="255"/>
    </xf>
    <xf numFmtId="0" fontId="22" fillId="0" borderId="38" xfId="11" applyFont="1" applyBorder="1" applyAlignment="1">
      <alignment horizontal="center" vertical="center" textRotation="255"/>
    </xf>
    <xf numFmtId="0" fontId="22" fillId="0" borderId="37" xfId="11" applyFont="1" applyBorder="1" applyAlignment="1">
      <alignment horizontal="center" vertical="center" textRotation="255"/>
    </xf>
    <xf numFmtId="0" fontId="22" fillId="0" borderId="40" xfId="11" applyFont="1" applyBorder="1" applyAlignment="1">
      <alignment horizontal="center" vertical="center" textRotation="255"/>
    </xf>
    <xf numFmtId="178" fontId="22" fillId="0" borderId="56" xfId="11" applyNumberFormat="1" applyFont="1" applyBorder="1" applyAlignment="1">
      <alignment horizontal="right" vertical="center" shrinkToFit="1"/>
    </xf>
    <xf numFmtId="178" fontId="22" fillId="0" borderId="40" xfId="11" applyNumberFormat="1" applyFont="1" applyBorder="1" applyAlignment="1">
      <alignment horizontal="right" vertical="center" shrinkToFit="1"/>
    </xf>
    <xf numFmtId="181" fontId="3" fillId="0" borderId="38" xfId="11" applyNumberFormat="1" applyBorder="1" applyAlignment="1">
      <alignment horizontal="right" vertical="center" shrinkToFit="1"/>
    </xf>
    <xf numFmtId="178" fontId="22" fillId="0" borderId="89" xfId="11" applyNumberFormat="1" applyFont="1" applyBorder="1" applyAlignment="1">
      <alignment horizontal="right" vertical="center" shrinkToFit="1"/>
    </xf>
    <xf numFmtId="181" fontId="22" fillId="0" borderId="90" xfId="11" applyNumberFormat="1" applyFont="1" applyBorder="1" applyAlignment="1">
      <alignment horizontal="right" vertical="center" shrinkToFit="1"/>
    </xf>
    <xf numFmtId="178" fontId="22" fillId="0" borderId="90" xfId="11" applyNumberFormat="1" applyFont="1" applyBorder="1" applyAlignment="1">
      <alignment horizontal="right" vertical="center" shrinkToFit="1"/>
    </xf>
    <xf numFmtId="181" fontId="22" fillId="0" borderId="56" xfId="11" applyNumberFormat="1" applyFont="1" applyBorder="1" applyAlignment="1">
      <alignment horizontal="right" vertical="center" shrinkToFit="1"/>
    </xf>
    <xf numFmtId="181" fontId="22" fillId="0" borderId="40" xfId="11" applyNumberFormat="1" applyFont="1" applyBorder="1" applyAlignment="1">
      <alignment horizontal="right" vertical="center" shrinkToFit="1"/>
    </xf>
    <xf numFmtId="0" fontId="22" fillId="0" borderId="65" xfId="11" applyFont="1" applyBorder="1" applyAlignment="1">
      <alignment horizontal="left" vertical="center"/>
    </xf>
    <xf numFmtId="0" fontId="22" fillId="0" borderId="0" xfId="11" applyFont="1" applyAlignment="1">
      <alignment horizontal="left" vertical="center"/>
    </xf>
    <xf numFmtId="0" fontId="22" fillId="0" borderId="38" xfId="11" applyFont="1" applyBorder="1" applyAlignment="1">
      <alignment horizontal="left" vertical="center"/>
    </xf>
    <xf numFmtId="0" fontId="3" fillId="0" borderId="38" xfId="11" applyBorder="1" applyAlignment="1">
      <alignment horizontal="right" vertical="center" shrinkToFit="1"/>
    </xf>
    <xf numFmtId="178" fontId="22" fillId="0" borderId="38" xfId="11" applyNumberFormat="1" applyFont="1" applyBorder="1" applyAlignment="1">
      <alignment horizontal="right" vertical="center" shrinkToFit="1"/>
    </xf>
    <xf numFmtId="181" fontId="22" fillId="0" borderId="86" xfId="11" applyNumberFormat="1" applyFont="1" applyBorder="1" applyAlignment="1">
      <alignment horizontal="right" vertical="center" shrinkToFit="1"/>
    </xf>
    <xf numFmtId="178" fontId="22" fillId="0" borderId="86" xfId="11" applyNumberFormat="1" applyFont="1" applyBorder="1" applyAlignment="1">
      <alignment horizontal="right" vertical="center" shrinkToFit="1"/>
    </xf>
    <xf numFmtId="181" fontId="22" fillId="0" borderId="38" xfId="11" applyNumberFormat="1" applyFont="1" applyBorder="1" applyAlignment="1">
      <alignment horizontal="right" vertical="center" shrinkToFit="1"/>
    </xf>
    <xf numFmtId="0" fontId="22" fillId="0" borderId="65" xfId="11" applyFont="1" applyBorder="1" applyAlignment="1">
      <alignment horizontal="center" vertical="center" wrapText="1"/>
    </xf>
    <xf numFmtId="0" fontId="22" fillId="0" borderId="0" xfId="11" applyFont="1" applyAlignment="1">
      <alignment horizontal="center" vertical="center" wrapText="1"/>
    </xf>
    <xf numFmtId="0" fontId="22" fillId="0" borderId="37" xfId="11" applyFont="1" applyBorder="1" applyAlignment="1">
      <alignment horizontal="center" vertical="center" wrapText="1"/>
    </xf>
    <xf numFmtId="0" fontId="22" fillId="0" borderId="56" xfId="11" applyFont="1" applyBorder="1" applyAlignment="1">
      <alignment horizontal="center" vertical="center" wrapText="1"/>
    </xf>
    <xf numFmtId="0" fontId="22" fillId="0" borderId="37" xfId="11" applyFont="1" applyBorder="1" applyAlignment="1">
      <alignment horizontal="left" vertical="center"/>
    </xf>
    <xf numFmtId="0" fontId="22" fillId="0" borderId="56" xfId="11" applyFont="1" applyBorder="1" applyAlignment="1">
      <alignment horizontal="left" vertical="center"/>
    </xf>
    <xf numFmtId="0" fontId="22" fillId="0" borderId="40" xfId="11" applyFont="1" applyBorder="1" applyAlignment="1">
      <alignment horizontal="left" vertical="center"/>
    </xf>
    <xf numFmtId="0" fontId="3" fillId="0" borderId="40" xfId="11" applyBorder="1" applyAlignment="1">
      <alignment horizontal="right" vertical="center" shrinkToFit="1"/>
    </xf>
    <xf numFmtId="0" fontId="22" fillId="0" borderId="41" xfId="11" applyFont="1" applyBorder="1" applyAlignment="1">
      <alignment horizontal="left" vertical="center"/>
    </xf>
    <xf numFmtId="0" fontId="22" fillId="0" borderId="12" xfId="11" applyFont="1" applyBorder="1" applyAlignment="1">
      <alignment horizontal="left" vertical="center"/>
    </xf>
    <xf numFmtId="0" fontId="22" fillId="0" borderId="51" xfId="11" applyFont="1" applyBorder="1" applyAlignment="1">
      <alignment horizontal="left" vertical="center"/>
    </xf>
    <xf numFmtId="0" fontId="22" fillId="0" borderId="39" xfId="11" applyFont="1" applyBorder="1" applyAlignment="1">
      <alignment horizontal="center" vertical="center"/>
    </xf>
    <xf numFmtId="0" fontId="22" fillId="0" borderId="31" xfId="11" applyFont="1" applyBorder="1" applyAlignment="1">
      <alignment horizontal="center" vertical="center"/>
    </xf>
    <xf numFmtId="0" fontId="22" fillId="0" borderId="42" xfId="11" applyFont="1" applyBorder="1" applyAlignment="1">
      <alignment horizontal="center" vertical="center"/>
    </xf>
    <xf numFmtId="178" fontId="22" fillId="0" borderId="41" xfId="11" applyNumberFormat="1" applyFont="1" applyBorder="1" applyAlignment="1">
      <alignment horizontal="right" vertical="center" shrinkToFit="1"/>
    </xf>
    <xf numFmtId="178" fontId="22" fillId="0" borderId="12" xfId="11" applyNumberFormat="1" applyFont="1" applyBorder="1" applyAlignment="1">
      <alignment horizontal="right" vertical="center" shrinkToFit="1"/>
    </xf>
    <xf numFmtId="178" fontId="22" fillId="0" borderId="51" xfId="11" applyNumberFormat="1" applyFont="1" applyBorder="1" applyAlignment="1">
      <alignment horizontal="right" vertical="center" shrinkToFit="1"/>
    </xf>
    <xf numFmtId="0" fontId="22" fillId="0" borderId="41" xfId="11" applyFont="1" applyBorder="1">
      <alignment vertical="center"/>
    </xf>
    <xf numFmtId="0" fontId="22" fillId="0" borderId="12" xfId="11" applyFont="1" applyBorder="1">
      <alignment vertical="center"/>
    </xf>
    <xf numFmtId="0" fontId="22" fillId="0" borderId="51" xfId="11" applyFont="1" applyBorder="1">
      <alignment vertical="center"/>
    </xf>
    <xf numFmtId="181" fontId="22" fillId="0" borderId="37" xfId="11" applyNumberFormat="1" applyFont="1" applyBorder="1" applyAlignment="1">
      <alignment horizontal="right" vertical="center" shrinkToFit="1"/>
    </xf>
    <xf numFmtId="181" fontId="22" fillId="0" borderId="41" xfId="11" applyNumberFormat="1" applyFont="1" applyBorder="1" applyAlignment="1">
      <alignment horizontal="right" vertical="center" shrinkToFit="1"/>
    </xf>
    <xf numFmtId="0" fontId="3" fillId="0" borderId="12" xfId="11" applyBorder="1" applyAlignment="1">
      <alignment horizontal="right" vertical="center" shrinkToFit="1"/>
    </xf>
    <xf numFmtId="181" fontId="22" fillId="0" borderId="12" xfId="11" applyNumberFormat="1" applyFont="1" applyBorder="1" applyAlignment="1">
      <alignment horizontal="right" vertical="center" shrinkToFit="1"/>
    </xf>
    <xf numFmtId="0" fontId="3" fillId="0" borderId="51" xfId="11" applyBorder="1" applyAlignment="1">
      <alignment horizontal="right" vertical="center" shrinkToFit="1"/>
    </xf>
    <xf numFmtId="181" fontId="22" fillId="0" borderId="65" xfId="11" applyNumberFormat="1" applyFont="1" applyBorder="1" applyAlignment="1">
      <alignment horizontal="right" vertical="center" shrinkToFit="1"/>
    </xf>
    <xf numFmtId="0" fontId="28" fillId="0" borderId="65" xfId="11" applyFont="1" applyBorder="1">
      <alignment vertical="center"/>
    </xf>
    <xf numFmtId="0" fontId="28" fillId="0" borderId="0" xfId="11" applyFont="1">
      <alignment vertical="center"/>
    </xf>
    <xf numFmtId="0" fontId="28" fillId="0" borderId="38" xfId="11" applyFont="1" applyBorder="1">
      <alignment vertical="center"/>
    </xf>
    <xf numFmtId="0" fontId="22" fillId="0" borderId="41" xfId="11" applyFont="1" applyBorder="1" applyAlignment="1">
      <alignment horizontal="center" vertical="center" wrapText="1"/>
    </xf>
    <xf numFmtId="0" fontId="22" fillId="0" borderId="12" xfId="11" applyFont="1" applyBorder="1" applyAlignment="1">
      <alignment horizontal="center" vertical="center" wrapText="1"/>
    </xf>
    <xf numFmtId="0" fontId="22" fillId="0" borderId="12" xfId="11" applyFont="1" applyBorder="1" applyAlignment="1">
      <alignment vertical="center" textRotation="255"/>
    </xf>
    <xf numFmtId="0" fontId="22" fillId="0" borderId="0" xfId="11" applyFont="1" applyAlignment="1">
      <alignment vertical="center" textRotation="255"/>
    </xf>
    <xf numFmtId="0" fontId="22" fillId="0" borderId="56" xfId="11" applyFont="1" applyBorder="1" applyAlignment="1">
      <alignment vertical="center" textRotation="255"/>
    </xf>
    <xf numFmtId="0" fontId="3" fillId="0" borderId="31" xfId="11" applyBorder="1" applyAlignment="1">
      <alignment horizontal="center" vertical="center"/>
    </xf>
    <xf numFmtId="0" fontId="3" fillId="0" borderId="42" xfId="11" applyBorder="1" applyAlignment="1">
      <alignment horizontal="center" vertical="center"/>
    </xf>
    <xf numFmtId="0" fontId="18" fillId="0" borderId="0" xfId="6" applyAlignment="1">
      <alignment vertical="center"/>
    </xf>
    <xf numFmtId="0" fontId="18" fillId="0" borderId="38" xfId="6" applyBorder="1" applyAlignment="1">
      <alignment vertical="center"/>
    </xf>
    <xf numFmtId="178" fontId="22" fillId="0" borderId="87" xfId="11" applyNumberFormat="1" applyFont="1" applyBorder="1" applyAlignment="1">
      <alignment horizontal="right" vertical="center" shrinkToFit="1"/>
    </xf>
    <xf numFmtId="178" fontId="22" fillId="0" borderId="84" xfId="11" applyNumberFormat="1" applyFont="1" applyBorder="1" applyAlignment="1">
      <alignment horizontal="right" vertical="center" shrinkToFit="1"/>
    </xf>
    <xf numFmtId="178" fontId="22" fillId="0" borderId="82" xfId="11" applyNumberFormat="1" applyFont="1" applyBorder="1" applyAlignment="1">
      <alignment horizontal="right" vertical="center" shrinkToFit="1"/>
    </xf>
    <xf numFmtId="181" fontId="22" fillId="0" borderId="84" xfId="11" applyNumberFormat="1" applyFont="1" applyBorder="1" applyAlignment="1">
      <alignment horizontal="right" vertical="center" shrinkToFit="1"/>
    </xf>
    <xf numFmtId="181" fontId="22" fillId="0" borderId="51" xfId="11" applyNumberFormat="1" applyFont="1" applyBorder="1" applyAlignment="1">
      <alignment horizontal="right" vertical="center" shrinkToFit="1"/>
    </xf>
    <xf numFmtId="181" fontId="22" fillId="0" borderId="82" xfId="11" applyNumberFormat="1" applyFont="1" applyBorder="1" applyAlignment="1">
      <alignment horizontal="right" vertical="center" shrinkToFit="1"/>
    </xf>
    <xf numFmtId="178" fontId="22" fillId="0" borderId="65" xfId="11" applyNumberFormat="1" applyFont="1" applyBorder="1" applyAlignment="1">
      <alignment horizontal="right" vertical="center"/>
    </xf>
    <xf numFmtId="178" fontId="22" fillId="0" borderId="0" xfId="11" applyNumberFormat="1" applyFont="1" applyAlignment="1">
      <alignment horizontal="right" vertical="center"/>
    </xf>
    <xf numFmtId="178" fontId="22" fillId="0" borderId="85" xfId="11" applyNumberFormat="1" applyFont="1" applyBorder="1" applyAlignment="1">
      <alignment horizontal="right" vertical="center"/>
    </xf>
    <xf numFmtId="181" fontId="22" fillId="0" borderId="86" xfId="11" applyNumberFormat="1" applyFont="1" applyBorder="1" applyAlignment="1">
      <alignment horizontal="right" vertical="center"/>
    </xf>
    <xf numFmtId="178" fontId="22" fillId="0" borderId="88" xfId="11" applyNumberFormat="1" applyFont="1" applyBorder="1" applyAlignment="1">
      <alignment horizontal="right" vertical="center"/>
    </xf>
    <xf numFmtId="0" fontId="28" fillId="0" borderId="39" xfId="11" applyFont="1" applyBorder="1" applyAlignment="1">
      <alignment horizontal="center" vertical="center"/>
    </xf>
    <xf numFmtId="0" fontId="28" fillId="0" borderId="31" xfId="11" applyFont="1" applyBorder="1" applyAlignment="1">
      <alignment horizontal="center" vertical="center"/>
    </xf>
    <xf numFmtId="0" fontId="28" fillId="0" borderId="42" xfId="11" applyFont="1" applyBorder="1" applyAlignment="1">
      <alignment horizontal="center" vertical="center"/>
    </xf>
    <xf numFmtId="178" fontId="22" fillId="0" borderId="38" xfId="11" applyNumberFormat="1" applyFont="1" applyBorder="1" applyAlignment="1">
      <alignment horizontal="right" vertical="center"/>
    </xf>
    <xf numFmtId="181" fontId="22" fillId="0" borderId="83" xfId="11" applyNumberFormat="1" applyFont="1" applyBorder="1" applyAlignment="1">
      <alignment horizontal="right" vertical="center" shrinkToFit="1"/>
    </xf>
    <xf numFmtId="178" fontId="22" fillId="0" borderId="83" xfId="11" applyNumberFormat="1" applyFont="1" applyBorder="1" applyAlignment="1">
      <alignment horizontal="right" vertical="center" shrinkToFit="1"/>
    </xf>
    <xf numFmtId="49" fontId="25" fillId="0" borderId="1" xfId="11" applyNumberFormat="1" applyFont="1" applyBorder="1" applyAlignment="1">
      <alignment horizontal="center" vertical="center"/>
    </xf>
    <xf numFmtId="49" fontId="25" fillId="0" borderId="2" xfId="11" applyNumberFormat="1" applyFont="1" applyBorder="1" applyAlignment="1">
      <alignment horizontal="center" vertical="center"/>
    </xf>
    <xf numFmtId="49" fontId="25" fillId="0" borderId="3" xfId="11" applyNumberFormat="1" applyFont="1" applyBorder="1" applyAlignment="1">
      <alignment horizontal="center" vertical="center"/>
    </xf>
    <xf numFmtId="0" fontId="22" fillId="0" borderId="34" xfId="11" applyFont="1" applyBorder="1" applyAlignment="1">
      <alignment horizontal="center" vertical="center"/>
    </xf>
    <xf numFmtId="0" fontId="36" fillId="6" borderId="75" xfId="12" applyFont="1" applyFill="1" applyBorder="1" applyAlignment="1">
      <alignment horizontal="center" vertical="center"/>
    </xf>
    <xf numFmtId="0" fontId="36" fillId="6" borderId="70" xfId="12" applyFont="1" applyFill="1" applyBorder="1" applyAlignment="1">
      <alignment horizontal="center" vertical="center"/>
    </xf>
    <xf numFmtId="187" fontId="36" fillId="6" borderId="130" xfId="14" applyNumberFormat="1" applyFont="1" applyFill="1" applyBorder="1" applyAlignment="1">
      <alignment horizontal="right" vertical="center" shrinkToFit="1"/>
    </xf>
    <xf numFmtId="187" fontId="36" fillId="6" borderId="18" xfId="14" applyNumberFormat="1" applyFont="1" applyFill="1" applyBorder="1" applyAlignment="1">
      <alignment horizontal="right" vertical="center" shrinkToFit="1"/>
    </xf>
    <xf numFmtId="187" fontId="36" fillId="6" borderId="184" xfId="14" applyNumberFormat="1" applyFont="1" applyFill="1" applyBorder="1" applyAlignment="1">
      <alignment horizontal="right" vertical="center" shrinkToFit="1"/>
    </xf>
    <xf numFmtId="187" fontId="36" fillId="6" borderId="166" xfId="14" applyNumberFormat="1" applyFont="1" applyFill="1" applyBorder="1" applyAlignment="1">
      <alignment horizontal="right" vertical="center" shrinkToFit="1"/>
    </xf>
    <xf numFmtId="187" fontId="36" fillId="6" borderId="167" xfId="14" applyNumberFormat="1" applyFont="1" applyFill="1" applyBorder="1" applyAlignment="1">
      <alignment horizontal="right" vertical="center" shrinkToFit="1"/>
    </xf>
    <xf numFmtId="187" fontId="36" fillId="6" borderId="185" xfId="14" applyNumberFormat="1" applyFont="1" applyFill="1" applyBorder="1" applyAlignment="1">
      <alignment horizontal="right" vertical="center" shrinkToFit="1"/>
    </xf>
    <xf numFmtId="0" fontId="36" fillId="6" borderId="74" xfId="12" applyFont="1" applyFill="1" applyBorder="1">
      <alignment vertical="center"/>
    </xf>
    <xf numFmtId="0" fontId="36" fillId="6" borderId="75" xfId="12" applyFont="1" applyFill="1" applyBorder="1">
      <alignment vertical="center"/>
    </xf>
    <xf numFmtId="0" fontId="36" fillId="6" borderId="70" xfId="12" applyFont="1" applyFill="1" applyBorder="1">
      <alignment vertical="center"/>
    </xf>
    <xf numFmtId="188" fontId="36" fillId="6" borderId="72" xfId="14" applyNumberFormat="1" applyFont="1" applyFill="1" applyBorder="1" applyAlignment="1">
      <alignment horizontal="right" vertical="center" shrinkToFit="1"/>
    </xf>
    <xf numFmtId="188" fontId="36" fillId="6" borderId="75" xfId="14" applyNumberFormat="1" applyFont="1" applyFill="1" applyBorder="1" applyAlignment="1">
      <alignment horizontal="right" vertical="center" shrinkToFit="1"/>
    </xf>
    <xf numFmtId="188" fontId="36" fillId="6" borderId="70" xfId="14" applyNumberFormat="1" applyFont="1" applyFill="1" applyBorder="1" applyAlignment="1">
      <alignment horizontal="right" vertical="center" shrinkToFit="1"/>
    </xf>
    <xf numFmtId="188" fontId="36" fillId="6" borderId="181" xfId="14" applyNumberFormat="1" applyFont="1" applyFill="1" applyBorder="1" applyAlignment="1">
      <alignment horizontal="right" vertical="center" shrinkToFit="1"/>
    </xf>
    <xf numFmtId="188" fontId="36" fillId="6" borderId="182" xfId="14" applyNumberFormat="1" applyFont="1" applyFill="1" applyBorder="1" applyAlignment="1">
      <alignment horizontal="right" vertical="center" shrinkToFit="1"/>
    </xf>
    <xf numFmtId="188" fontId="36" fillId="6" borderId="183" xfId="14" applyNumberFormat="1" applyFont="1" applyFill="1" applyBorder="1" applyAlignment="1">
      <alignment horizontal="right" vertical="center" shrinkToFit="1"/>
    </xf>
    <xf numFmtId="0" fontId="36" fillId="6" borderId="11" xfId="12" applyFont="1" applyFill="1" applyBorder="1" applyAlignment="1">
      <alignment horizontal="left" vertical="center" wrapText="1"/>
    </xf>
    <xf numFmtId="0" fontId="36" fillId="6" borderId="12" xfId="12" applyFont="1" applyFill="1" applyBorder="1" applyAlignment="1">
      <alignment horizontal="left" vertical="center" wrapText="1"/>
    </xf>
    <xf numFmtId="0" fontId="36" fillId="6" borderId="74" xfId="12" applyFont="1" applyFill="1" applyBorder="1" applyAlignment="1">
      <alignment horizontal="left" vertical="center" wrapText="1"/>
    </xf>
    <xf numFmtId="0" fontId="36" fillId="6" borderId="75" xfId="12" applyFont="1" applyFill="1" applyBorder="1" applyAlignment="1">
      <alignment horizontal="left" vertical="center" wrapText="1"/>
    </xf>
    <xf numFmtId="0" fontId="36" fillId="6" borderId="12" xfId="12" applyFont="1" applyFill="1" applyBorder="1" applyAlignment="1">
      <alignment horizontal="center" vertical="center"/>
    </xf>
    <xf numFmtId="0" fontId="36" fillId="6" borderId="51" xfId="12" applyFont="1" applyFill="1" applyBorder="1" applyAlignment="1">
      <alignment horizontal="center" vertical="center"/>
    </xf>
    <xf numFmtId="187" fontId="36" fillId="6" borderId="39" xfId="14" applyNumberFormat="1" applyFont="1" applyFill="1" applyBorder="1" applyAlignment="1">
      <alignment horizontal="right" vertical="center" shrinkToFit="1"/>
    </xf>
    <xf numFmtId="187" fontId="36" fillId="6" borderId="31" xfId="14" applyNumberFormat="1" applyFont="1" applyFill="1" applyBorder="1" applyAlignment="1">
      <alignment horizontal="right" vertical="center" shrinkToFit="1"/>
    </xf>
    <xf numFmtId="187" fontId="36" fillId="6" borderId="156" xfId="14" applyNumberFormat="1" applyFont="1" applyFill="1" applyBorder="1" applyAlignment="1">
      <alignment horizontal="right" vertical="center" shrinkToFit="1"/>
    </xf>
    <xf numFmtId="187" fontId="36" fillId="6" borderId="157" xfId="14" applyNumberFormat="1" applyFont="1" applyFill="1" applyBorder="1" applyAlignment="1">
      <alignment horizontal="right" vertical="center" shrinkToFit="1"/>
    </xf>
    <xf numFmtId="187" fontId="36" fillId="6" borderId="158" xfId="14" applyNumberFormat="1" applyFont="1" applyFill="1" applyBorder="1" applyAlignment="1">
      <alignment horizontal="right" vertical="center" shrinkToFit="1"/>
    </xf>
    <xf numFmtId="187" fontId="36" fillId="6" borderId="159" xfId="14" applyNumberFormat="1" applyFont="1" applyFill="1" applyBorder="1" applyAlignment="1">
      <alignment horizontal="right" vertical="center" shrinkToFit="1"/>
    </xf>
    <xf numFmtId="187" fontId="36" fillId="6" borderId="160" xfId="14" applyNumberFormat="1" applyFont="1" applyFill="1" applyBorder="1" applyAlignment="1">
      <alignment horizontal="right" vertical="center" shrinkToFit="1"/>
    </xf>
    <xf numFmtId="0" fontId="36" fillId="6" borderId="7" xfId="12" applyFont="1" applyFill="1" applyBorder="1">
      <alignment vertical="center"/>
    </xf>
    <xf numFmtId="0" fontId="36" fillId="6" borderId="0" xfId="12" applyFont="1" applyFill="1">
      <alignment vertical="center"/>
    </xf>
    <xf numFmtId="0" fontId="36" fillId="6" borderId="38" xfId="12" applyFont="1" applyFill="1" applyBorder="1">
      <alignment vertical="center"/>
    </xf>
    <xf numFmtId="188" fontId="36" fillId="6" borderId="65" xfId="14" applyNumberFormat="1" applyFont="1" applyFill="1" applyBorder="1" applyAlignment="1">
      <alignment horizontal="right" vertical="center" shrinkToFit="1"/>
    </xf>
    <xf numFmtId="188" fontId="36" fillId="6" borderId="0" xfId="14" applyNumberFormat="1" applyFont="1" applyFill="1" applyAlignment="1">
      <alignment horizontal="right" vertical="center" shrinkToFit="1"/>
    </xf>
    <xf numFmtId="188" fontId="36" fillId="6" borderId="38" xfId="14" applyNumberFormat="1" applyFont="1" applyFill="1" applyBorder="1" applyAlignment="1">
      <alignment horizontal="right" vertical="center" shrinkToFit="1"/>
    </xf>
    <xf numFmtId="188" fontId="36" fillId="6" borderId="66" xfId="14" applyNumberFormat="1" applyFont="1" applyFill="1" applyBorder="1" applyAlignment="1">
      <alignment horizontal="right" vertical="center" shrinkToFit="1"/>
    </xf>
    <xf numFmtId="0" fontId="38" fillId="6" borderId="24" xfId="12" applyFont="1" applyFill="1" applyBorder="1" applyAlignment="1">
      <alignment horizontal="left" vertical="center"/>
    </xf>
    <xf numFmtId="0" fontId="36" fillId="6" borderId="56" xfId="12" applyFont="1" applyFill="1" applyBorder="1" applyAlignment="1">
      <alignment horizontal="left" vertical="center"/>
    </xf>
    <xf numFmtId="0" fontId="36" fillId="6" borderId="56" xfId="12" applyFont="1" applyFill="1" applyBorder="1" applyAlignment="1">
      <alignment horizontal="right" vertical="center" wrapText="1"/>
    </xf>
    <xf numFmtId="0" fontId="36" fillId="6" borderId="56" xfId="12" applyFont="1" applyFill="1" applyBorder="1" applyAlignment="1">
      <alignment horizontal="right" vertical="center"/>
    </xf>
    <xf numFmtId="0" fontId="36" fillId="6" borderId="40" xfId="12" applyFont="1" applyFill="1" applyBorder="1" applyAlignment="1">
      <alignment horizontal="right" vertical="center"/>
    </xf>
    <xf numFmtId="177" fontId="36" fillId="6" borderId="37" xfId="14" applyNumberFormat="1" applyFont="1" applyFill="1" applyBorder="1" applyAlignment="1">
      <alignment horizontal="right" vertical="center" shrinkToFit="1"/>
    </xf>
    <xf numFmtId="177" fontId="36" fillId="6" borderId="56" xfId="14" applyNumberFormat="1" applyFont="1" applyFill="1" applyBorder="1" applyAlignment="1">
      <alignment horizontal="right" vertical="center" shrinkToFit="1"/>
    </xf>
    <xf numFmtId="177" fontId="36" fillId="6" borderId="89" xfId="14" applyNumberFormat="1" applyFont="1" applyFill="1" applyBorder="1" applyAlignment="1">
      <alignment horizontal="right" vertical="center" shrinkToFit="1"/>
    </xf>
    <xf numFmtId="177" fontId="36" fillId="6" borderId="91" xfId="14" applyNumberFormat="1" applyFont="1" applyFill="1" applyBorder="1" applyAlignment="1">
      <alignment horizontal="right" vertical="center" shrinkToFit="1"/>
    </xf>
    <xf numFmtId="187" fontId="36" fillId="6" borderId="178" xfId="14" applyNumberFormat="1" applyFont="1" applyFill="1" applyBorder="1" applyAlignment="1">
      <alignment horizontal="right" vertical="center" shrinkToFit="1"/>
    </xf>
    <xf numFmtId="187" fontId="36" fillId="6" borderId="179" xfId="14" applyNumberFormat="1" applyFont="1" applyFill="1" applyBorder="1" applyAlignment="1">
      <alignment horizontal="right" vertical="center" shrinkToFit="1"/>
    </xf>
    <xf numFmtId="187" fontId="36" fillId="6" borderId="180" xfId="14" applyNumberFormat="1" applyFont="1" applyFill="1" applyBorder="1" applyAlignment="1">
      <alignment horizontal="right" vertical="center" shrinkToFit="1"/>
    </xf>
    <xf numFmtId="176" fontId="36" fillId="6" borderId="65" xfId="14" applyNumberFormat="1" applyFont="1" applyFill="1" applyBorder="1" applyAlignment="1">
      <alignment horizontal="right" vertical="center" shrinkToFit="1"/>
    </xf>
    <xf numFmtId="176" fontId="36" fillId="6" borderId="0" xfId="14" applyNumberFormat="1" applyFont="1" applyFill="1" applyAlignment="1">
      <alignment horizontal="right" vertical="center" shrinkToFit="1"/>
    </xf>
    <xf numFmtId="176" fontId="36" fillId="6" borderId="38" xfId="14" applyNumberFormat="1" applyFont="1" applyFill="1" applyBorder="1" applyAlignment="1">
      <alignment horizontal="right" vertical="center" shrinkToFit="1"/>
    </xf>
    <xf numFmtId="176" fontId="36" fillId="6" borderId="66" xfId="14" applyNumberFormat="1" applyFont="1" applyFill="1" applyBorder="1" applyAlignment="1">
      <alignment horizontal="right" vertical="center" shrinkToFit="1"/>
    </xf>
    <xf numFmtId="0" fontId="36" fillId="6" borderId="7" xfId="12" applyFont="1" applyFill="1" applyBorder="1" applyAlignment="1">
      <alignment horizontal="left" vertical="center"/>
    </xf>
    <xf numFmtId="0" fontId="36" fillId="6" borderId="0" xfId="12" applyFont="1" applyFill="1" applyAlignment="1">
      <alignment horizontal="left" vertical="center"/>
    </xf>
    <xf numFmtId="0" fontId="36" fillId="6" borderId="0" xfId="12" applyFont="1" applyFill="1" applyAlignment="1">
      <alignment horizontal="right" vertical="center" wrapText="1"/>
    </xf>
    <xf numFmtId="0" fontId="36" fillId="6" borderId="0" xfId="12" applyFont="1" applyFill="1" applyAlignment="1">
      <alignment horizontal="right" vertical="center"/>
    </xf>
    <xf numFmtId="0" fontId="36" fillId="6" borderId="38" xfId="12" applyFont="1" applyFill="1" applyBorder="1" applyAlignment="1">
      <alignment horizontal="right" vertical="center"/>
    </xf>
    <xf numFmtId="177" fontId="36" fillId="6" borderId="65" xfId="14" applyNumberFormat="1" applyFont="1" applyFill="1" applyBorder="1" applyAlignment="1">
      <alignment horizontal="right" vertical="center" shrinkToFit="1"/>
    </xf>
    <xf numFmtId="177" fontId="36" fillId="6" borderId="0" xfId="14" applyNumberFormat="1" applyFont="1" applyFill="1" applyAlignment="1">
      <alignment horizontal="right" vertical="center" shrinkToFit="1"/>
    </xf>
    <xf numFmtId="177" fontId="36" fillId="6" borderId="85" xfId="14" applyNumberFormat="1" applyFont="1" applyFill="1" applyBorder="1" applyAlignment="1">
      <alignment horizontal="right" vertical="center" shrinkToFit="1"/>
    </xf>
    <xf numFmtId="177" fontId="36" fillId="6" borderId="88" xfId="14" applyNumberFormat="1" applyFont="1" applyFill="1" applyBorder="1" applyAlignment="1">
      <alignment horizontal="right" vertical="center" shrinkToFit="1"/>
    </xf>
    <xf numFmtId="187" fontId="36" fillId="6" borderId="175" xfId="14" applyNumberFormat="1" applyFont="1" applyFill="1" applyBorder="1" applyAlignment="1">
      <alignment horizontal="right" vertical="center" shrinkToFit="1"/>
    </xf>
    <xf numFmtId="187" fontId="36" fillId="6" borderId="176" xfId="14" applyNumberFormat="1" applyFont="1" applyFill="1" applyBorder="1" applyAlignment="1">
      <alignment horizontal="right" vertical="center" shrinkToFit="1"/>
    </xf>
    <xf numFmtId="187" fontId="36" fillId="6" borderId="177" xfId="14" applyNumberFormat="1" applyFont="1" applyFill="1" applyBorder="1" applyAlignment="1">
      <alignment horizontal="right" vertical="center" shrinkToFit="1"/>
    </xf>
    <xf numFmtId="176" fontId="36" fillId="6" borderId="41" xfId="14" applyNumberFormat="1" applyFont="1" applyFill="1" applyBorder="1" applyAlignment="1">
      <alignment horizontal="right" vertical="center" shrinkToFit="1"/>
    </xf>
    <xf numFmtId="176" fontId="36" fillId="6" borderId="12" xfId="14" applyNumberFormat="1" applyFont="1" applyFill="1" applyBorder="1" applyAlignment="1">
      <alignment horizontal="right" vertical="center" shrinkToFit="1"/>
    </xf>
    <xf numFmtId="176" fontId="36" fillId="6" borderId="13" xfId="14" applyNumberFormat="1" applyFont="1" applyFill="1" applyBorder="1" applyAlignment="1">
      <alignment horizontal="right" vertical="center" shrinkToFit="1"/>
    </xf>
    <xf numFmtId="0" fontId="36" fillId="6" borderId="72" xfId="12" applyFont="1" applyFill="1" applyBorder="1">
      <alignment vertical="center"/>
    </xf>
    <xf numFmtId="177" fontId="36" fillId="6" borderId="172" xfId="14" applyNumberFormat="1" applyFont="1" applyFill="1" applyBorder="1" applyAlignment="1">
      <alignment horizontal="right" vertical="center" shrinkToFit="1"/>
    </xf>
    <xf numFmtId="177" fontId="36" fillId="6" borderId="173" xfId="14" applyNumberFormat="1" applyFont="1" applyFill="1" applyBorder="1" applyAlignment="1">
      <alignment horizontal="right" vertical="center" shrinkToFit="1"/>
    </xf>
    <xf numFmtId="187" fontId="36" fillId="6" borderId="173" xfId="14" applyNumberFormat="1" applyFont="1" applyFill="1" applyBorder="1" applyAlignment="1">
      <alignment horizontal="right" vertical="center" shrinkToFit="1"/>
    </xf>
    <xf numFmtId="187" fontId="36" fillId="6" borderId="174" xfId="14" applyNumberFormat="1" applyFont="1" applyFill="1" applyBorder="1" applyAlignment="1">
      <alignment horizontal="right" vertical="center" shrinkToFit="1"/>
    </xf>
    <xf numFmtId="187" fontId="36" fillId="6" borderId="86" xfId="14" applyNumberFormat="1" applyFont="1" applyFill="1" applyBorder="1" applyAlignment="1">
      <alignment horizontal="right" vertical="center" shrinkToFit="1"/>
    </xf>
    <xf numFmtId="187" fontId="36" fillId="6" borderId="155" xfId="14" applyNumberFormat="1" applyFont="1" applyFill="1" applyBorder="1" applyAlignment="1">
      <alignment horizontal="right" vertical="center" shrinkToFit="1"/>
    </xf>
    <xf numFmtId="0" fontId="36" fillId="6" borderId="11" xfId="12" applyFont="1" applyFill="1" applyBorder="1" applyAlignment="1">
      <alignment horizontal="left" vertical="center"/>
    </xf>
    <xf numFmtId="0" fontId="36" fillId="6" borderId="12" xfId="12" applyFont="1" applyFill="1" applyBorder="1" applyAlignment="1">
      <alignment horizontal="left" vertical="center"/>
    </xf>
    <xf numFmtId="0" fontId="36" fillId="6" borderId="12" xfId="12" applyFont="1" applyFill="1" applyBorder="1" applyAlignment="1">
      <alignment horizontal="right" vertical="center"/>
    </xf>
    <xf numFmtId="0" fontId="36" fillId="6" borderId="51" xfId="12" applyFont="1" applyFill="1" applyBorder="1" applyAlignment="1">
      <alignment horizontal="right" vertical="center"/>
    </xf>
    <xf numFmtId="177" fontId="36" fillId="6" borderId="41" xfId="13" applyNumberFormat="1" applyFont="1" applyFill="1" applyBorder="1" applyAlignment="1">
      <alignment horizontal="right" vertical="center" shrinkToFit="1"/>
    </xf>
    <xf numFmtId="177" fontId="36" fillId="6" borderId="12" xfId="13" applyNumberFormat="1" applyFont="1" applyFill="1" applyBorder="1" applyAlignment="1">
      <alignment horizontal="right" vertical="center" shrinkToFit="1"/>
    </xf>
    <xf numFmtId="177" fontId="36" fillId="6" borderId="82" xfId="13" applyNumberFormat="1" applyFont="1" applyFill="1" applyBorder="1" applyAlignment="1">
      <alignment horizontal="right" vertical="center" shrinkToFit="1"/>
    </xf>
    <xf numFmtId="177" fontId="36" fillId="6" borderId="84" xfId="13" applyNumberFormat="1" applyFont="1" applyFill="1" applyBorder="1" applyAlignment="1">
      <alignment horizontal="right" vertical="center" shrinkToFit="1"/>
    </xf>
    <xf numFmtId="187" fontId="36" fillId="6" borderId="169" xfId="14" applyNumberFormat="1" applyFont="1" applyFill="1" applyBorder="1" applyAlignment="1">
      <alignment horizontal="right" vertical="center" shrinkToFit="1"/>
    </xf>
    <xf numFmtId="187" fontId="36" fillId="6" borderId="170" xfId="14" applyNumberFormat="1" applyFont="1" applyFill="1" applyBorder="1" applyAlignment="1">
      <alignment horizontal="right" vertical="center" shrinkToFit="1"/>
    </xf>
    <xf numFmtId="187" fontId="36" fillId="6" borderId="171" xfId="14" applyNumberFormat="1" applyFont="1" applyFill="1" applyBorder="1" applyAlignment="1">
      <alignment horizontal="right" vertical="center" shrinkToFit="1"/>
    </xf>
    <xf numFmtId="0" fontId="36" fillId="6" borderId="11" xfId="12" applyFont="1" applyFill="1" applyBorder="1">
      <alignment vertical="center"/>
    </xf>
    <xf numFmtId="0" fontId="36" fillId="6" borderId="12" xfId="12" applyFont="1" applyFill="1" applyBorder="1">
      <alignment vertical="center"/>
    </xf>
    <xf numFmtId="0" fontId="36" fillId="6" borderId="51" xfId="12" applyFont="1" applyFill="1" applyBorder="1">
      <alignment vertical="center"/>
    </xf>
    <xf numFmtId="176" fontId="36" fillId="6" borderId="51" xfId="14" applyNumberFormat="1" applyFont="1" applyFill="1" applyBorder="1" applyAlignment="1">
      <alignment horizontal="right" vertical="center" shrinkToFit="1"/>
    </xf>
    <xf numFmtId="0" fontId="36" fillId="6" borderId="45" xfId="12" applyFont="1" applyFill="1" applyBorder="1" applyAlignment="1">
      <alignment horizontal="center" vertical="center"/>
    </xf>
    <xf numFmtId="0" fontId="36" fillId="6" borderId="25" xfId="12" applyFont="1" applyFill="1" applyBorder="1" applyAlignment="1">
      <alignment horizontal="center" vertical="center"/>
    </xf>
    <xf numFmtId="0" fontId="36" fillId="6" borderId="46" xfId="12" applyFont="1" applyFill="1" applyBorder="1" applyAlignment="1">
      <alignment horizontal="center" vertical="center"/>
    </xf>
    <xf numFmtId="0" fontId="36" fillId="6" borderId="26" xfId="12" applyFont="1" applyFill="1" applyBorder="1" applyAlignment="1">
      <alignment horizontal="center" vertical="center"/>
    </xf>
    <xf numFmtId="0" fontId="36" fillId="6" borderId="65" xfId="12" applyFont="1" applyFill="1" applyBorder="1">
      <alignment vertical="center"/>
    </xf>
    <xf numFmtId="177" fontId="36" fillId="6" borderId="154" xfId="14" applyNumberFormat="1" applyFont="1" applyFill="1" applyBorder="1" applyAlignment="1">
      <alignment horizontal="right" vertical="center" shrinkToFit="1"/>
    </xf>
    <xf numFmtId="177" fontId="36" fillId="6" borderId="86" xfId="14" applyNumberFormat="1" applyFont="1" applyFill="1" applyBorder="1" applyAlignment="1">
      <alignment horizontal="right" vertical="center" shrinkToFit="1"/>
    </xf>
    <xf numFmtId="0" fontId="36" fillId="6" borderId="11" xfId="12" applyFont="1" applyFill="1" applyBorder="1" applyAlignment="1">
      <alignment horizontal="center" vertical="center" textRotation="255" wrapText="1"/>
    </xf>
    <xf numFmtId="0" fontId="36" fillId="6" borderId="51" xfId="12" applyFont="1" applyFill="1" applyBorder="1" applyAlignment="1">
      <alignment horizontal="center" vertical="center" textRotation="255" wrapText="1"/>
    </xf>
    <xf numFmtId="0" fontId="36" fillId="6" borderId="7" xfId="12" applyFont="1" applyFill="1" applyBorder="1" applyAlignment="1">
      <alignment horizontal="center" vertical="center" textRotation="255" wrapText="1"/>
    </xf>
    <xf numFmtId="0" fontId="36" fillId="6" borderId="38" xfId="12" applyFont="1" applyFill="1" applyBorder="1" applyAlignment="1">
      <alignment horizontal="center" vertical="center" textRotation="255" wrapText="1"/>
    </xf>
    <xf numFmtId="0" fontId="36" fillId="6" borderId="24" xfId="12" applyFont="1" applyFill="1" applyBorder="1" applyAlignment="1">
      <alignment horizontal="center" vertical="center" textRotation="255" wrapText="1"/>
    </xf>
    <xf numFmtId="0" fontId="36" fillId="6" borderId="40" xfId="12" applyFont="1" applyFill="1" applyBorder="1" applyAlignment="1">
      <alignment horizontal="center" vertical="center" textRotation="255" wrapText="1"/>
    </xf>
    <xf numFmtId="187" fontId="36" fillId="6" borderId="88" xfId="14" applyNumberFormat="1" applyFont="1" applyFill="1" applyBorder="1" applyAlignment="1">
      <alignment horizontal="right" vertical="center" shrinkToFit="1"/>
    </xf>
    <xf numFmtId="187" fontId="36" fillId="6" borderId="0" xfId="14" applyNumberFormat="1" applyFont="1" applyFill="1" applyAlignment="1">
      <alignment horizontal="right" vertical="center" shrinkToFit="1"/>
    </xf>
    <xf numFmtId="187" fontId="36" fillId="6" borderId="66" xfId="14" applyNumberFormat="1" applyFont="1" applyFill="1" applyBorder="1" applyAlignment="1">
      <alignment horizontal="right" vertical="center" shrinkToFit="1"/>
    </xf>
    <xf numFmtId="0" fontId="36" fillId="6" borderId="17" xfId="12" applyFont="1" applyFill="1" applyBorder="1" applyAlignment="1">
      <alignment horizontal="left" vertical="center" wrapText="1"/>
    </xf>
    <xf numFmtId="0" fontId="36" fillId="6" borderId="18" xfId="12" applyFont="1" applyFill="1" applyBorder="1" applyAlignment="1">
      <alignment horizontal="left" vertical="center"/>
    </xf>
    <xf numFmtId="0" fontId="36" fillId="6" borderId="43" xfId="12" applyFont="1" applyFill="1" applyBorder="1" applyAlignment="1">
      <alignment horizontal="left" vertical="center"/>
    </xf>
    <xf numFmtId="187" fontId="36" fillId="6" borderId="128" xfId="14" applyNumberFormat="1" applyFont="1" applyFill="1" applyBorder="1" applyAlignment="1">
      <alignment horizontal="right" vertical="center" shrinkToFit="1"/>
    </xf>
    <xf numFmtId="187" fontId="36" fillId="6" borderId="129" xfId="14" applyNumberFormat="1" applyFont="1" applyFill="1" applyBorder="1" applyAlignment="1">
      <alignment horizontal="right" vertical="center" shrinkToFit="1"/>
    </xf>
    <xf numFmtId="177" fontId="36" fillId="6" borderId="164" xfId="14" applyNumberFormat="1" applyFont="1" applyFill="1" applyBorder="1" applyAlignment="1">
      <alignment horizontal="right" vertical="center" shrinkToFit="1"/>
    </xf>
    <xf numFmtId="177" fontId="36" fillId="6" borderId="165" xfId="14" applyNumberFormat="1" applyFont="1" applyFill="1" applyBorder="1" applyAlignment="1">
      <alignment horizontal="right" vertical="center" shrinkToFit="1"/>
    </xf>
    <xf numFmtId="187" fontId="36" fillId="6" borderId="162" xfId="14" applyNumberFormat="1" applyFont="1" applyFill="1" applyBorder="1" applyAlignment="1">
      <alignment horizontal="right" vertical="center" shrinkToFit="1"/>
    </xf>
    <xf numFmtId="0" fontId="36" fillId="6" borderId="65" xfId="14" applyFont="1" applyFill="1" applyBorder="1" applyAlignment="1">
      <alignment horizontal="left" vertical="center" shrinkToFit="1"/>
    </xf>
    <xf numFmtId="0" fontId="36" fillId="6" borderId="0" xfId="14" applyFont="1" applyFill="1" applyAlignment="1">
      <alignment horizontal="left" vertical="center" shrinkToFit="1"/>
    </xf>
    <xf numFmtId="0" fontId="36" fillId="6" borderId="38" xfId="14" applyFont="1" applyFill="1" applyBorder="1" applyAlignment="1">
      <alignment horizontal="left" vertical="center" shrinkToFit="1"/>
    </xf>
    <xf numFmtId="0" fontId="36" fillId="6" borderId="37" xfId="12" applyFont="1" applyFill="1" applyBorder="1">
      <alignment vertical="center"/>
    </xf>
    <xf numFmtId="0" fontId="36" fillId="6" borderId="56" xfId="12" applyFont="1" applyFill="1" applyBorder="1">
      <alignment vertical="center"/>
    </xf>
    <xf numFmtId="0" fontId="36" fillId="6" borderId="40" xfId="12" applyFont="1" applyFill="1" applyBorder="1">
      <alignment vertical="center"/>
    </xf>
    <xf numFmtId="0" fontId="36" fillId="6" borderId="81" xfId="12" applyFont="1" applyFill="1" applyBorder="1" applyAlignment="1">
      <alignment horizontal="center" vertical="center"/>
    </xf>
    <xf numFmtId="177" fontId="36" fillId="6" borderId="83" xfId="14" applyNumberFormat="1" applyFont="1" applyFill="1" applyBorder="1" applyAlignment="1">
      <alignment horizontal="right" vertical="center" shrinkToFit="1"/>
    </xf>
    <xf numFmtId="187" fontId="36" fillId="6" borderId="83" xfId="14" applyNumberFormat="1" applyFont="1" applyFill="1" applyBorder="1" applyAlignment="1">
      <alignment horizontal="right" vertical="center" shrinkToFit="1"/>
    </xf>
    <xf numFmtId="187" fontId="36" fillId="6" borderId="153" xfId="14" applyNumberFormat="1" applyFont="1" applyFill="1" applyBorder="1" applyAlignment="1">
      <alignment horizontal="right" vertical="center" shrinkToFit="1"/>
    </xf>
    <xf numFmtId="177" fontId="36" fillId="6" borderId="90" xfId="14" applyNumberFormat="1" applyFont="1" applyFill="1" applyBorder="1" applyAlignment="1">
      <alignment horizontal="right" vertical="center" shrinkToFit="1"/>
    </xf>
    <xf numFmtId="187" fontId="36" fillId="6" borderId="163" xfId="14" applyNumberFormat="1" applyFont="1" applyFill="1" applyBorder="1" applyAlignment="1">
      <alignment horizontal="right" vertical="center" shrinkToFit="1"/>
    </xf>
    <xf numFmtId="187" fontId="36" fillId="6" borderId="50" xfId="14" applyNumberFormat="1" applyFont="1" applyFill="1" applyBorder="1" applyAlignment="1">
      <alignment horizontal="right" vertical="center" shrinkToFit="1"/>
    </xf>
    <xf numFmtId="187" fontId="36" fillId="6" borderId="91" xfId="14" applyNumberFormat="1" applyFont="1" applyFill="1" applyBorder="1" applyAlignment="1">
      <alignment horizontal="right" vertical="center" shrinkToFit="1"/>
    </xf>
    <xf numFmtId="187" fontId="36" fillId="6" borderId="56" xfId="14" applyNumberFormat="1" applyFont="1" applyFill="1" applyBorder="1" applyAlignment="1">
      <alignment horizontal="right" vertical="center" shrinkToFit="1"/>
    </xf>
    <xf numFmtId="187" fontId="36" fillId="6" borderId="67" xfId="14" applyNumberFormat="1" applyFont="1" applyFill="1" applyBorder="1" applyAlignment="1">
      <alignment horizontal="right" vertical="center" shrinkToFit="1"/>
    </xf>
    <xf numFmtId="0" fontId="36" fillId="6" borderId="11" xfId="12" applyFont="1" applyFill="1" applyBorder="1" applyAlignment="1">
      <alignment horizontal="center" vertical="center" wrapText="1"/>
    </xf>
    <xf numFmtId="0" fontId="36" fillId="6" borderId="12" xfId="12" applyFont="1" applyFill="1" applyBorder="1" applyAlignment="1">
      <alignment horizontal="center" vertical="center" wrapText="1"/>
    </xf>
    <xf numFmtId="0" fontId="36" fillId="6" borderId="51" xfId="12" applyFont="1" applyFill="1" applyBorder="1" applyAlignment="1">
      <alignment horizontal="center" vertical="center" wrapText="1"/>
    </xf>
    <xf numFmtId="0" fontId="36" fillId="6" borderId="7" xfId="12" applyFont="1" applyFill="1" applyBorder="1" applyAlignment="1">
      <alignment horizontal="center" vertical="center" wrapText="1"/>
    </xf>
    <xf numFmtId="0" fontId="36" fillId="6" borderId="0" xfId="12" applyFont="1" applyFill="1" applyAlignment="1">
      <alignment horizontal="center" vertical="center" wrapText="1"/>
    </xf>
    <xf numFmtId="0" fontId="36" fillId="6" borderId="38" xfId="12" applyFont="1" applyFill="1" applyBorder="1" applyAlignment="1">
      <alignment horizontal="center" vertical="center" wrapText="1"/>
    </xf>
    <xf numFmtId="0" fontId="36" fillId="6" borderId="74" xfId="12" applyFont="1" applyFill="1" applyBorder="1" applyAlignment="1">
      <alignment horizontal="center" vertical="center" wrapText="1"/>
    </xf>
    <xf numFmtId="0" fontId="36" fillId="6" borderId="75" xfId="12" applyFont="1" applyFill="1" applyBorder="1" applyAlignment="1">
      <alignment horizontal="center" vertical="center" wrapText="1"/>
    </xf>
    <xf numFmtId="0" fontId="36" fillId="6" borderId="70" xfId="12" applyFont="1" applyFill="1" applyBorder="1" applyAlignment="1">
      <alignment horizontal="center" vertical="center" wrapText="1"/>
    </xf>
    <xf numFmtId="0" fontId="36" fillId="6" borderId="41" xfId="12" applyFont="1" applyFill="1" applyBorder="1">
      <alignment vertical="center"/>
    </xf>
    <xf numFmtId="177" fontId="36" fillId="6" borderId="151" xfId="14" applyNumberFormat="1" applyFont="1" applyFill="1" applyBorder="1" applyAlignment="1">
      <alignment horizontal="right" vertical="center" shrinkToFit="1"/>
    </xf>
    <xf numFmtId="187" fontId="36" fillId="6" borderId="168" xfId="14" applyNumberFormat="1" applyFont="1" applyFill="1" applyBorder="1" applyAlignment="1">
      <alignment horizontal="right" vertical="center" shrinkToFit="1"/>
    </xf>
    <xf numFmtId="0" fontId="36" fillId="6" borderId="65" xfId="12" applyFont="1" applyFill="1" applyBorder="1" applyAlignment="1">
      <alignment vertical="center" shrinkToFit="1"/>
    </xf>
    <xf numFmtId="0" fontId="36" fillId="6" borderId="0" xfId="12" applyFont="1" applyFill="1" applyAlignment="1">
      <alignment vertical="center" shrinkToFit="1"/>
    </xf>
    <xf numFmtId="0" fontId="36" fillId="6" borderId="38" xfId="12" applyFont="1" applyFill="1" applyBorder="1" applyAlignment="1">
      <alignment vertical="center" shrinkToFit="1"/>
    </xf>
    <xf numFmtId="187" fontId="36" fillId="6" borderId="152" xfId="14" applyNumberFormat="1" applyFont="1" applyFill="1" applyBorder="1" applyAlignment="1">
      <alignment horizontal="right" vertical="center" shrinkToFit="1"/>
    </xf>
    <xf numFmtId="187" fontId="36" fillId="6" borderId="15" xfId="14" applyNumberFormat="1" applyFont="1" applyFill="1" applyBorder="1" applyAlignment="1">
      <alignment horizontal="right" vertical="center" shrinkToFit="1"/>
    </xf>
    <xf numFmtId="0" fontId="36" fillId="6" borderId="41" xfId="12" applyFont="1" applyFill="1" applyBorder="1" applyAlignment="1">
      <alignment horizontal="center" vertical="center" wrapText="1"/>
    </xf>
    <xf numFmtId="0" fontId="36" fillId="6" borderId="65" xfId="12" applyFont="1" applyFill="1" applyBorder="1" applyAlignment="1">
      <alignment horizontal="center" vertical="center" wrapText="1"/>
    </xf>
    <xf numFmtId="0" fontId="36" fillId="6" borderId="56" xfId="12" applyFont="1" applyFill="1" applyBorder="1" applyAlignment="1">
      <alignment horizontal="center" vertical="center" wrapText="1"/>
    </xf>
    <xf numFmtId="0" fontId="36" fillId="6" borderId="40" xfId="12" applyFont="1" applyFill="1" applyBorder="1" applyAlignment="1">
      <alignment horizontal="center" vertical="center" wrapText="1"/>
    </xf>
    <xf numFmtId="0" fontId="36" fillId="6" borderId="41" xfId="14" applyFont="1" applyFill="1" applyBorder="1" applyAlignment="1">
      <alignment horizontal="left" vertical="center" shrinkToFit="1"/>
    </xf>
    <xf numFmtId="0" fontId="36" fillId="6" borderId="12" xfId="14" applyFont="1" applyFill="1" applyBorder="1" applyAlignment="1">
      <alignment horizontal="left" vertical="center" shrinkToFit="1"/>
    </xf>
    <xf numFmtId="0" fontId="36" fillId="6" borderId="51" xfId="14" applyFont="1" applyFill="1" applyBorder="1" applyAlignment="1">
      <alignment horizontal="left" vertical="center" shrinkToFit="1"/>
    </xf>
    <xf numFmtId="187" fontId="36" fillId="6" borderId="87" xfId="14" applyNumberFormat="1" applyFont="1" applyFill="1" applyBorder="1" applyAlignment="1">
      <alignment horizontal="right" vertical="center" shrinkToFit="1"/>
    </xf>
    <xf numFmtId="187" fontId="36" fillId="6" borderId="48" xfId="14" applyNumberFormat="1" applyFont="1" applyFill="1" applyBorder="1" applyAlignment="1">
      <alignment horizontal="right" vertical="center" shrinkToFit="1"/>
    </xf>
    <xf numFmtId="0" fontId="36" fillId="6" borderId="31" xfId="12" applyFont="1" applyFill="1" applyBorder="1" applyAlignment="1">
      <alignment horizontal="center" vertical="center" wrapText="1"/>
    </xf>
    <xf numFmtId="0" fontId="38" fillId="6" borderId="42" xfId="12" applyFont="1" applyFill="1" applyBorder="1" applyAlignment="1">
      <alignment horizontal="center" vertical="center"/>
    </xf>
    <xf numFmtId="177" fontId="36" fillId="6" borderId="161" xfId="14" applyNumberFormat="1" applyFont="1" applyFill="1" applyBorder="1" applyAlignment="1">
      <alignment horizontal="right" vertical="center" shrinkToFit="1"/>
    </xf>
    <xf numFmtId="0" fontId="36" fillId="6" borderId="11" xfId="12" applyFont="1" applyFill="1" applyBorder="1" applyAlignment="1">
      <alignment horizontal="center" vertical="top" wrapText="1"/>
    </xf>
    <xf numFmtId="0" fontId="36" fillId="6" borderId="12" xfId="12" applyFont="1" applyFill="1" applyBorder="1" applyAlignment="1">
      <alignment horizontal="center" vertical="top" wrapText="1"/>
    </xf>
    <xf numFmtId="0" fontId="36" fillId="6" borderId="51" xfId="12" applyFont="1" applyFill="1" applyBorder="1" applyAlignment="1">
      <alignment horizontal="center" vertical="top" wrapText="1"/>
    </xf>
    <xf numFmtId="0" fontId="36" fillId="6" borderId="7" xfId="12" applyFont="1" applyFill="1" applyBorder="1" applyAlignment="1">
      <alignment horizontal="center" vertical="top" wrapText="1"/>
    </xf>
    <xf numFmtId="0" fontId="36" fillId="6" borderId="0" xfId="12" applyFont="1" applyFill="1" applyAlignment="1">
      <alignment horizontal="center" vertical="top" wrapText="1"/>
    </xf>
    <xf numFmtId="0" fontId="36" fillId="6" borderId="38" xfId="12" applyFont="1" applyFill="1" applyBorder="1" applyAlignment="1">
      <alignment horizontal="center" vertical="top" wrapText="1"/>
    </xf>
    <xf numFmtId="0" fontId="36" fillId="6" borderId="24" xfId="12" applyFont="1" applyFill="1" applyBorder="1" applyAlignment="1">
      <alignment horizontal="center" vertical="top" wrapText="1"/>
    </xf>
    <xf numFmtId="0" fontId="36" fillId="6" borderId="56" xfId="12" applyFont="1" applyFill="1" applyBorder="1" applyAlignment="1">
      <alignment horizontal="center" vertical="top" wrapText="1"/>
    </xf>
    <xf numFmtId="177" fontId="36" fillId="6" borderId="41" xfId="14" applyNumberFormat="1" applyFont="1" applyFill="1" applyBorder="1" applyAlignment="1">
      <alignment horizontal="right" vertical="center" shrinkToFit="1"/>
    </xf>
    <xf numFmtId="177" fontId="36" fillId="6" borderId="12" xfId="14" applyNumberFormat="1" applyFont="1" applyFill="1" applyBorder="1" applyAlignment="1">
      <alignment horizontal="right" vertical="center" shrinkToFit="1"/>
    </xf>
    <xf numFmtId="177" fontId="36" fillId="6" borderId="82" xfId="14" applyNumberFormat="1" applyFont="1" applyFill="1" applyBorder="1" applyAlignment="1">
      <alignment horizontal="right" vertical="center" shrinkToFit="1"/>
    </xf>
    <xf numFmtId="177" fontId="36" fillId="6" borderId="84" xfId="14" applyNumberFormat="1" applyFont="1" applyFill="1" applyBorder="1" applyAlignment="1">
      <alignment horizontal="right" vertical="center" shrinkToFit="1"/>
    </xf>
    <xf numFmtId="187" fontId="36" fillId="6" borderId="84" xfId="14" applyNumberFormat="1" applyFont="1" applyFill="1" applyBorder="1" applyAlignment="1">
      <alignment horizontal="right" vertical="center" shrinkToFit="1"/>
    </xf>
    <xf numFmtId="187" fontId="36" fillId="6" borderId="12" xfId="14" applyNumberFormat="1" applyFont="1" applyFill="1" applyBorder="1" applyAlignment="1">
      <alignment horizontal="right" vertical="center" shrinkToFit="1"/>
    </xf>
    <xf numFmtId="187" fontId="36" fillId="6" borderId="13" xfId="14" applyNumberFormat="1" applyFont="1" applyFill="1" applyBorder="1" applyAlignment="1">
      <alignment horizontal="right" vertical="center" shrinkToFit="1"/>
    </xf>
    <xf numFmtId="0" fontId="36" fillId="6" borderId="30" xfId="12" applyFont="1" applyFill="1" applyBorder="1" applyAlignment="1">
      <alignment horizontal="center" vertical="center"/>
    </xf>
    <xf numFmtId="0" fontId="36" fillId="6" borderId="31" xfId="12" applyFont="1" applyFill="1" applyBorder="1" applyAlignment="1">
      <alignment horizontal="center" vertical="center"/>
    </xf>
    <xf numFmtId="0" fontId="36" fillId="6" borderId="42" xfId="12" applyFont="1" applyFill="1" applyBorder="1" applyAlignment="1">
      <alignment horizontal="center" vertical="center"/>
    </xf>
    <xf numFmtId="0" fontId="36" fillId="6" borderId="39" xfId="12" applyFont="1" applyFill="1" applyBorder="1" applyAlignment="1">
      <alignment horizontal="center" vertical="center"/>
    </xf>
    <xf numFmtId="0" fontId="36" fillId="6" borderId="39" xfId="14" applyFont="1" applyFill="1" applyBorder="1" applyAlignment="1">
      <alignment horizontal="center" vertical="center"/>
    </xf>
    <xf numFmtId="0" fontId="36" fillId="6" borderId="31" xfId="14" applyFont="1" applyFill="1" applyBorder="1" applyAlignment="1">
      <alignment horizontal="center" vertical="center"/>
    </xf>
    <xf numFmtId="0" fontId="36" fillId="6" borderId="32" xfId="14" applyFont="1" applyFill="1" applyBorder="1" applyAlignment="1">
      <alignment horizontal="center" vertical="center"/>
    </xf>
    <xf numFmtId="177" fontId="36" fillId="6" borderId="39" xfId="14" applyNumberFormat="1" applyFont="1" applyFill="1" applyBorder="1" applyAlignment="1">
      <alignment horizontal="right" vertical="center" shrinkToFit="1"/>
    </xf>
    <xf numFmtId="177" fontId="36" fillId="6" borderId="31" xfId="14" applyNumberFormat="1" applyFont="1" applyFill="1" applyBorder="1" applyAlignment="1">
      <alignment horizontal="right" vertical="center" shrinkToFit="1"/>
    </xf>
    <xf numFmtId="177" fontId="36" fillId="6" borderId="156" xfId="14" applyNumberFormat="1" applyFont="1" applyFill="1" applyBorder="1" applyAlignment="1">
      <alignment horizontal="right" vertical="center" shrinkToFit="1"/>
    </xf>
    <xf numFmtId="177" fontId="36" fillId="6" borderId="157" xfId="14" applyNumberFormat="1" applyFont="1" applyFill="1" applyBorder="1" applyAlignment="1">
      <alignment horizontal="right" vertical="center" shrinkToFit="1"/>
    </xf>
    <xf numFmtId="177" fontId="36" fillId="6" borderId="158" xfId="14" applyNumberFormat="1" applyFont="1" applyFill="1" applyBorder="1" applyAlignment="1">
      <alignment horizontal="right" vertical="center" shrinkToFit="1"/>
    </xf>
    <xf numFmtId="177" fontId="36" fillId="6" borderId="159" xfId="14" applyNumberFormat="1" applyFont="1" applyFill="1" applyBorder="1" applyAlignment="1">
      <alignment horizontal="right" vertical="center" shrinkToFit="1"/>
    </xf>
    <xf numFmtId="177" fontId="36" fillId="6" borderId="160" xfId="14" applyNumberFormat="1" applyFont="1" applyFill="1" applyBorder="1" applyAlignment="1">
      <alignment horizontal="right" vertical="center" shrinkToFit="1"/>
    </xf>
    <xf numFmtId="0" fontId="3" fillId="6" borderId="65" xfId="12" applyFill="1" applyBorder="1" applyAlignment="1">
      <alignment vertical="center" shrinkToFit="1"/>
    </xf>
    <xf numFmtId="0" fontId="3" fillId="6" borderId="0" xfId="12" applyFill="1" applyAlignment="1">
      <alignment vertical="center" shrinkToFit="1"/>
    </xf>
    <xf numFmtId="0" fontId="3" fillId="6" borderId="38" xfId="12" applyFill="1" applyBorder="1" applyAlignment="1">
      <alignment vertical="center" shrinkToFit="1"/>
    </xf>
    <xf numFmtId="0" fontId="36" fillId="6" borderId="11" xfId="12" applyFont="1" applyFill="1" applyBorder="1" applyAlignment="1">
      <alignment horizontal="center" vertical="center" textRotation="255" shrinkToFit="1"/>
    </xf>
    <xf numFmtId="0" fontId="36" fillId="6" borderId="51" xfId="12" applyFont="1" applyFill="1" applyBorder="1" applyAlignment="1">
      <alignment horizontal="center" vertical="center" textRotation="255" shrinkToFit="1"/>
    </xf>
    <xf numFmtId="0" fontId="36" fillId="6" borderId="7" xfId="12" applyFont="1" applyFill="1" applyBorder="1" applyAlignment="1">
      <alignment horizontal="center" vertical="center" textRotation="255" shrinkToFit="1"/>
    </xf>
    <xf numFmtId="0" fontId="36" fillId="6" borderId="38" xfId="12" applyFont="1" applyFill="1" applyBorder="1" applyAlignment="1">
      <alignment horizontal="center" vertical="center" textRotation="255" shrinkToFit="1"/>
    </xf>
    <xf numFmtId="0" fontId="36" fillId="6" borderId="24" xfId="12" applyFont="1" applyFill="1" applyBorder="1" applyAlignment="1">
      <alignment horizontal="center" vertical="center" textRotation="255" shrinkToFit="1"/>
    </xf>
    <xf numFmtId="0" fontId="36" fillId="6" borderId="40" xfId="12" applyFont="1" applyFill="1" applyBorder="1" applyAlignment="1">
      <alignment horizontal="center" vertical="center" textRotation="255" shrinkToFit="1"/>
    </xf>
    <xf numFmtId="177" fontId="36" fillId="6" borderId="65" xfId="13" applyNumberFormat="1" applyFont="1" applyFill="1" applyBorder="1" applyAlignment="1">
      <alignment horizontal="right" vertical="center" shrinkToFit="1"/>
    </xf>
    <xf numFmtId="177" fontId="36" fillId="6" borderId="0" xfId="13" applyNumberFormat="1" applyFont="1" applyFill="1" applyAlignment="1">
      <alignment horizontal="right" vertical="center" shrinkToFit="1"/>
    </xf>
    <xf numFmtId="177" fontId="36" fillId="6" borderId="85" xfId="13" applyNumberFormat="1" applyFont="1" applyFill="1" applyBorder="1" applyAlignment="1">
      <alignment horizontal="right" vertical="center" shrinkToFit="1"/>
    </xf>
    <xf numFmtId="177" fontId="36" fillId="6" borderId="88" xfId="13" applyNumberFormat="1" applyFont="1" applyFill="1" applyBorder="1" applyAlignment="1">
      <alignment horizontal="right" vertical="center" shrinkToFit="1"/>
    </xf>
    <xf numFmtId="187" fontId="36" fillId="6" borderId="88" xfId="13" applyNumberFormat="1" applyFont="1" applyFill="1" applyBorder="1" applyAlignment="1">
      <alignment horizontal="right" vertical="center" shrinkToFit="1"/>
    </xf>
    <xf numFmtId="187" fontId="36" fillId="6" borderId="0" xfId="13" applyNumberFormat="1" applyFont="1" applyFill="1" applyAlignment="1">
      <alignment horizontal="right" vertical="center" shrinkToFit="1"/>
    </xf>
    <xf numFmtId="187" fontId="36" fillId="6" borderId="66" xfId="13" applyNumberFormat="1" applyFont="1" applyFill="1" applyBorder="1" applyAlignment="1">
      <alignment horizontal="right" vertical="center" shrinkToFit="1"/>
    </xf>
    <xf numFmtId="0" fontId="36" fillId="6" borderId="38" xfId="12" applyFont="1" applyFill="1" applyBorder="1" applyAlignment="1">
      <alignment horizontal="left" vertical="center"/>
    </xf>
    <xf numFmtId="0" fontId="36" fillId="6" borderId="41" xfId="12" applyFont="1" applyFill="1" applyBorder="1" applyAlignment="1">
      <alignment horizontal="center" vertical="center" textRotation="255" wrapText="1"/>
    </xf>
    <xf numFmtId="0" fontId="36" fillId="6" borderId="65" xfId="12" applyFont="1" applyFill="1" applyBorder="1" applyAlignment="1">
      <alignment horizontal="center" vertical="center" textRotation="255" wrapText="1"/>
    </xf>
    <xf numFmtId="0" fontId="36" fillId="6" borderId="37" xfId="12" applyFont="1" applyFill="1" applyBorder="1" applyAlignment="1">
      <alignment horizontal="center" vertical="center" textRotation="255" wrapText="1"/>
    </xf>
    <xf numFmtId="0" fontId="36" fillId="6" borderId="32" xfId="12" applyFont="1" applyFill="1" applyBorder="1" applyAlignment="1">
      <alignment horizontal="center" vertical="center"/>
    </xf>
    <xf numFmtId="0" fontId="36" fillId="6" borderId="11" xfId="12" applyFont="1" applyFill="1" applyBorder="1" applyAlignment="1">
      <alignment horizontal="center" vertical="top"/>
    </xf>
    <xf numFmtId="0" fontId="36" fillId="6" borderId="12" xfId="12" applyFont="1" applyFill="1" applyBorder="1" applyAlignment="1">
      <alignment horizontal="center" vertical="top"/>
    </xf>
    <xf numFmtId="0" fontId="36" fillId="6" borderId="7" xfId="12" applyFont="1" applyFill="1" applyBorder="1" applyAlignment="1">
      <alignment horizontal="center" vertical="top"/>
    </xf>
    <xf numFmtId="0" fontId="36" fillId="6" borderId="0" xfId="12" applyFont="1" applyFill="1" applyAlignment="1">
      <alignment horizontal="center" vertical="top"/>
    </xf>
    <xf numFmtId="0" fontId="36" fillId="6" borderId="24" xfId="12" applyFont="1" applyFill="1" applyBorder="1" applyAlignment="1">
      <alignment horizontal="center" vertical="top"/>
    </xf>
    <xf numFmtId="0" fontId="36" fillId="6" borderId="56" xfId="12" applyFont="1" applyFill="1" applyBorder="1" applyAlignment="1">
      <alignment horizontal="center" vertical="top"/>
    </xf>
    <xf numFmtId="0" fontId="36" fillId="6" borderId="34" xfId="12" applyFont="1" applyFill="1" applyBorder="1" applyAlignment="1">
      <alignment horizontal="center" vertical="center"/>
    </xf>
    <xf numFmtId="0" fontId="36" fillId="8" borderId="44" xfId="12" applyFont="1" applyFill="1" applyBorder="1" applyAlignment="1" applyProtection="1">
      <alignment horizontal="left" vertical="center" shrinkToFit="1"/>
      <protection locked="0"/>
    </xf>
    <xf numFmtId="0" fontId="36" fillId="8" borderId="18" xfId="12" applyFont="1" applyFill="1" applyBorder="1" applyAlignment="1" applyProtection="1">
      <alignment horizontal="left" vertical="center" shrinkToFit="1"/>
      <protection locked="0"/>
    </xf>
    <xf numFmtId="0" fontId="36" fillId="8" borderId="19" xfId="12" applyFont="1" applyFill="1" applyBorder="1" applyAlignment="1" applyProtection="1">
      <alignment horizontal="left" vertical="center" shrinkToFit="1"/>
      <protection locked="0"/>
    </xf>
    <xf numFmtId="0" fontId="36" fillId="6" borderId="8" xfId="12" applyFont="1" applyFill="1" applyBorder="1" applyAlignment="1">
      <alignment horizontal="left" vertical="center" wrapText="1"/>
    </xf>
    <xf numFmtId="0" fontId="36" fillId="6" borderId="0" xfId="13" applyFont="1" applyFill="1" applyAlignment="1">
      <alignment horizontal="left" vertical="center"/>
    </xf>
    <xf numFmtId="0" fontId="36" fillId="6" borderId="24" xfId="12" applyFont="1" applyFill="1" applyBorder="1" applyAlignment="1">
      <alignment horizontal="center" vertical="center"/>
    </xf>
    <xf numFmtId="0" fontId="36" fillId="6" borderId="56" xfId="12" applyFont="1" applyFill="1" applyBorder="1" applyAlignment="1">
      <alignment horizontal="center" vertical="center"/>
    </xf>
    <xf numFmtId="0" fontId="36" fillId="6" borderId="67" xfId="12" applyFont="1" applyFill="1" applyBorder="1" applyAlignment="1">
      <alignment horizontal="center" vertical="center"/>
    </xf>
    <xf numFmtId="0" fontId="36" fillId="6" borderId="112" xfId="12" applyFont="1" applyFill="1" applyBorder="1" applyAlignment="1" applyProtection="1">
      <alignment horizontal="left" vertical="center" shrinkToFit="1"/>
      <protection locked="0"/>
    </xf>
    <xf numFmtId="0" fontId="36" fillId="6" borderId="113" xfId="12" applyFont="1" applyFill="1" applyBorder="1" applyAlignment="1" applyProtection="1">
      <alignment horizontal="left" vertical="center" shrinkToFit="1"/>
      <protection locked="0"/>
    </xf>
    <xf numFmtId="0" fontId="36" fillId="6" borderId="119" xfId="12" applyFont="1" applyFill="1" applyBorder="1" applyAlignment="1" applyProtection="1">
      <alignment horizontal="left" vertical="center" shrinkToFit="1"/>
      <protection locked="0"/>
    </xf>
    <xf numFmtId="0" fontId="36" fillId="8" borderId="43" xfId="12" applyFont="1" applyFill="1" applyBorder="1" applyAlignment="1" applyProtection="1">
      <alignment horizontal="left" vertical="center" shrinkToFit="1"/>
      <protection locked="0"/>
    </xf>
    <xf numFmtId="177" fontId="36" fillId="8" borderId="148" xfId="12" applyNumberFormat="1" applyFont="1" applyFill="1" applyBorder="1" applyAlignment="1" applyProtection="1">
      <alignment horizontal="right" vertical="center" shrinkToFit="1"/>
      <protection locked="0"/>
    </xf>
    <xf numFmtId="177" fontId="36" fillId="8" borderId="149" xfId="12" applyNumberFormat="1" applyFont="1" applyFill="1" applyBorder="1" applyAlignment="1" applyProtection="1">
      <alignment horizontal="right" vertical="center" shrinkToFit="1"/>
      <protection locked="0"/>
    </xf>
    <xf numFmtId="177" fontId="36" fillId="8" borderId="150" xfId="12" applyNumberFormat="1" applyFont="1" applyFill="1" applyBorder="1" applyAlignment="1" applyProtection="1">
      <alignment horizontal="right" vertical="center" shrinkToFit="1"/>
      <protection locked="0"/>
    </xf>
    <xf numFmtId="177" fontId="36" fillId="8" borderId="44" xfId="12" applyNumberFormat="1" applyFont="1" applyFill="1" applyBorder="1" applyAlignment="1" applyProtection="1">
      <alignment horizontal="right" vertical="center" shrinkToFit="1"/>
      <protection locked="0"/>
    </xf>
    <xf numFmtId="177" fontId="36" fillId="8" borderId="18" xfId="12" applyNumberFormat="1" applyFont="1" applyFill="1" applyBorder="1" applyAlignment="1" applyProtection="1">
      <alignment horizontal="right" vertical="center" shrinkToFit="1"/>
      <protection locked="0"/>
    </xf>
    <xf numFmtId="177" fontId="36" fillId="8" borderId="43" xfId="12" applyNumberFormat="1" applyFont="1" applyFill="1" applyBorder="1" applyAlignment="1" applyProtection="1">
      <alignment horizontal="right" vertical="center" shrinkToFit="1"/>
      <protection locked="0"/>
    </xf>
    <xf numFmtId="0" fontId="36" fillId="6" borderId="114" xfId="12" applyFont="1" applyFill="1" applyBorder="1" applyAlignment="1" applyProtection="1">
      <alignment horizontal="left" vertical="center" shrinkToFit="1"/>
      <protection locked="0"/>
    </xf>
    <xf numFmtId="177" fontId="36" fillId="6" borderId="112" xfId="12" applyNumberFormat="1" applyFont="1" applyFill="1" applyBorder="1" applyAlignment="1" applyProtection="1">
      <alignment horizontal="right" vertical="center" shrinkToFit="1"/>
      <protection locked="0"/>
    </xf>
    <xf numFmtId="177" fontId="36" fillId="6" borderId="113" xfId="12" applyNumberFormat="1" applyFont="1" applyFill="1" applyBorder="1" applyAlignment="1" applyProtection="1">
      <alignment horizontal="right" vertical="center" shrinkToFit="1"/>
      <protection locked="0"/>
    </xf>
    <xf numFmtId="177" fontId="36" fillId="6" borderId="114" xfId="12" applyNumberFormat="1" applyFont="1" applyFill="1" applyBorder="1" applyAlignment="1" applyProtection="1">
      <alignment horizontal="right" vertical="center" shrinkToFit="1"/>
      <protection locked="0"/>
    </xf>
    <xf numFmtId="177" fontId="36" fillId="8" borderId="129" xfId="12" applyNumberFormat="1" applyFont="1" applyFill="1" applyBorder="1" applyAlignment="1" applyProtection="1">
      <alignment horizontal="right" vertical="center" shrinkToFit="1"/>
      <protection locked="0"/>
    </xf>
    <xf numFmtId="0" fontId="36" fillId="8" borderId="129" xfId="12" applyFont="1" applyFill="1" applyBorder="1" applyAlignment="1" applyProtection="1">
      <alignment horizontal="left" vertical="center" shrinkToFit="1"/>
      <protection locked="0"/>
    </xf>
    <xf numFmtId="0" fontId="36" fillId="8" borderId="132" xfId="12" applyFont="1" applyFill="1" applyBorder="1" applyAlignment="1" applyProtection="1">
      <alignment horizontal="left" vertical="center" shrinkToFit="1"/>
      <protection locked="0"/>
    </xf>
    <xf numFmtId="177" fontId="36" fillId="8" borderId="142" xfId="12" applyNumberFormat="1" applyFont="1" applyFill="1" applyBorder="1" applyAlignment="1" applyProtection="1">
      <alignment horizontal="right" vertical="center" shrinkToFit="1"/>
      <protection locked="0"/>
    </xf>
    <xf numFmtId="177" fontId="36" fillId="8" borderId="134" xfId="12" applyNumberFormat="1" applyFont="1" applyFill="1" applyBorder="1" applyAlignment="1" applyProtection="1">
      <alignment horizontal="right" vertical="center" shrinkToFit="1"/>
      <protection locked="0"/>
    </xf>
    <xf numFmtId="0" fontId="36" fillId="6" borderId="145" xfId="12" applyFont="1" applyFill="1" applyBorder="1" applyAlignment="1" applyProtection="1">
      <alignment horizontal="left" vertical="center" shrinkToFit="1"/>
      <protection locked="0"/>
    </xf>
    <xf numFmtId="0" fontId="36" fillId="6" borderId="146" xfId="12" applyFont="1" applyFill="1" applyBorder="1" applyAlignment="1" applyProtection="1">
      <alignment horizontal="left" vertical="center" shrinkToFit="1"/>
      <protection locked="0"/>
    </xf>
    <xf numFmtId="0" fontId="36" fillId="6" borderId="147" xfId="12" applyFont="1" applyFill="1" applyBorder="1" applyAlignment="1" applyProtection="1">
      <alignment horizontal="left" vertical="center" shrinkToFit="1"/>
      <protection locked="0"/>
    </xf>
    <xf numFmtId="177" fontId="36" fillId="6" borderId="123" xfId="12" applyNumberFormat="1" applyFont="1" applyFill="1" applyBorder="1" applyAlignment="1" applyProtection="1">
      <alignment horizontal="right" vertical="center" shrinkToFit="1"/>
      <protection locked="0"/>
    </xf>
    <xf numFmtId="177" fontId="36" fillId="6" borderId="124" xfId="12" applyNumberFormat="1" applyFont="1" applyFill="1" applyBorder="1" applyAlignment="1" applyProtection="1">
      <alignment horizontal="right" vertical="center" shrinkToFit="1"/>
      <protection locked="0"/>
    </xf>
    <xf numFmtId="0" fontId="36" fillId="6" borderId="124" xfId="12" applyFont="1" applyFill="1" applyBorder="1" applyAlignment="1" applyProtection="1">
      <alignment horizontal="left" vertical="center" shrinkToFit="1"/>
      <protection locked="0"/>
    </xf>
    <xf numFmtId="0" fontId="36" fillId="6" borderId="127" xfId="12" applyFont="1" applyFill="1" applyBorder="1" applyAlignment="1" applyProtection="1">
      <alignment horizontal="left" vertical="center" shrinkToFit="1"/>
      <protection locked="0"/>
    </xf>
    <xf numFmtId="177" fontId="36" fillId="0" borderId="116" xfId="12" applyNumberFormat="1" applyFont="1" applyBorder="1" applyAlignment="1" applyProtection="1">
      <alignment horizontal="right" vertical="center" shrinkToFit="1"/>
      <protection locked="0"/>
    </xf>
    <xf numFmtId="0" fontId="36" fillId="0" borderId="116" xfId="12" applyFont="1" applyBorder="1" applyAlignment="1" applyProtection="1">
      <alignment horizontal="left" vertical="center" shrinkToFit="1"/>
      <protection locked="0"/>
    </xf>
    <xf numFmtId="0" fontId="36" fillId="0" borderId="121" xfId="12" applyFont="1" applyBorder="1" applyAlignment="1" applyProtection="1">
      <alignment horizontal="left" vertical="center" shrinkToFit="1"/>
      <protection locked="0"/>
    </xf>
    <xf numFmtId="0" fontId="36" fillId="0" borderId="112" xfId="12" applyFont="1" applyBorder="1" applyAlignment="1" applyProtection="1">
      <alignment horizontal="left" vertical="center" shrinkToFit="1"/>
      <protection locked="0"/>
    </xf>
    <xf numFmtId="0" fontId="36" fillId="0" borderId="113" xfId="12" applyFont="1" applyBorder="1" applyAlignment="1" applyProtection="1">
      <alignment horizontal="left" vertical="center" shrinkToFit="1"/>
      <protection locked="0"/>
    </xf>
    <xf numFmtId="0" fontId="36" fillId="0" borderId="114" xfId="12" applyFont="1" applyBorder="1" applyAlignment="1" applyProtection="1">
      <alignment horizontal="left" vertical="center" shrinkToFit="1"/>
      <protection locked="0"/>
    </xf>
    <xf numFmtId="177" fontId="36" fillId="0" borderId="115" xfId="12" applyNumberFormat="1" applyFont="1" applyBorder="1" applyAlignment="1" applyProtection="1">
      <alignment horizontal="right" vertical="center" shrinkToFit="1"/>
      <protection locked="0"/>
    </xf>
    <xf numFmtId="177" fontId="36" fillId="0" borderId="112" xfId="12" applyNumberFormat="1" applyFont="1" applyBorder="1" applyAlignment="1" applyProtection="1">
      <alignment horizontal="right" vertical="center" shrinkToFit="1"/>
      <protection locked="0"/>
    </xf>
    <xf numFmtId="177" fontId="36" fillId="0" borderId="113" xfId="12" applyNumberFormat="1" applyFont="1" applyBorder="1" applyAlignment="1" applyProtection="1">
      <alignment horizontal="right" vertical="center" shrinkToFit="1"/>
      <protection locked="0"/>
    </xf>
    <xf numFmtId="177" fontId="36" fillId="0" borderId="120" xfId="12" applyNumberFormat="1" applyFont="1" applyBorder="1" applyAlignment="1" applyProtection="1">
      <alignment horizontal="right" vertical="center" shrinkToFit="1"/>
      <protection locked="0"/>
    </xf>
    <xf numFmtId="177" fontId="36" fillId="0" borderId="117" xfId="12" applyNumberFormat="1" applyFont="1" applyBorder="1" applyAlignment="1" applyProtection="1">
      <alignment horizontal="right" vertical="center" shrinkToFit="1"/>
      <protection locked="0"/>
    </xf>
    <xf numFmtId="177" fontId="36" fillId="0" borderId="102" xfId="12" applyNumberFormat="1" applyFont="1" applyBorder="1" applyAlignment="1" applyProtection="1">
      <alignment horizontal="right" vertical="center" shrinkToFit="1"/>
      <protection locked="0"/>
    </xf>
    <xf numFmtId="0" fontId="36" fillId="0" borderId="102" xfId="12" applyFont="1" applyBorder="1" applyAlignment="1" applyProtection="1">
      <alignment horizontal="left" vertical="center" shrinkToFit="1"/>
      <protection locked="0"/>
    </xf>
    <xf numFmtId="0" fontId="36" fillId="0" borderId="108" xfId="12" applyFont="1" applyBorder="1" applyAlignment="1" applyProtection="1">
      <alignment horizontal="left" vertical="center" shrinkToFit="1"/>
      <protection locked="0"/>
    </xf>
    <xf numFmtId="177" fontId="36" fillId="0" borderId="101" xfId="12" applyNumberFormat="1" applyFont="1" applyBorder="1" applyAlignment="1" applyProtection="1">
      <alignment horizontal="right" vertical="center" shrinkToFit="1"/>
      <protection locked="0"/>
    </xf>
    <xf numFmtId="177" fontId="36" fillId="0" borderId="112" xfId="15" applyNumberFormat="1" applyFont="1" applyBorder="1" applyAlignment="1" applyProtection="1">
      <alignment horizontal="right" vertical="center" shrinkToFit="1"/>
      <protection locked="0"/>
    </xf>
    <xf numFmtId="177" fontId="36" fillId="0" borderId="113" xfId="15" applyNumberFormat="1" applyFont="1" applyBorder="1" applyAlignment="1" applyProtection="1">
      <alignment horizontal="right" vertical="center" shrinkToFit="1"/>
      <protection locked="0"/>
    </xf>
    <xf numFmtId="177" fontId="36" fillId="0" borderId="114" xfId="15" applyNumberFormat="1" applyFont="1" applyBorder="1" applyAlignment="1" applyProtection="1">
      <alignment horizontal="right" vertical="center" shrinkToFit="1"/>
      <protection locked="0"/>
    </xf>
    <xf numFmtId="0" fontId="36" fillId="0" borderId="112" xfId="15" applyFont="1" applyBorder="1" applyAlignment="1" applyProtection="1">
      <alignment horizontal="left" vertical="center" shrinkToFit="1"/>
      <protection locked="0"/>
    </xf>
    <xf numFmtId="0" fontId="36" fillId="0" borderId="113" xfId="15" applyFont="1" applyBorder="1" applyAlignment="1" applyProtection="1">
      <alignment horizontal="left" vertical="center" shrinkToFit="1"/>
      <protection locked="0"/>
    </xf>
    <xf numFmtId="0" fontId="36" fillId="0" borderId="119" xfId="15" applyFont="1" applyBorder="1" applyAlignment="1" applyProtection="1">
      <alignment horizontal="left" vertical="center" shrinkToFit="1"/>
      <protection locked="0"/>
    </xf>
    <xf numFmtId="0" fontId="36" fillId="7" borderId="36" xfId="12" applyFont="1" applyFill="1" applyBorder="1" applyAlignment="1" applyProtection="1">
      <alignment horizontal="center" vertical="center"/>
      <protection locked="0"/>
    </xf>
    <xf numFmtId="0" fontId="36" fillId="7" borderId="8" xfId="12" applyFont="1" applyFill="1" applyBorder="1" applyAlignment="1" applyProtection="1">
      <alignment horizontal="center" vertical="center"/>
      <protection locked="0"/>
    </xf>
    <xf numFmtId="0" fontId="36" fillId="7" borderId="23" xfId="12" applyFont="1" applyFill="1" applyBorder="1" applyAlignment="1" applyProtection="1">
      <alignment horizontal="center" vertical="center"/>
      <protection locked="0"/>
    </xf>
    <xf numFmtId="0" fontId="36" fillId="7" borderId="92" xfId="12" applyFont="1" applyFill="1" applyBorder="1" applyAlignment="1" applyProtection="1">
      <alignment horizontal="center" vertical="center"/>
      <protection locked="0"/>
    </xf>
    <xf numFmtId="0" fontId="36" fillId="7" borderId="93" xfId="12" applyFont="1" applyFill="1" applyBorder="1" applyAlignment="1" applyProtection="1">
      <alignment horizontal="center" vertical="center"/>
      <protection locked="0"/>
    </xf>
    <xf numFmtId="0" fontId="36" fillId="7" borderId="94" xfId="12" applyFont="1" applyFill="1" applyBorder="1" applyAlignment="1" applyProtection="1">
      <alignment horizontal="center" vertical="center"/>
      <protection locked="0"/>
    </xf>
    <xf numFmtId="0" fontId="36" fillId="7" borderId="64" xfId="12" applyFont="1" applyFill="1" applyBorder="1" applyAlignment="1" applyProtection="1">
      <alignment horizontal="center" vertical="center" wrapText="1"/>
      <protection locked="0"/>
    </xf>
    <xf numFmtId="0" fontId="36" fillId="7" borderId="8" xfId="12" applyFont="1" applyFill="1" applyBorder="1" applyAlignment="1" applyProtection="1">
      <alignment horizontal="center" vertical="center" wrapText="1"/>
      <protection locked="0"/>
    </xf>
    <xf numFmtId="0" fontId="36" fillId="7" borderId="23" xfId="12" applyFont="1" applyFill="1" applyBorder="1" applyAlignment="1" applyProtection="1">
      <alignment horizontal="center" vertical="center" wrapText="1"/>
      <protection locked="0"/>
    </xf>
    <xf numFmtId="0" fontId="36" fillId="7" borderId="95" xfId="12" applyFont="1" applyFill="1" applyBorder="1" applyAlignment="1" applyProtection="1">
      <alignment horizontal="center" vertical="center" wrapText="1"/>
      <protection locked="0"/>
    </xf>
    <xf numFmtId="0" fontId="36" fillId="7" borderId="93" xfId="12" applyFont="1" applyFill="1" applyBorder="1" applyAlignment="1" applyProtection="1">
      <alignment horizontal="center" vertical="center" wrapText="1"/>
      <protection locked="0"/>
    </xf>
    <xf numFmtId="0" fontId="36" fillId="7" borderId="94" xfId="12" applyFont="1" applyFill="1" applyBorder="1" applyAlignment="1" applyProtection="1">
      <alignment horizontal="center" vertical="center" wrapText="1"/>
      <protection locked="0"/>
    </xf>
    <xf numFmtId="0" fontId="36" fillId="7" borderId="64" xfId="12" applyFont="1" applyFill="1" applyBorder="1" applyAlignment="1" applyProtection="1">
      <alignment horizontal="center" vertical="center" wrapText="1" shrinkToFit="1"/>
      <protection locked="0"/>
    </xf>
    <xf numFmtId="0" fontId="36" fillId="7" borderId="8" xfId="12" applyFont="1" applyFill="1" applyBorder="1" applyAlignment="1" applyProtection="1">
      <alignment horizontal="center" vertical="center" shrinkToFit="1"/>
      <protection locked="0"/>
    </xf>
    <xf numFmtId="0" fontId="36" fillId="7" borderId="23" xfId="12" applyFont="1" applyFill="1" applyBorder="1" applyAlignment="1" applyProtection="1">
      <alignment horizontal="center" vertical="center" shrinkToFit="1"/>
      <protection locked="0"/>
    </xf>
    <xf numFmtId="0" fontId="36" fillId="7" borderId="95" xfId="12" applyFont="1" applyFill="1" applyBorder="1" applyAlignment="1" applyProtection="1">
      <alignment horizontal="center" vertical="center" shrinkToFit="1"/>
      <protection locked="0"/>
    </xf>
    <xf numFmtId="0" fontId="36" fillId="7" borderId="93" xfId="12" applyFont="1" applyFill="1" applyBorder="1" applyAlignment="1" applyProtection="1">
      <alignment horizontal="center" vertical="center" shrinkToFit="1"/>
      <protection locked="0"/>
    </xf>
    <xf numFmtId="0" fontId="36" fillId="7" borderId="94" xfId="12" applyFont="1" applyFill="1" applyBorder="1" applyAlignment="1" applyProtection="1">
      <alignment horizontal="center" vertical="center" shrinkToFit="1"/>
      <protection locked="0"/>
    </xf>
    <xf numFmtId="0" fontId="36" fillId="7" borderId="95" xfId="12" applyFont="1" applyFill="1" applyBorder="1" applyAlignment="1" applyProtection="1">
      <alignment horizontal="center" vertical="center"/>
      <protection locked="0"/>
    </xf>
    <xf numFmtId="0" fontId="36" fillId="0" borderId="114" xfId="15" applyFont="1" applyBorder="1" applyAlignment="1" applyProtection="1">
      <alignment horizontal="left" vertical="center" shrinkToFit="1"/>
      <protection locked="0"/>
    </xf>
    <xf numFmtId="0" fontId="36" fillId="7" borderId="9" xfId="12" applyFont="1" applyFill="1" applyBorder="1" applyAlignment="1" applyProtection="1">
      <alignment horizontal="center" vertical="center" wrapText="1"/>
      <protection locked="0"/>
    </xf>
    <xf numFmtId="0" fontId="36" fillId="7" borderId="96" xfId="12" applyFont="1" applyFill="1" applyBorder="1" applyAlignment="1" applyProtection="1">
      <alignment horizontal="center" vertical="center" wrapText="1"/>
      <protection locked="0"/>
    </xf>
    <xf numFmtId="187" fontId="36" fillId="8" borderId="134" xfId="12" applyNumberFormat="1" applyFont="1" applyFill="1" applyBorder="1" applyAlignment="1" applyProtection="1">
      <alignment horizontal="right" vertical="center" shrinkToFit="1"/>
      <protection locked="0"/>
    </xf>
    <xf numFmtId="177" fontId="36" fillId="8" borderId="17" xfId="12" applyNumberFormat="1" applyFont="1" applyFill="1" applyBorder="1" applyAlignment="1" applyProtection="1">
      <alignment horizontal="right" vertical="center" shrinkToFit="1"/>
      <protection locked="0"/>
    </xf>
    <xf numFmtId="177" fontId="36" fillId="8" borderId="19" xfId="12" applyNumberFormat="1" applyFont="1" applyFill="1" applyBorder="1" applyAlignment="1" applyProtection="1">
      <alignment horizontal="right" vertical="center" shrinkToFit="1"/>
      <protection locked="0"/>
    </xf>
    <xf numFmtId="177" fontId="36" fillId="8" borderId="143" xfId="12" applyNumberFormat="1" applyFont="1" applyFill="1" applyBorder="1" applyAlignment="1" applyProtection="1">
      <alignment horizontal="right" vertical="center" shrinkToFit="1"/>
      <protection locked="0"/>
    </xf>
    <xf numFmtId="177" fontId="36" fillId="8" borderId="131" xfId="12" applyNumberFormat="1" applyFont="1" applyFill="1" applyBorder="1" applyAlignment="1" applyProtection="1">
      <alignment horizontal="right" vertical="center" shrinkToFit="1"/>
      <protection locked="0"/>
    </xf>
    <xf numFmtId="177" fontId="36" fillId="8" borderId="132" xfId="12" applyNumberFormat="1" applyFont="1" applyFill="1" applyBorder="1" applyAlignment="1" applyProtection="1">
      <alignment horizontal="right" vertical="center" shrinkToFit="1"/>
      <protection locked="0"/>
    </xf>
    <xf numFmtId="177" fontId="36" fillId="8" borderId="133" xfId="12" applyNumberFormat="1" applyFont="1" applyFill="1" applyBorder="1" applyAlignment="1" applyProtection="1">
      <alignment horizontal="right" vertical="center" shrinkToFit="1"/>
      <protection locked="0"/>
    </xf>
    <xf numFmtId="177" fontId="36" fillId="6" borderId="120" xfId="13" applyNumberFormat="1" applyFont="1" applyFill="1" applyBorder="1" applyAlignment="1" applyProtection="1">
      <alignment horizontal="right" vertical="center" shrinkToFit="1"/>
      <protection locked="0"/>
    </xf>
    <xf numFmtId="177" fontId="36" fillId="6" borderId="116" xfId="13" applyNumberFormat="1" applyFont="1" applyFill="1" applyBorder="1" applyAlignment="1" applyProtection="1">
      <alignment horizontal="right" vertical="center" shrinkToFit="1"/>
      <protection locked="0"/>
    </xf>
    <xf numFmtId="187" fontId="36" fillId="6" borderId="116" xfId="13" applyNumberFormat="1" applyFont="1" applyFill="1" applyBorder="1" applyAlignment="1" applyProtection="1">
      <alignment horizontal="right" vertical="center" shrinkToFit="1"/>
      <protection locked="0"/>
    </xf>
    <xf numFmtId="0" fontId="36" fillId="0" borderId="81" xfId="12" applyFont="1" applyBorder="1" applyAlignment="1" applyProtection="1">
      <alignment horizontal="center" vertical="center" shrinkToFit="1"/>
      <protection locked="0"/>
    </xf>
    <xf numFmtId="0" fontId="36" fillId="0" borderId="25" xfId="12" applyFont="1" applyBorder="1" applyAlignment="1" applyProtection="1">
      <alignment horizontal="center" vertical="center"/>
      <protection locked="0"/>
    </xf>
    <xf numFmtId="0" fontId="36" fillId="0" borderId="26" xfId="12" applyFont="1" applyBorder="1" applyAlignment="1" applyProtection="1">
      <alignment horizontal="center" vertical="center"/>
      <protection locked="0"/>
    </xf>
    <xf numFmtId="0" fontId="36" fillId="0" borderId="112" xfId="14" applyFont="1" applyBorder="1" applyAlignment="1" applyProtection="1">
      <alignment horizontal="left" vertical="center" shrinkToFit="1"/>
      <protection locked="0"/>
    </xf>
    <xf numFmtId="0" fontId="36" fillId="0" borderId="113" xfId="14" applyFont="1" applyBorder="1" applyAlignment="1" applyProtection="1">
      <alignment horizontal="left" vertical="center" shrinkToFit="1"/>
      <protection locked="0"/>
    </xf>
    <xf numFmtId="0" fontId="36" fillId="0" borderId="114" xfId="14" applyFont="1" applyBorder="1" applyAlignment="1" applyProtection="1">
      <alignment horizontal="left" vertical="center" shrinkToFit="1"/>
      <protection locked="0"/>
    </xf>
    <xf numFmtId="177" fontId="36" fillId="6" borderId="115" xfId="13" applyNumberFormat="1" applyFont="1" applyFill="1" applyBorder="1" applyAlignment="1" applyProtection="1">
      <alignment horizontal="right" vertical="center" shrinkToFit="1"/>
      <protection locked="0"/>
    </xf>
    <xf numFmtId="177" fontId="36" fillId="6" borderId="117" xfId="13" applyNumberFormat="1" applyFont="1" applyFill="1" applyBorder="1" applyAlignment="1" applyProtection="1">
      <alignment horizontal="right" vertical="center" shrinkToFit="1"/>
      <protection locked="0"/>
    </xf>
    <xf numFmtId="177" fontId="36" fillId="0" borderId="118" xfId="14" applyNumberFormat="1" applyFont="1" applyBorder="1" applyAlignment="1" applyProtection="1">
      <alignment horizontal="right" vertical="center" shrinkToFit="1"/>
      <protection locked="0"/>
    </xf>
    <xf numFmtId="177" fontId="36" fillId="0" borderId="113" xfId="14" applyNumberFormat="1" applyFont="1" applyBorder="1" applyAlignment="1" applyProtection="1">
      <alignment horizontal="right" vertical="center" shrinkToFit="1"/>
      <protection locked="0"/>
    </xf>
    <xf numFmtId="177" fontId="36" fillId="0" borderId="119" xfId="14" applyNumberFormat="1" applyFont="1" applyBorder="1" applyAlignment="1" applyProtection="1">
      <alignment horizontal="right" vertical="center" shrinkToFit="1"/>
      <protection locked="0"/>
    </xf>
    <xf numFmtId="177" fontId="36" fillId="0" borderId="115" xfId="14" applyNumberFormat="1" applyFont="1" applyBorder="1" applyAlignment="1" applyProtection="1">
      <alignment horizontal="right" vertical="center" shrinkToFit="1"/>
      <protection locked="0"/>
    </xf>
    <xf numFmtId="177" fontId="36" fillId="0" borderId="116" xfId="14" applyNumberFormat="1" applyFont="1" applyBorder="1" applyAlignment="1" applyProtection="1">
      <alignment horizontal="right" vertical="center" shrinkToFit="1"/>
      <protection locked="0"/>
    </xf>
    <xf numFmtId="177" fontId="36" fillId="0" borderId="117" xfId="14" applyNumberFormat="1" applyFont="1" applyBorder="1" applyAlignment="1" applyProtection="1">
      <alignment horizontal="right" vertical="center" shrinkToFit="1"/>
      <protection locked="0"/>
    </xf>
    <xf numFmtId="187" fontId="36" fillId="0" borderId="116" xfId="12" applyNumberFormat="1" applyFont="1" applyBorder="1" applyAlignment="1" applyProtection="1">
      <alignment horizontal="right" vertical="center" shrinkToFit="1"/>
      <protection locked="0"/>
    </xf>
    <xf numFmtId="177" fontId="36" fillId="0" borderId="141" xfId="12" applyNumberFormat="1" applyFont="1" applyBorder="1" applyAlignment="1" applyProtection="1">
      <alignment horizontal="right" vertical="center" shrinkToFit="1"/>
      <protection locked="0"/>
    </xf>
    <xf numFmtId="177" fontId="36" fillId="0" borderId="137" xfId="12" applyNumberFormat="1" applyFont="1" applyBorder="1" applyAlignment="1" applyProtection="1">
      <alignment horizontal="right" vertical="center" shrinkToFit="1"/>
      <protection locked="0"/>
    </xf>
    <xf numFmtId="187" fontId="36" fillId="0" borderId="137" xfId="12" applyNumberFormat="1" applyFont="1" applyBorder="1" applyAlignment="1" applyProtection="1">
      <alignment horizontal="right" vertical="center" shrinkToFit="1"/>
      <protection locked="0"/>
    </xf>
    <xf numFmtId="0" fontId="36" fillId="0" borderId="137" xfId="12" applyFont="1" applyBorder="1" applyAlignment="1" applyProtection="1">
      <alignment horizontal="left" vertical="center" shrinkToFit="1"/>
      <protection locked="0"/>
    </xf>
    <xf numFmtId="0" fontId="36" fillId="0" borderId="140" xfId="12" applyFont="1" applyBorder="1" applyAlignment="1" applyProtection="1">
      <alignment horizontal="left" vertical="center" shrinkToFit="1"/>
      <protection locked="0"/>
    </xf>
    <xf numFmtId="0" fontId="36" fillId="0" borderId="98" xfId="14" applyFont="1" applyBorder="1" applyAlignment="1" applyProtection="1">
      <alignment horizontal="left" vertical="center" shrinkToFit="1"/>
      <protection locked="0"/>
    </xf>
    <xf numFmtId="0" fontId="36" fillId="0" borderId="99" xfId="14" applyFont="1" applyBorder="1" applyAlignment="1" applyProtection="1">
      <alignment horizontal="left" vertical="center" shrinkToFit="1"/>
      <protection locked="0"/>
    </xf>
    <xf numFmtId="0" fontId="36" fillId="0" borderId="100" xfId="14" applyFont="1" applyBorder="1" applyAlignment="1" applyProtection="1">
      <alignment horizontal="left" vertical="center" shrinkToFit="1"/>
      <protection locked="0"/>
    </xf>
    <xf numFmtId="177" fontId="36" fillId="0" borderId="136" xfId="14" applyNumberFormat="1" applyFont="1" applyBorder="1" applyAlignment="1" applyProtection="1">
      <alignment horizontal="right" vertical="center" shrinkToFit="1"/>
      <protection locked="0"/>
    </xf>
    <xf numFmtId="177" fontId="36" fillId="0" borderId="137" xfId="14" applyNumberFormat="1" applyFont="1" applyBorder="1" applyAlignment="1" applyProtection="1">
      <alignment horizontal="right" vertical="center" shrinkToFit="1"/>
      <protection locked="0"/>
    </xf>
    <xf numFmtId="177" fontId="36" fillId="0" borderId="138" xfId="14" applyNumberFormat="1" applyFont="1" applyBorder="1" applyAlignment="1" applyProtection="1">
      <alignment horizontal="right" vertical="center" shrinkToFit="1"/>
      <protection locked="0"/>
    </xf>
    <xf numFmtId="177" fontId="36" fillId="0" borderId="139" xfId="14" applyNumberFormat="1" applyFont="1" applyBorder="1" applyAlignment="1" applyProtection="1">
      <alignment horizontal="right" vertical="center" shrinkToFit="1"/>
      <protection locked="0"/>
    </xf>
    <xf numFmtId="177" fontId="36" fillId="0" borderId="140" xfId="14" applyNumberFormat="1" applyFont="1" applyBorder="1" applyAlignment="1" applyProtection="1">
      <alignment horizontal="right" vertical="center" shrinkToFit="1"/>
      <protection locked="0"/>
    </xf>
    <xf numFmtId="0" fontId="36" fillId="7" borderId="36" xfId="12" applyFont="1" applyFill="1" applyBorder="1" applyAlignment="1" applyProtection="1">
      <alignment horizontal="center" vertical="center" wrapText="1" shrinkToFit="1"/>
      <protection locked="0"/>
    </xf>
    <xf numFmtId="0" fontId="36" fillId="7" borderId="9" xfId="12" applyFont="1" applyFill="1" applyBorder="1" applyAlignment="1" applyProtection="1">
      <alignment horizontal="center" vertical="center" shrinkToFit="1"/>
      <protection locked="0"/>
    </xf>
    <xf numFmtId="0" fontId="36" fillId="7" borderId="92" xfId="12" applyFont="1" applyFill="1" applyBorder="1" applyAlignment="1" applyProtection="1">
      <alignment horizontal="center" vertical="center" shrinkToFit="1"/>
      <protection locked="0"/>
    </xf>
    <xf numFmtId="0" fontId="36" fillId="7" borderId="96" xfId="12" applyFont="1" applyFill="1" applyBorder="1" applyAlignment="1" applyProtection="1">
      <alignment horizontal="center" vertical="center" shrinkToFit="1"/>
      <protection locked="0"/>
    </xf>
    <xf numFmtId="0" fontId="36" fillId="6" borderId="75" xfId="12" applyFont="1" applyFill="1" applyBorder="1" applyAlignment="1">
      <alignment horizontal="left" vertical="center"/>
    </xf>
    <xf numFmtId="0" fontId="36" fillId="6" borderId="8" xfId="12" applyFont="1" applyFill="1" applyBorder="1" applyAlignment="1">
      <alignment horizontal="left" vertical="center"/>
    </xf>
    <xf numFmtId="177" fontId="36" fillId="8" borderId="129" xfId="15" applyNumberFormat="1" applyFont="1" applyFill="1" applyBorder="1" applyAlignment="1" applyProtection="1">
      <alignment horizontal="right" vertical="center" shrinkToFit="1"/>
      <protection locked="0"/>
    </xf>
    <xf numFmtId="0" fontId="36" fillId="8" borderId="129" xfId="15" applyFont="1" applyFill="1" applyBorder="1" applyAlignment="1" applyProtection="1">
      <alignment horizontal="left" vertical="center" shrinkToFit="1"/>
      <protection locked="0"/>
    </xf>
    <xf numFmtId="0" fontId="36" fillId="8" borderId="132" xfId="15" applyFont="1" applyFill="1" applyBorder="1" applyAlignment="1" applyProtection="1">
      <alignment horizontal="left" vertical="center" shrinkToFit="1"/>
      <protection locked="0"/>
    </xf>
    <xf numFmtId="177" fontId="36" fillId="8" borderId="17" xfId="15" applyNumberFormat="1" applyFont="1" applyFill="1" applyBorder="1" applyAlignment="1" applyProtection="1">
      <alignment horizontal="right" vertical="center" shrinkToFit="1"/>
      <protection locked="0"/>
    </xf>
    <xf numFmtId="177" fontId="36" fillId="8" borderId="18" xfId="15" applyNumberFormat="1" applyFont="1" applyFill="1" applyBorder="1" applyAlignment="1" applyProtection="1">
      <alignment horizontal="right" vertical="center" shrinkToFit="1"/>
      <protection locked="0"/>
    </xf>
    <xf numFmtId="177" fontId="36" fillId="8" borderId="19" xfId="15" applyNumberFormat="1" applyFont="1" applyFill="1" applyBorder="1" applyAlignment="1" applyProtection="1">
      <alignment horizontal="right" vertical="center" shrinkToFit="1"/>
      <protection locked="0"/>
    </xf>
    <xf numFmtId="177" fontId="36" fillId="8" borderId="128" xfId="15" applyNumberFormat="1" applyFont="1" applyFill="1" applyBorder="1" applyAlignment="1" applyProtection="1">
      <alignment horizontal="right" vertical="center" shrinkToFit="1"/>
      <protection locked="0"/>
    </xf>
    <xf numFmtId="177" fontId="36" fillId="8" borderId="130" xfId="15" applyNumberFormat="1" applyFont="1" applyFill="1" applyBorder="1" applyAlignment="1" applyProtection="1">
      <alignment horizontal="right" vertical="center" shrinkToFit="1"/>
      <protection locked="0"/>
    </xf>
    <xf numFmtId="177" fontId="36" fillId="8" borderId="131" xfId="15" applyNumberFormat="1" applyFont="1" applyFill="1" applyBorder="1" applyAlignment="1" applyProtection="1">
      <alignment horizontal="right" vertical="center" shrinkToFit="1"/>
      <protection locked="0"/>
    </xf>
    <xf numFmtId="177" fontId="36" fillId="8" borderId="132" xfId="15" applyNumberFormat="1" applyFont="1" applyFill="1" applyBorder="1" applyAlignment="1" applyProtection="1">
      <alignment horizontal="right" vertical="center" shrinkToFit="1"/>
      <protection locked="0"/>
    </xf>
    <xf numFmtId="177" fontId="36" fillId="8" borderId="133" xfId="15" applyNumberFormat="1" applyFont="1" applyFill="1" applyBorder="1" applyAlignment="1" applyProtection="1">
      <alignment horizontal="right" vertical="center" shrinkToFit="1"/>
      <protection locked="0"/>
    </xf>
    <xf numFmtId="177" fontId="36" fillId="8" borderId="134" xfId="15" applyNumberFormat="1" applyFont="1" applyFill="1" applyBorder="1" applyAlignment="1" applyProtection="1">
      <alignment horizontal="right" vertical="center" shrinkToFit="1"/>
      <protection locked="0"/>
    </xf>
    <xf numFmtId="177" fontId="36" fillId="0" borderId="123" xfId="14" applyNumberFormat="1" applyFont="1" applyBorder="1" applyAlignment="1" applyProtection="1">
      <alignment horizontal="right" vertical="center" shrinkToFit="1"/>
      <protection locked="0"/>
    </xf>
    <xf numFmtId="177" fontId="36" fillId="0" borderId="124" xfId="14" applyNumberFormat="1" applyFont="1" applyBorder="1" applyAlignment="1" applyProtection="1">
      <alignment horizontal="right" vertical="center" shrinkToFit="1"/>
      <protection locked="0"/>
    </xf>
    <xf numFmtId="177" fontId="36" fillId="0" borderId="125" xfId="14" applyNumberFormat="1" applyFont="1" applyBorder="1" applyAlignment="1" applyProtection="1">
      <alignment horizontal="right" vertical="center" shrinkToFit="1"/>
      <protection locked="0"/>
    </xf>
    <xf numFmtId="177" fontId="36" fillId="0" borderId="126" xfId="15" applyNumberFormat="1" applyFont="1" applyBorder="1" applyAlignment="1" applyProtection="1">
      <alignment horizontal="right" vertical="center" shrinkToFit="1"/>
      <protection locked="0"/>
    </xf>
    <xf numFmtId="177" fontId="36" fillId="0" borderId="124" xfId="15" applyNumberFormat="1" applyFont="1" applyBorder="1" applyAlignment="1" applyProtection="1">
      <alignment horizontal="right" vertical="center" shrinkToFit="1"/>
      <protection locked="0"/>
    </xf>
    <xf numFmtId="0" fontId="36" fillId="0" borderId="124" xfId="15" applyFont="1" applyBorder="1" applyAlignment="1" applyProtection="1">
      <alignment horizontal="left" vertical="center" shrinkToFit="1"/>
      <protection locked="0"/>
    </xf>
    <xf numFmtId="0" fontId="36" fillId="0" borderId="127" xfId="15" applyFont="1" applyBorder="1" applyAlignment="1" applyProtection="1">
      <alignment horizontal="left" vertical="center" shrinkToFit="1"/>
      <protection locked="0"/>
    </xf>
    <xf numFmtId="177" fontId="36" fillId="0" borderId="120" xfId="15" applyNumberFormat="1" applyFont="1" applyBorder="1" applyAlignment="1" applyProtection="1">
      <alignment horizontal="right" vertical="center" shrinkToFit="1"/>
      <protection locked="0"/>
    </xf>
    <xf numFmtId="177" fontId="36" fillId="0" borderId="116" xfId="15" applyNumberFormat="1" applyFont="1" applyBorder="1" applyAlignment="1" applyProtection="1">
      <alignment horizontal="right" vertical="center" shrinkToFit="1"/>
      <protection locked="0"/>
    </xf>
    <xf numFmtId="0" fontId="36" fillId="0" borderId="116" xfId="15" applyFont="1" applyBorder="1" applyAlignment="1" applyProtection="1">
      <alignment horizontal="left" vertical="center" shrinkToFit="1"/>
      <protection locked="0"/>
    </xf>
    <xf numFmtId="0" fontId="36" fillId="0" borderId="121" xfId="15" applyFont="1" applyBorder="1" applyAlignment="1" applyProtection="1">
      <alignment horizontal="left" vertical="center" shrinkToFit="1"/>
      <protection locked="0"/>
    </xf>
    <xf numFmtId="177" fontId="36" fillId="0" borderId="102" xfId="15" applyNumberFormat="1" applyFont="1" applyBorder="1" applyAlignment="1" applyProtection="1">
      <alignment horizontal="right" vertical="center" shrinkToFit="1"/>
      <protection locked="0"/>
    </xf>
    <xf numFmtId="0" fontId="36" fillId="0" borderId="102" xfId="15" applyFont="1" applyBorder="1" applyAlignment="1" applyProtection="1">
      <alignment horizontal="left" vertical="center" shrinkToFit="1"/>
      <protection locked="0"/>
    </xf>
    <xf numFmtId="0" fontId="36" fillId="0" borderId="108" xfId="15" applyFont="1" applyBorder="1" applyAlignment="1" applyProtection="1">
      <alignment horizontal="left" vertical="center" shrinkToFit="1"/>
      <protection locked="0"/>
    </xf>
    <xf numFmtId="0" fontId="36" fillId="0" borderId="98" xfId="15" applyFont="1" applyBorder="1" applyAlignment="1" applyProtection="1">
      <alignment horizontal="left" vertical="center" shrinkToFit="1"/>
      <protection locked="0"/>
    </xf>
    <xf numFmtId="0" fontId="36" fillId="0" borderId="99" xfId="15" applyFont="1" applyBorder="1" applyAlignment="1" applyProtection="1">
      <alignment horizontal="left" vertical="center" shrinkToFit="1"/>
      <protection locked="0"/>
    </xf>
    <xf numFmtId="0" fontId="36" fillId="0" borderId="100" xfId="15" applyFont="1" applyBorder="1" applyAlignment="1" applyProtection="1">
      <alignment horizontal="left" vertical="center" shrinkToFit="1"/>
      <protection locked="0"/>
    </xf>
    <xf numFmtId="0" fontId="3" fillId="7" borderId="64" xfId="12" applyFill="1" applyBorder="1" applyAlignment="1" applyProtection="1">
      <alignment horizontal="center" vertical="center" wrapText="1"/>
      <protection locked="0"/>
    </xf>
    <xf numFmtId="0" fontId="3" fillId="7" borderId="8" xfId="12" applyFill="1" applyBorder="1" applyAlignment="1" applyProtection="1">
      <alignment horizontal="center" vertical="center" wrapText="1"/>
      <protection locked="0"/>
    </xf>
    <xf numFmtId="0" fontId="3" fillId="7" borderId="23" xfId="12" applyFill="1" applyBorder="1" applyAlignment="1" applyProtection="1">
      <alignment horizontal="center" vertical="center" wrapText="1"/>
      <protection locked="0"/>
    </xf>
    <xf numFmtId="0" fontId="3" fillId="7" borderId="95" xfId="12" applyFill="1" applyBorder="1" applyAlignment="1" applyProtection="1">
      <alignment horizontal="center" vertical="center" wrapText="1"/>
      <protection locked="0"/>
    </xf>
    <xf numFmtId="0" fontId="3" fillId="7" borderId="93" xfId="12" applyFill="1" applyBorder="1" applyAlignment="1" applyProtection="1">
      <alignment horizontal="center" vertical="center" wrapText="1"/>
      <protection locked="0"/>
    </xf>
    <xf numFmtId="0" fontId="3" fillId="7" borderId="94" xfId="12" applyFill="1" applyBorder="1" applyAlignment="1" applyProtection="1">
      <alignment horizontal="center" vertical="center" wrapText="1"/>
      <protection locked="0"/>
    </xf>
    <xf numFmtId="0" fontId="36" fillId="0" borderId="98" xfId="12" applyFont="1" applyBorder="1" applyAlignment="1" applyProtection="1">
      <alignment horizontal="left" vertical="center" shrinkToFit="1"/>
      <protection locked="0"/>
    </xf>
    <xf numFmtId="0" fontId="36" fillId="0" borderId="99" xfId="12" applyFont="1" applyBorder="1" applyAlignment="1" applyProtection="1">
      <alignment horizontal="left" vertical="center" shrinkToFit="1"/>
      <protection locked="0"/>
    </xf>
    <xf numFmtId="0" fontId="36" fillId="0" borderId="100" xfId="12" applyFont="1" applyBorder="1" applyAlignment="1" applyProtection="1">
      <alignment horizontal="left" vertical="center" shrinkToFit="1"/>
      <protection locked="0"/>
    </xf>
    <xf numFmtId="0" fontId="34" fillId="6" borderId="0" xfId="12" applyFont="1" applyFill="1">
      <alignment vertical="center"/>
    </xf>
    <xf numFmtId="0" fontId="35" fillId="6" borderId="1" xfId="12" applyFont="1" applyFill="1" applyBorder="1" applyAlignment="1">
      <alignment horizontal="center" vertical="center"/>
    </xf>
    <xf numFmtId="0" fontId="35" fillId="6" borderId="2" xfId="12" applyFont="1" applyFill="1" applyBorder="1" applyAlignment="1">
      <alignment horizontal="center" vertical="center"/>
    </xf>
    <xf numFmtId="0" fontId="35" fillId="6" borderId="3" xfId="12" applyFont="1" applyFill="1" applyBorder="1" applyAlignment="1">
      <alignment horizontal="center" vertical="center"/>
    </xf>
    <xf numFmtId="0" fontId="36" fillId="7" borderId="36" xfId="12" applyFont="1" applyFill="1" applyBorder="1" applyAlignment="1" applyProtection="1">
      <alignment horizontal="center" vertical="center" wrapText="1"/>
      <protection locked="0"/>
    </xf>
    <xf numFmtId="0" fontId="36" fillId="7" borderId="92" xfId="12" applyFont="1" applyFill="1" applyBorder="1" applyAlignment="1" applyProtection="1">
      <alignment horizontal="center" vertical="center" wrapText="1"/>
      <protection locked="0"/>
    </xf>
    <xf numFmtId="177" fontId="36" fillId="0" borderId="98" xfId="15" applyNumberFormat="1" applyFont="1" applyBorder="1" applyAlignment="1" applyProtection="1">
      <alignment horizontal="right" vertical="center" shrinkToFit="1"/>
      <protection locked="0"/>
    </xf>
    <xf numFmtId="177" fontId="36" fillId="0" borderId="99" xfId="15" applyNumberFormat="1" applyFont="1" applyBorder="1" applyAlignment="1" applyProtection="1">
      <alignment horizontal="right" vertical="center" shrinkToFit="1"/>
      <protection locked="0"/>
    </xf>
    <xf numFmtId="177" fontId="36" fillId="0" borderId="100" xfId="15" applyNumberFormat="1" applyFont="1" applyBorder="1" applyAlignment="1" applyProtection="1">
      <alignment horizontal="right" vertical="center" shrinkToFit="1"/>
      <protection locked="0"/>
    </xf>
    <xf numFmtId="0" fontId="36" fillId="0" borderId="110" xfId="15" applyFont="1" applyBorder="1" applyAlignment="1" applyProtection="1">
      <alignment horizontal="left" vertical="center" shrinkToFit="1"/>
      <protection locked="0"/>
    </xf>
    <xf numFmtId="177" fontId="36" fillId="0" borderId="101" xfId="14" applyNumberFormat="1" applyFont="1" applyBorder="1" applyAlignment="1" applyProtection="1">
      <alignment horizontal="right" vertical="center" shrinkToFit="1"/>
      <protection locked="0"/>
    </xf>
    <xf numFmtId="177" fontId="36" fillId="0" borderId="102" xfId="14" applyNumberFormat="1" applyFont="1" applyBorder="1" applyAlignment="1" applyProtection="1">
      <alignment horizontal="right" vertical="center" shrinkToFit="1"/>
      <protection locked="0"/>
    </xf>
    <xf numFmtId="177" fontId="36" fillId="0" borderId="103" xfId="14" applyNumberFormat="1" applyFont="1" applyBorder="1" applyAlignment="1" applyProtection="1">
      <alignment horizontal="right" vertical="center" shrinkToFit="1"/>
      <protection locked="0"/>
    </xf>
    <xf numFmtId="177" fontId="36" fillId="0" borderId="104" xfId="14" applyNumberFormat="1" applyFont="1" applyBorder="1" applyAlignment="1" applyProtection="1">
      <alignment horizontal="right" vertical="center" shrinkToFit="1"/>
      <protection locked="0"/>
    </xf>
    <xf numFmtId="177" fontId="36" fillId="0" borderId="105" xfId="14" applyNumberFormat="1" applyFont="1" applyBorder="1" applyAlignment="1" applyProtection="1">
      <alignment horizontal="right" vertical="center" shrinkToFit="1"/>
      <protection locked="0"/>
    </xf>
    <xf numFmtId="177" fontId="36" fillId="0" borderId="106" xfId="14" applyNumberFormat="1" applyFont="1" applyBorder="1" applyAlignment="1" applyProtection="1">
      <alignment horizontal="right" vertical="center" shrinkToFit="1"/>
      <protection locked="0"/>
    </xf>
    <xf numFmtId="177" fontId="36" fillId="0" borderId="107" xfId="15" applyNumberFormat="1" applyFont="1" applyBorder="1" applyAlignment="1" applyProtection="1">
      <alignment horizontal="right" vertical="center" shrinkToFit="1"/>
      <protection locked="0"/>
    </xf>
    <xf numFmtId="178" fontId="19" fillId="0" borderId="15" xfId="18" applyNumberFormat="1" applyFont="1" applyBorder="1" applyAlignment="1">
      <alignment horizontal="center" vertical="center" wrapText="1"/>
    </xf>
    <xf numFmtId="178" fontId="19" fillId="0" borderId="50" xfId="18" applyNumberFormat="1" applyFont="1" applyBorder="1" applyAlignment="1">
      <alignment horizontal="center" vertical="center" wrapText="1"/>
    </xf>
    <xf numFmtId="178" fontId="19" fillId="0" borderId="39" xfId="18" applyNumberFormat="1" applyFont="1" applyBorder="1" applyAlignment="1">
      <alignment horizontal="center" vertical="center"/>
    </xf>
    <xf numFmtId="178" fontId="19" fillId="0" borderId="31" xfId="18" applyNumberFormat="1" applyFont="1" applyBorder="1" applyAlignment="1">
      <alignment horizontal="center" vertical="center"/>
    </xf>
    <xf numFmtId="178" fontId="19" fillId="0" borderId="42" xfId="18" applyNumberFormat="1" applyFont="1" applyBorder="1" applyAlignment="1">
      <alignment horizontal="center" vertical="center"/>
    </xf>
    <xf numFmtId="0" fontId="3" fillId="6" borderId="34" xfId="16" applyFont="1" applyFill="1" applyBorder="1" applyAlignment="1">
      <alignment horizontal="center" vertical="center" wrapText="1"/>
    </xf>
    <xf numFmtId="0" fontId="3" fillId="6" borderId="34" xfId="16" applyFont="1" applyFill="1" applyBorder="1" applyAlignment="1">
      <alignment horizontal="center" vertical="center"/>
    </xf>
    <xf numFmtId="178" fontId="5" fillId="6" borderId="39" xfId="16" applyNumberFormat="1" applyFont="1" applyFill="1" applyBorder="1" applyAlignment="1">
      <alignment vertical="center" wrapText="1"/>
    </xf>
    <xf numFmtId="178" fontId="5" fillId="6" borderId="31" xfId="16" applyNumberFormat="1" applyFont="1" applyFill="1" applyBorder="1" applyAlignment="1">
      <alignment vertical="center" wrapText="1"/>
    </xf>
    <xf numFmtId="178" fontId="5" fillId="6" borderId="42" xfId="16" applyNumberFormat="1" applyFont="1" applyFill="1" applyBorder="1" applyAlignment="1">
      <alignment vertical="center" wrapText="1"/>
    </xf>
    <xf numFmtId="178" fontId="5" fillId="0" borderId="39" xfId="16" applyNumberFormat="1" applyFont="1" applyFill="1" applyBorder="1" applyAlignment="1">
      <alignment vertical="center" wrapText="1"/>
    </xf>
    <xf numFmtId="178" fontId="5" fillId="0" borderId="31" xfId="16" applyNumberFormat="1" applyFont="1" applyFill="1" applyBorder="1" applyAlignment="1">
      <alignment vertical="center" wrapText="1"/>
    </xf>
    <xf numFmtId="178" fontId="5" fillId="0" borderId="42" xfId="16" applyNumberFormat="1" applyFont="1" applyFill="1" applyBorder="1" applyAlignment="1">
      <alignment vertical="center" wrapText="1"/>
    </xf>
    <xf numFmtId="0" fontId="5" fillId="6" borderId="39" xfId="16" applyFont="1" applyFill="1" applyBorder="1" applyAlignment="1">
      <alignment vertical="center"/>
    </xf>
    <xf numFmtId="0" fontId="5" fillId="6" borderId="31" xfId="16" applyFont="1" applyFill="1" applyBorder="1" applyAlignment="1">
      <alignment vertical="center"/>
    </xf>
    <xf numFmtId="0" fontId="5" fillId="6" borderId="42" xfId="16" applyFont="1" applyFill="1" applyBorder="1" applyAlignment="1">
      <alignment vertical="center"/>
    </xf>
    <xf numFmtId="178" fontId="5" fillId="0" borderId="12" xfId="16" applyNumberFormat="1" applyFont="1" applyFill="1" applyBorder="1">
      <alignment vertical="center"/>
    </xf>
    <xf numFmtId="179" fontId="5" fillId="6" borderId="39" xfId="17" applyNumberFormat="1" applyFont="1" applyFill="1" applyBorder="1" applyAlignment="1">
      <alignment horizontal="left" vertical="center" wrapText="1"/>
    </xf>
    <xf numFmtId="179" fontId="5" fillId="6" borderId="31" xfId="17" applyNumberFormat="1" applyFont="1" applyFill="1" applyBorder="1" applyAlignment="1">
      <alignment horizontal="left" vertical="center" wrapText="1"/>
    </xf>
    <xf numFmtId="179" fontId="5" fillId="6" borderId="42" xfId="17" applyNumberFormat="1" applyFont="1" applyFill="1" applyBorder="1" applyAlignment="1">
      <alignment horizontal="left" vertical="center" wrapText="1"/>
    </xf>
    <xf numFmtId="0" fontId="5" fillId="6" borderId="39" xfId="17" applyFont="1" applyFill="1" applyBorder="1" applyAlignment="1">
      <alignment horizontal="left" vertical="center"/>
    </xf>
    <xf numFmtId="0" fontId="5" fillId="6" borderId="31" xfId="17" applyFont="1" applyFill="1" applyBorder="1" applyAlignment="1">
      <alignment horizontal="left" vertical="center"/>
    </xf>
    <xf numFmtId="0" fontId="5" fillId="6" borderId="42" xfId="17" applyFont="1" applyFill="1" applyBorder="1" applyAlignment="1">
      <alignment horizontal="left" vertical="center"/>
    </xf>
    <xf numFmtId="178" fontId="19" fillId="0" borderId="39" xfId="16" applyNumberFormat="1" applyFont="1" applyBorder="1">
      <alignment vertical="center"/>
    </xf>
    <xf numFmtId="178" fontId="19" fillId="0" borderId="31" xfId="16" applyNumberFormat="1" applyFont="1" applyBorder="1">
      <alignment vertical="center"/>
    </xf>
    <xf numFmtId="178" fontId="19" fillId="0" borderId="42" xfId="16" applyNumberFormat="1" applyFont="1" applyBorder="1">
      <alignmen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18" xfId="1" applyFont="1" applyFill="1" applyBorder="1" applyAlignment="1" applyProtection="1">
      <alignment horizontal="left" vertical="center"/>
    </xf>
    <xf numFmtId="0" fontId="8" fillId="0" borderId="19" xfId="1" applyFont="1" applyFill="1" applyBorder="1" applyAlignment="1" applyProtection="1">
      <alignment horizontal="left" vertical="center"/>
    </xf>
    <xf numFmtId="0" fontId="9" fillId="0" borderId="31" xfId="2" applyFont="1" applyFill="1" applyBorder="1" applyAlignment="1">
      <alignment horizontal="left" vertical="center" wrapText="1"/>
    </xf>
    <xf numFmtId="0" fontId="9" fillId="0" borderId="31" xfId="2" applyFont="1" applyBorder="1" applyAlignment="1">
      <alignment horizontal="left" vertical="center" wrapText="1"/>
    </xf>
    <xf numFmtId="0" fontId="9" fillId="0" borderId="32" xfId="2" applyFont="1" applyBorder="1" applyAlignment="1">
      <alignment horizontal="left" vertical="center" wrapText="1"/>
    </xf>
    <xf numFmtId="0" fontId="9" fillId="0" borderId="18" xfId="2" applyFont="1" applyFill="1" applyBorder="1" applyAlignment="1">
      <alignment horizontal="left" vertical="center" wrapText="1"/>
    </xf>
    <xf numFmtId="0" fontId="9" fillId="0" borderId="18" xfId="2" applyFont="1" applyBorder="1" applyAlignment="1">
      <alignment horizontal="left" vertical="center" wrapText="1"/>
    </xf>
    <xf numFmtId="0" fontId="9" fillId="0" borderId="19" xfId="2" applyFont="1" applyBorder="1" applyAlignment="1">
      <alignment horizontal="left" vertical="center" wrapText="1"/>
    </xf>
    <xf numFmtId="0" fontId="9" fillId="0" borderId="25" xfId="2" applyFont="1" applyFill="1" applyBorder="1" applyAlignment="1">
      <alignment horizontal="left" vertical="center" wrapText="1"/>
    </xf>
    <xf numFmtId="0" fontId="9" fillId="0" borderId="26" xfId="2" applyFont="1" applyFill="1" applyBorder="1" applyAlignment="1">
      <alignment horizontal="left" vertical="center" wrapText="1"/>
    </xf>
    <xf numFmtId="0" fontId="9" fillId="0" borderId="30" xfId="3" applyFont="1" applyFill="1" applyBorder="1" applyAlignment="1">
      <alignment vertical="center" wrapText="1"/>
    </xf>
    <xf numFmtId="0" fontId="9" fillId="0" borderId="42" xfId="3" applyFont="1" applyFill="1" applyBorder="1" applyAlignment="1">
      <alignment vertical="center" wrapText="1"/>
    </xf>
    <xf numFmtId="0" fontId="9" fillId="0" borderId="31" xfId="3" applyFont="1" applyFill="1" applyBorder="1" applyAlignment="1">
      <alignment vertical="center"/>
    </xf>
    <xf numFmtId="0" fontId="9" fillId="0" borderId="32" xfId="3" applyFont="1" applyFill="1" applyBorder="1" applyAlignment="1">
      <alignment vertical="center"/>
    </xf>
    <xf numFmtId="0" fontId="9" fillId="0" borderId="17" xfId="3" applyFont="1" applyFill="1" applyBorder="1" applyAlignment="1">
      <alignment vertical="center"/>
    </xf>
    <xf numFmtId="0" fontId="9" fillId="0" borderId="43" xfId="3" applyFont="1" applyFill="1" applyBorder="1" applyAlignment="1">
      <alignment vertical="center"/>
    </xf>
    <xf numFmtId="0" fontId="9" fillId="0" borderId="18" xfId="3" applyFont="1" applyFill="1" applyBorder="1" applyAlignment="1">
      <alignment vertical="center"/>
    </xf>
    <xf numFmtId="0" fontId="9" fillId="0" borderId="19" xfId="3" applyFont="1" applyFill="1" applyBorder="1" applyAlignment="1">
      <alignment vertical="center"/>
    </xf>
    <xf numFmtId="0" fontId="10" fillId="0" borderId="27" xfId="3" applyFont="1" applyBorder="1" applyAlignment="1">
      <alignment horizontal="center" vertical="center" wrapText="1"/>
    </xf>
    <xf numFmtId="0" fontId="10" fillId="0" borderId="28" xfId="3" applyFont="1" applyBorder="1" applyAlignment="1">
      <alignment horizontal="center" vertical="center" wrapText="1"/>
    </xf>
    <xf numFmtId="0" fontId="10" fillId="0" borderId="47" xfId="3" applyFont="1" applyBorder="1" applyAlignment="1">
      <alignment horizontal="center" vertical="center" wrapText="1"/>
    </xf>
    <xf numFmtId="0" fontId="10" fillId="0" borderId="48" xfId="3" applyFont="1" applyBorder="1" applyAlignment="1">
      <alignment horizontal="center" vertical="center" wrapText="1"/>
    </xf>
    <xf numFmtId="0" fontId="10" fillId="0" borderId="20" xfId="3" applyFont="1" applyBorder="1" applyAlignment="1">
      <alignment horizontal="center" vertical="center" wrapText="1"/>
    </xf>
    <xf numFmtId="0" fontId="10" fillId="0" borderId="21" xfId="3" applyFont="1" applyBorder="1" applyAlignment="1">
      <alignment horizontal="center" vertical="center" wrapText="1"/>
    </xf>
    <xf numFmtId="0" fontId="12" fillId="0" borderId="45" xfId="3" applyFont="1" applyBorder="1">
      <alignment vertical="center"/>
    </xf>
    <xf numFmtId="0" fontId="12" fillId="0" borderId="25" xfId="3" applyFont="1" applyBorder="1">
      <alignment vertical="center"/>
    </xf>
    <xf numFmtId="0" fontId="12" fillId="0" borderId="46" xfId="3" applyFont="1" applyBorder="1">
      <alignment vertical="center"/>
    </xf>
    <xf numFmtId="0" fontId="10" fillId="0" borderId="39" xfId="3" applyFont="1" applyBorder="1">
      <alignment vertical="center"/>
    </xf>
    <xf numFmtId="0" fontId="10" fillId="0" borderId="31" xfId="3" applyFont="1" applyBorder="1">
      <alignment vertical="center"/>
    </xf>
    <xf numFmtId="0" fontId="10" fillId="0" borderId="32" xfId="3" applyFont="1" applyBorder="1">
      <alignment vertical="center"/>
    </xf>
    <xf numFmtId="0" fontId="10" fillId="0" borderId="44" xfId="3" applyFont="1" applyBorder="1">
      <alignment vertical="center"/>
    </xf>
    <xf numFmtId="0" fontId="10" fillId="0" borderId="18" xfId="3" applyFont="1" applyBorder="1">
      <alignment vertical="center"/>
    </xf>
    <xf numFmtId="0" fontId="10" fillId="0" borderId="43" xfId="3" applyFont="1" applyBorder="1">
      <alignment vertical="center"/>
    </xf>
    <xf numFmtId="0" fontId="9" fillId="0" borderId="36" xfId="3" applyFont="1" applyFill="1" applyBorder="1" applyAlignment="1">
      <alignment vertical="center" wrapText="1"/>
    </xf>
    <xf numFmtId="0" fontId="9" fillId="0" borderId="23" xfId="3" applyFont="1" applyFill="1" applyBorder="1" applyAlignment="1">
      <alignment vertical="center" wrapText="1"/>
    </xf>
    <xf numFmtId="0" fontId="9" fillId="0" borderId="7" xfId="3" applyFont="1" applyFill="1" applyBorder="1" applyAlignment="1">
      <alignment vertical="center" wrapText="1"/>
    </xf>
    <xf numFmtId="0" fontId="9" fillId="0" borderId="38" xfId="3" applyFont="1" applyFill="1" applyBorder="1" applyAlignment="1">
      <alignment vertical="center" wrapText="1"/>
    </xf>
    <xf numFmtId="0" fontId="9" fillId="0" borderId="24" xfId="3" applyFont="1" applyFill="1" applyBorder="1" applyAlignment="1">
      <alignment vertical="center" wrapText="1"/>
    </xf>
    <xf numFmtId="0" fontId="9" fillId="0" borderId="40" xfId="3" applyFont="1" applyFill="1" applyBorder="1" applyAlignment="1">
      <alignment vertical="center" wrapText="1"/>
    </xf>
    <xf numFmtId="0" fontId="9" fillId="0" borderId="25" xfId="3" applyFont="1" applyFill="1" applyBorder="1" applyAlignment="1">
      <alignment vertical="center"/>
    </xf>
    <xf numFmtId="0" fontId="9" fillId="0" borderId="26" xfId="3" applyFont="1" applyFill="1" applyBorder="1" applyAlignment="1">
      <alignment vertical="center"/>
    </xf>
    <xf numFmtId="0" fontId="9" fillId="0" borderId="11" xfId="4" applyFont="1" applyFill="1" applyBorder="1" applyAlignment="1">
      <alignment vertical="center" wrapText="1"/>
    </xf>
    <xf numFmtId="0" fontId="9" fillId="0" borderId="51" xfId="4" applyFont="1" applyFill="1" applyBorder="1" applyAlignment="1">
      <alignment vertical="center" wrapText="1"/>
    </xf>
    <xf numFmtId="0" fontId="9" fillId="0" borderId="7" xfId="4" applyFont="1" applyFill="1" applyBorder="1" applyAlignment="1">
      <alignment vertical="center" wrapText="1"/>
    </xf>
    <xf numFmtId="0" fontId="9" fillId="0" borderId="38" xfId="4" applyFont="1" applyFill="1" applyBorder="1" applyAlignment="1">
      <alignment vertical="center" wrapText="1"/>
    </xf>
    <xf numFmtId="0" fontId="9" fillId="0" borderId="24" xfId="4" applyFont="1" applyFill="1" applyBorder="1" applyAlignment="1">
      <alignment vertical="center" wrapText="1"/>
    </xf>
    <xf numFmtId="0" fontId="9" fillId="0" borderId="40" xfId="4" applyFont="1" applyFill="1" applyBorder="1" applyAlignment="1">
      <alignment vertical="center" wrapText="1"/>
    </xf>
    <xf numFmtId="0" fontId="9" fillId="0" borderId="31" xfId="4" applyFont="1" applyFill="1" applyBorder="1" applyAlignment="1">
      <alignment horizontal="left" vertical="center"/>
    </xf>
    <xf numFmtId="0" fontId="9" fillId="0" borderId="32" xfId="4" applyFont="1" applyFill="1" applyBorder="1" applyAlignment="1">
      <alignment horizontal="left" vertical="center"/>
    </xf>
    <xf numFmtId="0" fontId="9" fillId="0" borderId="17" xfId="4" applyFont="1" applyFill="1" applyBorder="1" applyAlignment="1">
      <alignment vertical="center"/>
    </xf>
    <xf numFmtId="0" fontId="9" fillId="0" borderId="43" xfId="4" applyFont="1" applyFill="1" applyBorder="1" applyAlignment="1">
      <alignment vertical="center"/>
    </xf>
    <xf numFmtId="0" fontId="9" fillId="0" borderId="18" xfId="4" applyFont="1" applyFill="1" applyBorder="1" applyAlignment="1">
      <alignment horizontal="left" vertical="center"/>
    </xf>
    <xf numFmtId="0" fontId="9" fillId="0" borderId="19" xfId="4" applyFont="1" applyFill="1" applyBorder="1" applyAlignment="1">
      <alignment horizontal="left" vertical="center"/>
    </xf>
    <xf numFmtId="0" fontId="9" fillId="0" borderId="36" xfId="4" applyFont="1" applyFill="1" applyBorder="1" applyAlignment="1">
      <alignment vertical="center" wrapText="1"/>
    </xf>
    <xf numFmtId="0" fontId="9" fillId="0" borderId="23" xfId="4" applyFont="1" applyFill="1" applyBorder="1" applyAlignment="1">
      <alignment vertical="center" wrapText="1"/>
    </xf>
    <xf numFmtId="0" fontId="9" fillId="0" borderId="25" xfId="4" applyFont="1" applyFill="1" applyBorder="1" applyAlignment="1">
      <alignment horizontal="left" vertical="center"/>
    </xf>
    <xf numFmtId="0" fontId="9" fillId="0" borderId="26" xfId="4" applyFont="1" applyFill="1" applyBorder="1" applyAlignment="1">
      <alignment horizontal="left" vertical="center"/>
    </xf>
    <xf numFmtId="0" fontId="9" fillId="0" borderId="39" xfId="4" applyFont="1" applyFill="1" applyBorder="1" applyAlignment="1">
      <alignment horizontal="center" vertical="center" shrinkToFit="1"/>
    </xf>
    <xf numFmtId="0" fontId="9" fillId="0" borderId="31" xfId="4" applyFont="1" applyFill="1" applyBorder="1" applyAlignment="1">
      <alignment horizontal="center" vertical="center" shrinkToFit="1"/>
    </xf>
    <xf numFmtId="0" fontId="9" fillId="0" borderId="32" xfId="4" applyFont="1" applyFill="1" applyBorder="1" applyAlignment="1">
      <alignment horizontal="center" vertical="center" shrinkToFit="1"/>
    </xf>
    <xf numFmtId="0" fontId="15" fillId="0" borderId="2" xfId="1" applyFont="1" applyFill="1" applyBorder="1" applyAlignment="1" applyProtection="1">
      <alignment horizontal="left" vertical="center"/>
    </xf>
    <xf numFmtId="0" fontId="15" fillId="0" borderId="3" xfId="1" applyFont="1" applyFill="1" applyBorder="1" applyAlignment="1" applyProtection="1">
      <alignment horizontal="left" vertical="center"/>
    </xf>
    <xf numFmtId="0" fontId="15" fillId="0" borderId="8" xfId="1" applyFont="1" applyFill="1" applyBorder="1" applyAlignment="1" applyProtection="1">
      <alignment horizontal="left" vertical="center" wrapText="1"/>
    </xf>
    <xf numFmtId="0" fontId="15" fillId="0" borderId="9" xfId="1" applyFont="1" applyFill="1" applyBorder="1" applyAlignment="1" applyProtection="1">
      <alignment horizontal="left" vertical="center" wrapText="1"/>
    </xf>
    <xf numFmtId="0" fontId="15" fillId="0" borderId="12" xfId="1" applyFont="1" applyFill="1" applyBorder="1" applyAlignment="1" applyProtection="1">
      <alignment horizontal="left" vertical="center"/>
    </xf>
    <xf numFmtId="0" fontId="15" fillId="0" borderId="13" xfId="1" applyFont="1" applyFill="1" applyBorder="1" applyAlignment="1" applyProtection="1">
      <alignment horizontal="left" vertical="center"/>
    </xf>
    <xf numFmtId="0" fontId="15" fillId="0" borderId="31" xfId="1" applyFont="1" applyFill="1" applyBorder="1" applyAlignment="1" applyProtection="1">
      <alignment horizontal="left" vertical="center"/>
    </xf>
    <xf numFmtId="0" fontId="15" fillId="0" borderId="32" xfId="1" applyFont="1" applyFill="1" applyBorder="1" applyAlignment="1" applyProtection="1">
      <alignment horizontal="left" vertical="center"/>
    </xf>
    <xf numFmtId="0" fontId="15" fillId="0" borderId="39" xfId="1" applyFont="1" applyFill="1" applyBorder="1" applyAlignment="1" applyProtection="1">
      <alignment horizontal="left" vertical="center" wrapText="1"/>
      <protection locked="0"/>
    </xf>
    <xf numFmtId="0" fontId="15" fillId="0" borderId="31" xfId="1" applyFont="1" applyFill="1" applyBorder="1" applyAlignment="1" applyProtection="1">
      <alignment horizontal="left" vertical="center" wrapText="1"/>
      <protection locked="0"/>
    </xf>
    <xf numFmtId="0" fontId="15" fillId="0" borderId="32" xfId="1" applyFont="1" applyFill="1" applyBorder="1" applyAlignment="1" applyProtection="1">
      <alignment horizontal="left" vertical="center" wrapText="1"/>
      <protection locked="0"/>
    </xf>
    <xf numFmtId="0" fontId="15" fillId="0" borderId="44" xfId="1" applyFont="1" applyFill="1" applyBorder="1" applyAlignment="1" applyProtection="1">
      <alignment horizontal="left" vertical="center" wrapText="1"/>
      <protection locked="0"/>
    </xf>
    <xf numFmtId="0" fontId="15" fillId="0" borderId="18" xfId="1" applyFont="1" applyFill="1" applyBorder="1" applyAlignment="1" applyProtection="1">
      <alignment horizontal="left" vertical="center" wrapText="1"/>
      <protection locked="0"/>
    </xf>
    <xf numFmtId="0" fontId="15" fillId="0" borderId="19" xfId="1" applyFont="1" applyFill="1" applyBorder="1" applyAlignment="1" applyProtection="1">
      <alignment horizontal="left" vertical="center" wrapText="1"/>
      <protection locked="0"/>
    </xf>
  </cellXfs>
  <cellStyles count="26">
    <cellStyle name="標準" xfId="0" builtinId="0"/>
    <cellStyle name="標準 10" xfId="24" xr:uid="{A9BF01B8-0F84-4446-91A8-9BA01826F29B}"/>
    <cellStyle name="標準 11" xfId="25" xr:uid="{20B9F68D-F7E9-485A-91F5-73AABA986F78}"/>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5" xfId="20" xr:uid="{7DEE6AEA-36F2-4DDB-947D-EE71470B95A1}"/>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2" xr:uid="{6AE6EEF1-3AA6-47D9-ADA8-0DBC5747ED09}"/>
    <cellStyle name="標準 8" xfId="23" xr:uid="{F012C341-3F9D-4137-BA17-A79B90528633}"/>
    <cellStyle name="標準 9" xfId="21" xr:uid="{B11919E7-0204-4756-B228-74A96036CC79}"/>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94796</c:v>
                </c:pt>
                <c:pt idx="1">
                  <c:v>97758</c:v>
                </c:pt>
                <c:pt idx="2">
                  <c:v>91338</c:v>
                </c:pt>
                <c:pt idx="3">
                  <c:v>103975</c:v>
                </c:pt>
                <c:pt idx="4">
                  <c:v>112678</c:v>
                </c:pt>
              </c:numCache>
            </c:numRef>
          </c:val>
          <c:smooth val="0"/>
          <c:extLst>
            <c:ext xmlns:c16="http://schemas.microsoft.com/office/drawing/2014/chart" uri="{C3380CC4-5D6E-409C-BE32-E72D297353CC}">
              <c16:uniqueId val="{00000000-5A2D-4140-91F8-DCE6B0C595AD}"/>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174334</c:v>
                </c:pt>
                <c:pt idx="1">
                  <c:v>81479</c:v>
                </c:pt>
                <c:pt idx="2">
                  <c:v>89654</c:v>
                </c:pt>
                <c:pt idx="3">
                  <c:v>127690</c:v>
                </c:pt>
                <c:pt idx="4">
                  <c:v>150224</c:v>
                </c:pt>
              </c:numCache>
            </c:numRef>
          </c:val>
          <c:smooth val="0"/>
          <c:extLst>
            <c:ext xmlns:c16="http://schemas.microsoft.com/office/drawing/2014/chart" uri="{C3380CC4-5D6E-409C-BE32-E72D297353CC}">
              <c16:uniqueId val="{00000001-5A2D-4140-91F8-DCE6B0C595AD}"/>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2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7.63</c:v>
                </c:pt>
                <c:pt idx="1">
                  <c:v>11.54</c:v>
                </c:pt>
                <c:pt idx="2">
                  <c:v>10.49</c:v>
                </c:pt>
                <c:pt idx="3">
                  <c:v>6.25</c:v>
                </c:pt>
                <c:pt idx="4">
                  <c:v>3.86</c:v>
                </c:pt>
              </c:numCache>
            </c:numRef>
          </c:val>
          <c:extLst>
            <c:ext xmlns:c16="http://schemas.microsoft.com/office/drawing/2014/chart" uri="{C3380CC4-5D6E-409C-BE32-E72D297353CC}">
              <c16:uniqueId val="{00000000-E28E-4607-A6E9-5B644475D08C}"/>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32.07</c:v>
                </c:pt>
                <c:pt idx="1">
                  <c:v>34.700000000000003</c:v>
                </c:pt>
                <c:pt idx="2">
                  <c:v>39.020000000000003</c:v>
                </c:pt>
                <c:pt idx="3">
                  <c:v>36.770000000000003</c:v>
                </c:pt>
                <c:pt idx="4">
                  <c:v>34.880000000000003</c:v>
                </c:pt>
              </c:numCache>
            </c:numRef>
          </c:val>
          <c:extLst>
            <c:ext xmlns:c16="http://schemas.microsoft.com/office/drawing/2014/chart" uri="{C3380CC4-5D6E-409C-BE32-E72D297353CC}">
              <c16:uniqueId val="{00000001-E28E-4607-A6E9-5B644475D08C}"/>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4.1100000000000003</c:v>
                </c:pt>
                <c:pt idx="1">
                  <c:v>2.3199999999999998</c:v>
                </c:pt>
                <c:pt idx="2">
                  <c:v>-2.14</c:v>
                </c:pt>
                <c:pt idx="3">
                  <c:v>-10.89</c:v>
                </c:pt>
                <c:pt idx="4">
                  <c:v>-6.42</c:v>
                </c:pt>
              </c:numCache>
            </c:numRef>
          </c:val>
          <c:smooth val="0"/>
          <c:extLst>
            <c:ext xmlns:c16="http://schemas.microsoft.com/office/drawing/2014/chart" uri="{C3380CC4-5D6E-409C-BE32-E72D297353CC}">
              <c16:uniqueId val="{00000002-E28E-4607-A6E9-5B644475D08C}"/>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0.43</c:v>
                </c:pt>
                <c:pt idx="2">
                  <c:v>#N/A</c:v>
                </c:pt>
                <c:pt idx="3">
                  <c:v>0.19</c:v>
                </c:pt>
                <c:pt idx="4">
                  <c:v>#N/A</c:v>
                </c:pt>
                <c:pt idx="5">
                  <c:v>1.58</c:v>
                </c:pt>
                <c:pt idx="6">
                  <c:v>#N/A</c:v>
                </c:pt>
                <c:pt idx="7">
                  <c:v>0.1</c:v>
                </c:pt>
                <c:pt idx="8">
                  <c:v>#N/A</c:v>
                </c:pt>
                <c:pt idx="9">
                  <c:v>0.1</c:v>
                </c:pt>
              </c:numCache>
            </c:numRef>
          </c:val>
          <c:extLst>
            <c:ext xmlns:c16="http://schemas.microsoft.com/office/drawing/2014/chart" uri="{C3380CC4-5D6E-409C-BE32-E72D297353CC}">
              <c16:uniqueId val="{00000000-4C4A-4E3E-A83A-40F0028E824F}"/>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C4A-4E3E-A83A-40F0028E824F}"/>
            </c:ext>
          </c:extLst>
        </c:ser>
        <c:ser>
          <c:idx val="2"/>
          <c:order val="2"/>
          <c:tx>
            <c:strRef>
              <c:f>データシート!$A$29</c:f>
              <c:strCache>
                <c:ptCount val="1"/>
                <c:pt idx="0">
                  <c:v>国民健康保険事業特別会計（事業勘定）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0.19</c:v>
                </c:pt>
                <c:pt idx="2">
                  <c:v>#N/A</c:v>
                </c:pt>
                <c:pt idx="3">
                  <c:v>0.15</c:v>
                </c:pt>
                <c:pt idx="4">
                  <c:v>#N/A</c:v>
                </c:pt>
                <c:pt idx="5">
                  <c:v>0.14000000000000001</c:v>
                </c:pt>
                <c:pt idx="6">
                  <c:v>#N/A</c:v>
                </c:pt>
                <c:pt idx="7">
                  <c:v>0.12</c:v>
                </c:pt>
                <c:pt idx="8">
                  <c:v>#N/A</c:v>
                </c:pt>
                <c:pt idx="9">
                  <c:v>0.13</c:v>
                </c:pt>
              </c:numCache>
            </c:numRef>
          </c:val>
          <c:extLst>
            <c:ext xmlns:c16="http://schemas.microsoft.com/office/drawing/2014/chart" uri="{C3380CC4-5D6E-409C-BE32-E72D297353CC}">
              <c16:uniqueId val="{00000002-4C4A-4E3E-A83A-40F0028E824F}"/>
            </c:ext>
          </c:extLst>
        </c:ser>
        <c:ser>
          <c:idx val="3"/>
          <c:order val="3"/>
          <c:tx>
            <c:strRef>
              <c:f>データシート!$A$30</c:f>
              <c:strCache>
                <c:ptCount val="1"/>
                <c:pt idx="0">
                  <c:v>介護保険事業特別会計（保険事業勘定）</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0.82</c:v>
                </c:pt>
                <c:pt idx="2">
                  <c:v>#N/A</c:v>
                </c:pt>
                <c:pt idx="3">
                  <c:v>0.47</c:v>
                </c:pt>
                <c:pt idx="4">
                  <c:v>#N/A</c:v>
                </c:pt>
                <c:pt idx="5">
                  <c:v>0.34</c:v>
                </c:pt>
                <c:pt idx="6">
                  <c:v>#N/A</c:v>
                </c:pt>
                <c:pt idx="7">
                  <c:v>0.65</c:v>
                </c:pt>
                <c:pt idx="8">
                  <c:v>#N/A</c:v>
                </c:pt>
                <c:pt idx="9">
                  <c:v>0.75</c:v>
                </c:pt>
              </c:numCache>
            </c:numRef>
          </c:val>
          <c:extLst>
            <c:ext xmlns:c16="http://schemas.microsoft.com/office/drawing/2014/chart" uri="{C3380CC4-5D6E-409C-BE32-E72D297353CC}">
              <c16:uniqueId val="{00000003-4C4A-4E3E-A83A-40F0028E824F}"/>
            </c:ext>
          </c:extLst>
        </c:ser>
        <c:ser>
          <c:idx val="4"/>
          <c:order val="4"/>
          <c:tx>
            <c:strRef>
              <c:f>データシート!$A$31</c:f>
              <c:strCache>
                <c:ptCount val="1"/>
                <c:pt idx="0">
                  <c:v>浜坂地区残土処分場事業特別会計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2.3199999999999998</c:v>
                </c:pt>
                <c:pt idx="2">
                  <c:v>#N/A</c:v>
                </c:pt>
                <c:pt idx="3">
                  <c:v>3.74</c:v>
                </c:pt>
                <c:pt idx="4">
                  <c:v>#N/A</c:v>
                </c:pt>
                <c:pt idx="5">
                  <c:v>5.32</c:v>
                </c:pt>
                <c:pt idx="6">
                  <c:v>#N/A</c:v>
                </c:pt>
                <c:pt idx="7">
                  <c:v>0</c:v>
                </c:pt>
                <c:pt idx="8">
                  <c:v>#N/A</c:v>
                </c:pt>
                <c:pt idx="9">
                  <c:v>0.76</c:v>
                </c:pt>
              </c:numCache>
            </c:numRef>
          </c:val>
          <c:extLst>
            <c:ext xmlns:c16="http://schemas.microsoft.com/office/drawing/2014/chart" uri="{C3380CC4-5D6E-409C-BE32-E72D297353CC}">
              <c16:uniqueId val="{00000004-4C4A-4E3E-A83A-40F0028E824F}"/>
            </c:ext>
          </c:extLst>
        </c:ser>
        <c:ser>
          <c:idx val="5"/>
          <c:order val="5"/>
          <c:tx>
            <c:strRef>
              <c:f>データシート!$A$32</c:f>
              <c:strCache>
                <c:ptCount val="1"/>
                <c:pt idx="0">
                  <c:v>浜坂温泉配湯事業会計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2.0299999999999998</c:v>
                </c:pt>
                <c:pt idx="2">
                  <c:v>#N/A</c:v>
                </c:pt>
                <c:pt idx="3">
                  <c:v>2.29</c:v>
                </c:pt>
                <c:pt idx="4">
                  <c:v>#N/A</c:v>
                </c:pt>
                <c:pt idx="5">
                  <c:v>2.62</c:v>
                </c:pt>
                <c:pt idx="6">
                  <c:v>#N/A</c:v>
                </c:pt>
                <c:pt idx="7">
                  <c:v>2.81</c:v>
                </c:pt>
                <c:pt idx="8">
                  <c:v>#N/A</c:v>
                </c:pt>
                <c:pt idx="9">
                  <c:v>3.01</c:v>
                </c:pt>
              </c:numCache>
            </c:numRef>
          </c:val>
          <c:extLst>
            <c:ext xmlns:c16="http://schemas.microsoft.com/office/drawing/2014/chart" uri="{C3380CC4-5D6E-409C-BE32-E72D297353CC}">
              <c16:uniqueId val="{00000005-4C4A-4E3E-A83A-40F0028E824F}"/>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4.95</c:v>
                </c:pt>
                <c:pt idx="2">
                  <c:v>#N/A</c:v>
                </c:pt>
                <c:pt idx="3">
                  <c:v>7.67</c:v>
                </c:pt>
                <c:pt idx="4">
                  <c:v>#N/A</c:v>
                </c:pt>
                <c:pt idx="5">
                  <c:v>3.67</c:v>
                </c:pt>
                <c:pt idx="6">
                  <c:v>#N/A</c:v>
                </c:pt>
                <c:pt idx="7">
                  <c:v>6.24</c:v>
                </c:pt>
                <c:pt idx="8">
                  <c:v>#N/A</c:v>
                </c:pt>
                <c:pt idx="9">
                  <c:v>3.09</c:v>
                </c:pt>
              </c:numCache>
            </c:numRef>
          </c:val>
          <c:extLst>
            <c:ext xmlns:c16="http://schemas.microsoft.com/office/drawing/2014/chart" uri="{C3380CC4-5D6E-409C-BE32-E72D297353CC}">
              <c16:uniqueId val="{00000006-4C4A-4E3E-A83A-40F0028E824F}"/>
            </c:ext>
          </c:extLst>
        </c:ser>
        <c:ser>
          <c:idx val="7"/>
          <c:order val="7"/>
          <c:tx>
            <c:strRef>
              <c:f>データシート!$A$34</c:f>
              <c:strCache>
                <c:ptCount val="1"/>
                <c:pt idx="0">
                  <c:v>公立浜坂病院事業会計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3.71</c:v>
                </c:pt>
                <c:pt idx="2">
                  <c:v>#N/A</c:v>
                </c:pt>
                <c:pt idx="3">
                  <c:v>5.4</c:v>
                </c:pt>
                <c:pt idx="4">
                  <c:v>#N/A</c:v>
                </c:pt>
                <c:pt idx="5">
                  <c:v>7.53</c:v>
                </c:pt>
                <c:pt idx="6">
                  <c:v>#N/A</c:v>
                </c:pt>
                <c:pt idx="7">
                  <c:v>8.59</c:v>
                </c:pt>
                <c:pt idx="8">
                  <c:v>#N/A</c:v>
                </c:pt>
                <c:pt idx="9">
                  <c:v>8.68</c:v>
                </c:pt>
              </c:numCache>
            </c:numRef>
          </c:val>
          <c:extLst>
            <c:ext xmlns:c16="http://schemas.microsoft.com/office/drawing/2014/chart" uri="{C3380CC4-5D6E-409C-BE32-E72D297353CC}">
              <c16:uniqueId val="{00000007-4C4A-4E3E-A83A-40F0028E824F}"/>
            </c:ext>
          </c:extLst>
        </c:ser>
        <c:ser>
          <c:idx val="8"/>
          <c:order val="8"/>
          <c:tx>
            <c:strRef>
              <c:f>データシート!$A$35</c:f>
              <c:strCache>
                <c:ptCount val="1"/>
                <c:pt idx="0">
                  <c:v>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12.5</c:v>
                </c:pt>
                <c:pt idx="2">
                  <c:v>#N/A</c:v>
                </c:pt>
                <c:pt idx="3">
                  <c:v>12.03</c:v>
                </c:pt>
                <c:pt idx="4">
                  <c:v>#N/A</c:v>
                </c:pt>
                <c:pt idx="5">
                  <c:v>12.7</c:v>
                </c:pt>
                <c:pt idx="6">
                  <c:v>#N/A</c:v>
                </c:pt>
                <c:pt idx="7">
                  <c:v>13.73</c:v>
                </c:pt>
                <c:pt idx="8">
                  <c:v>#N/A</c:v>
                </c:pt>
                <c:pt idx="9">
                  <c:v>14.27</c:v>
                </c:pt>
              </c:numCache>
            </c:numRef>
          </c:val>
          <c:extLst>
            <c:ext xmlns:c16="http://schemas.microsoft.com/office/drawing/2014/chart" uri="{C3380CC4-5D6E-409C-BE32-E72D297353CC}">
              <c16:uniqueId val="{00000008-4C4A-4E3E-A83A-40F0028E824F}"/>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7.31</c:v>
                </c:pt>
                <c:pt idx="2">
                  <c:v>#N/A</c:v>
                </c:pt>
                <c:pt idx="3">
                  <c:v>10.199999999999999</c:v>
                </c:pt>
                <c:pt idx="4">
                  <c:v>#N/A</c:v>
                </c:pt>
                <c:pt idx="5">
                  <c:v>12.74</c:v>
                </c:pt>
                <c:pt idx="6">
                  <c:v>#N/A</c:v>
                </c:pt>
                <c:pt idx="7">
                  <c:v>14.95</c:v>
                </c:pt>
                <c:pt idx="8">
                  <c:v>#N/A</c:v>
                </c:pt>
                <c:pt idx="9">
                  <c:v>16.440000000000001</c:v>
                </c:pt>
              </c:numCache>
            </c:numRef>
          </c:val>
          <c:extLst>
            <c:ext xmlns:c16="http://schemas.microsoft.com/office/drawing/2014/chart" uri="{C3380CC4-5D6E-409C-BE32-E72D297353CC}">
              <c16:uniqueId val="{00000009-4C4A-4E3E-A83A-40F0028E824F}"/>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1302</c:v>
                </c:pt>
                <c:pt idx="5">
                  <c:v>1328</c:v>
                </c:pt>
                <c:pt idx="8">
                  <c:v>1437</c:v>
                </c:pt>
                <c:pt idx="11">
                  <c:v>1470</c:v>
                </c:pt>
                <c:pt idx="14">
                  <c:v>1491</c:v>
                </c:pt>
              </c:numCache>
            </c:numRef>
          </c:val>
          <c:extLst>
            <c:ext xmlns:c16="http://schemas.microsoft.com/office/drawing/2014/chart" uri="{C3380CC4-5D6E-409C-BE32-E72D297353CC}">
              <c16:uniqueId val="{00000000-3067-4837-AD8D-BA63EF26359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1</c:v>
                </c:pt>
                <c:pt idx="9">
                  <c:v>1</c:v>
                </c:pt>
                <c:pt idx="12">
                  <c:v>0</c:v>
                </c:pt>
              </c:numCache>
            </c:numRef>
          </c:val>
          <c:extLst>
            <c:ext xmlns:c16="http://schemas.microsoft.com/office/drawing/2014/chart" uri="{C3380CC4-5D6E-409C-BE32-E72D297353CC}">
              <c16:uniqueId val="{00000001-3067-4837-AD8D-BA63EF26359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067-4837-AD8D-BA63EF26359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3-3067-4837-AD8D-BA63EF26359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464</c:v>
                </c:pt>
                <c:pt idx="3">
                  <c:v>468</c:v>
                </c:pt>
                <c:pt idx="6">
                  <c:v>499</c:v>
                </c:pt>
                <c:pt idx="9">
                  <c:v>415</c:v>
                </c:pt>
                <c:pt idx="12">
                  <c:v>404</c:v>
                </c:pt>
              </c:numCache>
            </c:numRef>
          </c:val>
          <c:extLst>
            <c:ext xmlns:c16="http://schemas.microsoft.com/office/drawing/2014/chart" uri="{C3380CC4-5D6E-409C-BE32-E72D297353CC}">
              <c16:uniqueId val="{00000004-3067-4837-AD8D-BA63EF26359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1</c:v>
                </c:pt>
              </c:numCache>
            </c:numRef>
          </c:val>
          <c:extLst>
            <c:ext xmlns:c16="http://schemas.microsoft.com/office/drawing/2014/chart" uri="{C3380CC4-5D6E-409C-BE32-E72D297353CC}">
              <c16:uniqueId val="{00000005-3067-4837-AD8D-BA63EF26359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067-4837-AD8D-BA63EF26359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1377</c:v>
                </c:pt>
                <c:pt idx="3">
                  <c:v>1444</c:v>
                </c:pt>
                <c:pt idx="6">
                  <c:v>1516</c:v>
                </c:pt>
                <c:pt idx="9">
                  <c:v>1614</c:v>
                </c:pt>
                <c:pt idx="12">
                  <c:v>1643</c:v>
                </c:pt>
              </c:numCache>
            </c:numRef>
          </c:val>
          <c:extLst>
            <c:ext xmlns:c16="http://schemas.microsoft.com/office/drawing/2014/chart" uri="{C3380CC4-5D6E-409C-BE32-E72D297353CC}">
              <c16:uniqueId val="{00000007-3067-4837-AD8D-BA63EF26359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539</c:v>
                </c:pt>
                <c:pt idx="2">
                  <c:v>#N/A</c:v>
                </c:pt>
                <c:pt idx="3">
                  <c:v>#N/A</c:v>
                </c:pt>
                <c:pt idx="4">
                  <c:v>584</c:v>
                </c:pt>
                <c:pt idx="5">
                  <c:v>#N/A</c:v>
                </c:pt>
                <c:pt idx="6">
                  <c:v>#N/A</c:v>
                </c:pt>
                <c:pt idx="7">
                  <c:v>579</c:v>
                </c:pt>
                <c:pt idx="8">
                  <c:v>#N/A</c:v>
                </c:pt>
                <c:pt idx="9">
                  <c:v>#N/A</c:v>
                </c:pt>
                <c:pt idx="10">
                  <c:v>560</c:v>
                </c:pt>
                <c:pt idx="11">
                  <c:v>#N/A</c:v>
                </c:pt>
                <c:pt idx="12">
                  <c:v>#N/A</c:v>
                </c:pt>
                <c:pt idx="13">
                  <c:v>558</c:v>
                </c:pt>
                <c:pt idx="14">
                  <c:v>#N/A</c:v>
                </c:pt>
              </c:numCache>
            </c:numRef>
          </c:val>
          <c:smooth val="0"/>
          <c:extLst>
            <c:ext xmlns:c16="http://schemas.microsoft.com/office/drawing/2014/chart" uri="{C3380CC4-5D6E-409C-BE32-E72D297353CC}">
              <c16:uniqueId val="{00000008-3067-4837-AD8D-BA63EF26359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12637</c:v>
                </c:pt>
                <c:pt idx="5">
                  <c:v>12503</c:v>
                </c:pt>
                <c:pt idx="8">
                  <c:v>12029</c:v>
                </c:pt>
                <c:pt idx="11">
                  <c:v>11885</c:v>
                </c:pt>
                <c:pt idx="14">
                  <c:v>11843</c:v>
                </c:pt>
              </c:numCache>
            </c:numRef>
          </c:val>
          <c:extLst>
            <c:ext xmlns:c16="http://schemas.microsoft.com/office/drawing/2014/chart" uri="{C3380CC4-5D6E-409C-BE32-E72D297353CC}">
              <c16:uniqueId val="{00000000-A691-4F43-9BB7-02F2F86DDAF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152</c:v>
                </c:pt>
                <c:pt idx="5">
                  <c:v>125</c:v>
                </c:pt>
                <c:pt idx="8">
                  <c:v>1329</c:v>
                </c:pt>
                <c:pt idx="11">
                  <c:v>1113</c:v>
                </c:pt>
                <c:pt idx="14">
                  <c:v>905</c:v>
                </c:pt>
              </c:numCache>
            </c:numRef>
          </c:val>
          <c:extLst>
            <c:ext xmlns:c16="http://schemas.microsoft.com/office/drawing/2014/chart" uri="{C3380CC4-5D6E-409C-BE32-E72D297353CC}">
              <c16:uniqueId val="{00000001-A691-4F43-9BB7-02F2F86DDAF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3445</c:v>
                </c:pt>
                <c:pt idx="5">
                  <c:v>3819</c:v>
                </c:pt>
                <c:pt idx="8">
                  <c:v>4186</c:v>
                </c:pt>
                <c:pt idx="11">
                  <c:v>4153</c:v>
                </c:pt>
                <c:pt idx="14">
                  <c:v>4365</c:v>
                </c:pt>
              </c:numCache>
            </c:numRef>
          </c:val>
          <c:extLst>
            <c:ext xmlns:c16="http://schemas.microsoft.com/office/drawing/2014/chart" uri="{C3380CC4-5D6E-409C-BE32-E72D297353CC}">
              <c16:uniqueId val="{00000002-A691-4F43-9BB7-02F2F86DDAF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691-4F43-9BB7-02F2F86DDAF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691-4F43-9BB7-02F2F86DDAF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691-4F43-9BB7-02F2F86DDAF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1418</c:v>
                </c:pt>
                <c:pt idx="3">
                  <c:v>1344</c:v>
                </c:pt>
                <c:pt idx="6">
                  <c:v>1362</c:v>
                </c:pt>
                <c:pt idx="9">
                  <c:v>1228</c:v>
                </c:pt>
                <c:pt idx="12">
                  <c:v>1271</c:v>
                </c:pt>
              </c:numCache>
            </c:numRef>
          </c:val>
          <c:extLst>
            <c:ext xmlns:c16="http://schemas.microsoft.com/office/drawing/2014/chart" uri="{C3380CC4-5D6E-409C-BE32-E72D297353CC}">
              <c16:uniqueId val="{00000006-A691-4F43-9BB7-02F2F86DDAF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c:v>
                </c:pt>
                <c:pt idx="3">
                  <c:v>1</c:v>
                </c:pt>
                <c:pt idx="6">
                  <c:v>1</c:v>
                </c:pt>
                <c:pt idx="9">
                  <c:v>7</c:v>
                </c:pt>
                <c:pt idx="12">
                  <c:v>7</c:v>
                </c:pt>
              </c:numCache>
            </c:numRef>
          </c:val>
          <c:extLst>
            <c:ext xmlns:c16="http://schemas.microsoft.com/office/drawing/2014/chart" uri="{C3380CC4-5D6E-409C-BE32-E72D297353CC}">
              <c16:uniqueId val="{00000007-A691-4F43-9BB7-02F2F86DDAF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4103</c:v>
                </c:pt>
                <c:pt idx="3">
                  <c:v>3672</c:v>
                </c:pt>
                <c:pt idx="6">
                  <c:v>3445</c:v>
                </c:pt>
                <c:pt idx="9">
                  <c:v>3062</c:v>
                </c:pt>
                <c:pt idx="12">
                  <c:v>2687</c:v>
                </c:pt>
              </c:numCache>
            </c:numRef>
          </c:val>
          <c:extLst>
            <c:ext xmlns:c16="http://schemas.microsoft.com/office/drawing/2014/chart" uri="{C3380CC4-5D6E-409C-BE32-E72D297353CC}">
              <c16:uniqueId val="{00000008-A691-4F43-9BB7-02F2F86DDAF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c:v>
                </c:pt>
                <c:pt idx="3">
                  <c:v>1</c:v>
                </c:pt>
                <c:pt idx="6">
                  <c:v>0</c:v>
                </c:pt>
                <c:pt idx="9">
                  <c:v>0</c:v>
                </c:pt>
                <c:pt idx="12">
                  <c:v>0</c:v>
                </c:pt>
              </c:numCache>
            </c:numRef>
          </c:val>
          <c:extLst>
            <c:ext xmlns:c16="http://schemas.microsoft.com/office/drawing/2014/chart" uri="{C3380CC4-5D6E-409C-BE32-E72D297353CC}">
              <c16:uniqueId val="{00000009-A691-4F43-9BB7-02F2F86DDAF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15202</c:v>
                </c:pt>
                <c:pt idx="3">
                  <c:v>14820</c:v>
                </c:pt>
                <c:pt idx="6">
                  <c:v>14173</c:v>
                </c:pt>
                <c:pt idx="9">
                  <c:v>14003</c:v>
                </c:pt>
                <c:pt idx="12">
                  <c:v>14133</c:v>
                </c:pt>
              </c:numCache>
            </c:numRef>
          </c:val>
          <c:extLst>
            <c:ext xmlns:c16="http://schemas.microsoft.com/office/drawing/2014/chart" uri="{C3380CC4-5D6E-409C-BE32-E72D297353CC}">
              <c16:uniqueId val="{0000000A-A691-4F43-9BB7-02F2F86DDAF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4492</c:v>
                </c:pt>
                <c:pt idx="2">
                  <c:v>#N/A</c:v>
                </c:pt>
                <c:pt idx="3">
                  <c:v>#N/A</c:v>
                </c:pt>
                <c:pt idx="4">
                  <c:v>3391</c:v>
                </c:pt>
                <c:pt idx="5">
                  <c:v>#N/A</c:v>
                </c:pt>
                <c:pt idx="6">
                  <c:v>#N/A</c:v>
                </c:pt>
                <c:pt idx="7">
                  <c:v>1436</c:v>
                </c:pt>
                <c:pt idx="8">
                  <c:v>#N/A</c:v>
                </c:pt>
                <c:pt idx="9">
                  <c:v>#N/A</c:v>
                </c:pt>
                <c:pt idx="10">
                  <c:v>1149</c:v>
                </c:pt>
                <c:pt idx="11">
                  <c:v>#N/A</c:v>
                </c:pt>
                <c:pt idx="12">
                  <c:v>#N/A</c:v>
                </c:pt>
                <c:pt idx="13">
                  <c:v>986</c:v>
                </c:pt>
                <c:pt idx="14">
                  <c:v>#N/A</c:v>
                </c:pt>
              </c:numCache>
            </c:numRef>
          </c:val>
          <c:smooth val="0"/>
          <c:extLst>
            <c:ext xmlns:c16="http://schemas.microsoft.com/office/drawing/2014/chart" uri="{C3380CC4-5D6E-409C-BE32-E72D297353CC}">
              <c16:uniqueId val="{0000000B-A691-4F43-9BB7-02F2F86DDAF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2478</c:v>
                </c:pt>
                <c:pt idx="1">
                  <c:v>2329</c:v>
                </c:pt>
                <c:pt idx="2">
                  <c:v>2254</c:v>
                </c:pt>
              </c:numCache>
            </c:numRef>
          </c:val>
          <c:extLst>
            <c:ext xmlns:c16="http://schemas.microsoft.com/office/drawing/2014/chart" uri="{C3380CC4-5D6E-409C-BE32-E72D297353CC}">
              <c16:uniqueId val="{00000000-043B-4353-A67D-FF7B13B6350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818</c:v>
                </c:pt>
                <c:pt idx="1">
                  <c:v>793</c:v>
                </c:pt>
                <c:pt idx="2">
                  <c:v>809</c:v>
                </c:pt>
              </c:numCache>
            </c:numRef>
          </c:val>
          <c:extLst>
            <c:ext xmlns:c16="http://schemas.microsoft.com/office/drawing/2014/chart" uri="{C3380CC4-5D6E-409C-BE32-E72D297353CC}">
              <c16:uniqueId val="{00000001-043B-4353-A67D-FF7B13B6350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1915</c:v>
                </c:pt>
                <c:pt idx="1">
                  <c:v>2677</c:v>
                </c:pt>
                <c:pt idx="2">
                  <c:v>2791</c:v>
                </c:pt>
              </c:numCache>
            </c:numRef>
          </c:val>
          <c:extLst>
            <c:ext xmlns:c16="http://schemas.microsoft.com/office/drawing/2014/chart" uri="{C3380CC4-5D6E-409C-BE32-E72D297353CC}">
              <c16:uniqueId val="{00000002-043B-4353-A67D-FF7B13B6350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兵庫県新温泉町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実質公債費比率（分子）の大半を占める元利償還金は、地方債の発行額と連動している。地方債の元利償還金は、地域振興基金造成事業、</a:t>
          </a:r>
          <a:r>
            <a:rPr kumimoji="1" lang="ja-JP" altLang="en-US" sz="1300">
              <a:solidFill>
                <a:sysClr val="windowText" lastClr="000000"/>
              </a:solidFill>
              <a:latin typeface="ＭＳ ゴシック" pitchFamily="49" charset="-128"/>
              <a:ea typeface="ＭＳ ゴシック" pitchFamily="49" charset="-128"/>
            </a:rPr>
            <a:t>夢ホール耐震化等整備事業等の元金償還開始に伴い増加</a:t>
          </a:r>
          <a:r>
            <a:rPr kumimoji="1" lang="ja-JP" altLang="en-US" sz="1300">
              <a:latin typeface="ＭＳ ゴシック" pitchFamily="49" charset="-128"/>
              <a:ea typeface="ＭＳ ゴシック" pitchFamily="49" charset="-128"/>
            </a:rPr>
            <a:t>。</a:t>
          </a:r>
        </a:p>
        <a:p>
          <a:r>
            <a:rPr kumimoji="1" lang="ja-JP" altLang="en-US" sz="1300">
              <a:latin typeface="ＭＳ ゴシック" pitchFamily="49" charset="-128"/>
              <a:ea typeface="ＭＳ ゴシック" pitchFamily="49" charset="-128"/>
            </a:rPr>
            <a:t>　公営企業債の元利償還金対する繰入額は、下水道事業の元利償還金に係る繰入金が減少したため減少。</a:t>
          </a:r>
        </a:p>
        <a:p>
          <a:r>
            <a:rPr kumimoji="1" lang="ja-JP" altLang="en-US" sz="1300">
              <a:latin typeface="ＭＳ ゴシック" pitchFamily="49" charset="-128"/>
              <a:ea typeface="ＭＳ ゴシック" pitchFamily="49" charset="-128"/>
            </a:rPr>
            <a:t>　元利償還金が増加しているが、算入公債費等の増加などで実質公債費比率の分子は減少している。</a:t>
          </a:r>
        </a:p>
        <a:p>
          <a:r>
            <a:rPr kumimoji="1" lang="ja-JP" altLang="en-US" sz="1300">
              <a:latin typeface="ＭＳ ゴシック" pitchFamily="49" charset="-128"/>
              <a:ea typeface="ＭＳ ゴシック" pitchFamily="49" charset="-128"/>
            </a:rPr>
            <a:t>　今後も引き続き地方債の計画的な発行、交付税算入率の高い起債の活用など公債費の負担軽減に努める。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rgbClr val="FF0000"/>
              </a:solidFill>
              <a:latin typeface="ＭＳ ゴシック" pitchFamily="49" charset="-128"/>
              <a:ea typeface="ＭＳ ゴシック" pitchFamily="49" charset="-128"/>
            </a:rPr>
            <a:t>　</a:t>
          </a:r>
          <a:r>
            <a:rPr kumimoji="1" lang="ja-JP" altLang="en-US" sz="1400">
              <a:solidFill>
                <a:sysClr val="windowText" lastClr="000000"/>
              </a:solidFill>
              <a:latin typeface="ＭＳ ゴシック" pitchFamily="49" charset="-128"/>
              <a:ea typeface="ＭＳ ゴシック" pitchFamily="49" charset="-128"/>
            </a:rPr>
            <a:t>令和５年度に満期一括償還地方債を発行し、令和６年度で積立てを行った。令和６年度も満期一括償還地方債を発行しており、令和７年度以降積立て予定。</a:t>
          </a:r>
          <a:endParaRPr kumimoji="1" lang="en-US" altLang="ja-JP"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兵庫県新温泉町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a:t>
          </a:r>
          <a:r>
            <a:rPr kumimoji="1" lang="ja-JP" altLang="en-US" sz="1100">
              <a:latin typeface="ＭＳ ゴシック" pitchFamily="49" charset="-128"/>
              <a:ea typeface="ＭＳ ゴシック" pitchFamily="49" charset="-128"/>
            </a:rPr>
            <a:t>一般会計等に</a:t>
          </a:r>
          <a:r>
            <a:rPr kumimoji="1" lang="ja-JP" altLang="en-US" sz="1100">
              <a:solidFill>
                <a:sysClr val="windowText" lastClr="000000"/>
              </a:solidFill>
              <a:latin typeface="ＭＳ ゴシック" pitchFamily="49" charset="-128"/>
              <a:ea typeface="ＭＳ ゴシック" pitchFamily="49" charset="-128"/>
            </a:rPr>
            <a:t>係る地方債の現在高は、令和２年度までは、北但広域ごみ処理施設建設事業、夢ホール耐震化事業、新残土処分場整備事業等実施により増加傾向、令和３年度以降は、大型事業終了により減少傾向であった。令和６年度はケーブルテレビ整備事業等実施により、対前年で増加している。</a:t>
          </a:r>
        </a:p>
        <a:p>
          <a:r>
            <a:rPr kumimoji="1" lang="ja-JP" altLang="en-US" sz="1100">
              <a:latin typeface="ＭＳ ゴシック" pitchFamily="49" charset="-128"/>
              <a:ea typeface="ＭＳ ゴシック" pitchFamily="49" charset="-128"/>
            </a:rPr>
            <a:t>　公営企業債等繰入見込額（公営企業債等償還に係る一般会計負担見込額）は、平成</a:t>
          </a:r>
          <a:r>
            <a:rPr kumimoji="1" lang="en-US" altLang="ja-JP" sz="1100">
              <a:latin typeface="ＭＳ ゴシック" pitchFamily="49" charset="-128"/>
              <a:ea typeface="ＭＳ ゴシック" pitchFamily="49" charset="-128"/>
            </a:rPr>
            <a:t>22</a:t>
          </a:r>
          <a:r>
            <a:rPr kumimoji="1" lang="ja-JP" altLang="en-US" sz="1100">
              <a:latin typeface="ＭＳ ゴシック" pitchFamily="49" charset="-128"/>
              <a:ea typeface="ＭＳ ゴシック" pitchFamily="49" charset="-128"/>
            </a:rPr>
            <a:t>年度をピークに減少している。</a:t>
          </a:r>
        </a:p>
        <a:p>
          <a:r>
            <a:rPr kumimoji="1" lang="ja-JP" altLang="en-US" sz="1100">
              <a:latin typeface="ＭＳ ゴシック" pitchFamily="49" charset="-128"/>
              <a:ea typeface="ＭＳ ゴシック" pitchFamily="49" charset="-128"/>
            </a:rPr>
            <a:t>　また、将来負担比率算定上の分子から控除（マイナス）される充当可能基金現在高は、財政調整基金、減債基金等の計画的な積立により近年増加傾向となっている。</a:t>
          </a:r>
          <a:r>
            <a:rPr kumimoji="1" lang="ja-JP" altLang="en-US" sz="1100">
              <a:solidFill>
                <a:sysClr val="windowText" lastClr="000000"/>
              </a:solidFill>
              <a:latin typeface="ＭＳ ゴシック" pitchFamily="49" charset="-128"/>
              <a:ea typeface="ＭＳ ゴシック" pitchFamily="49" charset="-128"/>
            </a:rPr>
            <a:t>令和４年度から新残土処分場整備事業の元金償還の開始に伴い大幅に増加して以降、充当する地方債現在高の減少により、充当可能特定歳入は、減少傾向となっている。</a:t>
          </a:r>
          <a:endParaRPr kumimoji="1" lang="en-US" altLang="ja-JP" sz="1100">
            <a:solidFill>
              <a:sysClr val="windowText" lastClr="000000"/>
            </a:solidFill>
            <a:latin typeface="ＭＳ ゴシック" pitchFamily="49" charset="-128"/>
            <a:ea typeface="ＭＳ ゴシック" pitchFamily="49" charset="-128"/>
          </a:endParaRPr>
        </a:p>
        <a:p>
          <a:r>
            <a:rPr kumimoji="1" lang="ja-JP" altLang="en-US" sz="1100">
              <a:latin typeface="ＭＳ ゴシック" pitchFamily="49" charset="-128"/>
              <a:ea typeface="ＭＳ ゴシック" pitchFamily="49" charset="-128"/>
            </a:rPr>
            <a:t>　</a:t>
          </a:r>
          <a:r>
            <a:rPr kumimoji="1" lang="ja-JP" altLang="en-US" sz="1100">
              <a:solidFill>
                <a:sysClr val="windowText" lastClr="000000"/>
              </a:solidFill>
              <a:latin typeface="ＭＳ ゴシック" pitchFamily="49" charset="-128"/>
              <a:ea typeface="ＭＳ ゴシック" pitchFamily="49" charset="-128"/>
            </a:rPr>
            <a:t>結果、将来負担比率の分子において、将来負担額と分子から控除される充当可能財源等はともに減少しているが、将来負担額の減少幅がより大きく、分子が減少している。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兵庫県新温泉町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令和６年度は、災害復旧事業に伴う財源不足を補うため財政調整基金から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百万円取崩し</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、また公債費償還等の財源として減債基金から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百万円取崩し、ふるさとづくり基金から寄付者の目的に沿った事業へ活用するため</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172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百万円の取崩しを行っている。一方で、財政調整基金に歳計剰余金処分による</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194</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百万円を積立、減債基金に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102</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百万円の積立、ふるさとづくり寄付金を原資としたふるさとづくり基金に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139</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百万円の積立、また残土処分場使用料を原資とした和泉谷残土処分場整備基金に</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百万円の積立を行った。結果、基金全体として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5,855</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百万円増）となった。</a:t>
          </a:r>
        </a:p>
        <a:p>
          <a:endPar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基金の使途の明確化を図りつつ、災害等への備えや後年度の地方債の償還に備えるため、前年度剰余金等を活用し、財政調整基金や減債基金等に積立てていくことを予定している。ふるさとづくり基金はふるさとづくり寄付金を財源として基金積立を行い、後年度以降、寄付金受入の際、指定された使途に応じて各事業に活用する。新残土処分場整備事業の元利償還に備えるため、残土処分場使用料収入を和泉谷残土処分場整備基金に積立てる。</a:t>
          </a: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和泉谷残土処分場整備基金は、残土処分場使用料を財源として基金積立を行い、新残土処分場整備事業の元利償還に充当を行う。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地域振興基金は合併特例債を活用して基金積立を行い、将来、町で行う大型事業等に対して充当を行う。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ふるさとづくり基金はふるさとづくり寄付金を財源として基金積立を行い、寄付金受入の際、指定された使途に応じて、各事業に充当する。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森林環境基金は森林環境譲与税を財源として基金積立を行い、後年度、町が実施する木材等活用した公共施設の整備事業に対して充当を行う。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交通安全対策基金は市町交通災害共済の解散に伴う清算金を財源として基金積立を行い、後年度、町が実施する交通安全対策事業に対して充当を行う。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和泉谷残土処分場整備基金は、後年度の元利償還に備えるため積立を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百万円行ったため、令和６年度末残高で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地域振興基金は、令和６年度末残高で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百万円（前年度比増減なし）となった。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ふるさとづくり基金は、令和６年度中に積立を行った金額より、取崩して事業に活用した金額が多かったため、令和６年度末残高で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百万円減）と</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なった。</a:t>
          </a: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　森林環境基金は、後年度の活用に備え基金積立を行ったため、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交通安全対策基金は令和６年度中に取崩して交通安全対策事業に活用したため、令和６年度末残高で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和泉谷残土処分場整備基金は、残土処分場使用料を財源として基金積立を行い、後年度の元利償還に備える。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地域振興基金は、合併特例債を活用して基金積立可能額範囲内の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1,150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百万円まで積立済であるため、今後は、計画的に活用していく。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づくり基金は、地場産品などの魅力発信を積極的に行い、ふるさとづくり寄付金の拡大を図るとともに、受入れた寄付金から経費を除いた額を一度基金に積立て、寄付金受入の際の指定された使途に応じて、後年度各事業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森林環境基金は、後年度の活用に備え、基金積立を行い、木材等活用した公共施設の整備事業等に充当する。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交通安全対策基金は市町交通災害共済の解散に伴う清算金を財源として基金積立を行っているため、後年度、町が実施する交通安全対策事業に対して充当を行う。</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令和６年度は、前年度の決算剰余金や基金利子の積立を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百万円行った一方で、災害復旧事業に伴う財源不足を補うため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百万円の取崩しを行ったため、令和６度末残高で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人口減による普通交付税の減少等、歳入不足を見越し、今後も剰余金を活用して財政調整基金の積立を行っていく。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後年度の公債費等の増加に備えるため、令和６年度は減債基金へ積立を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百万円行った一方で、公債費償還等の財源として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百万円の取崩しを行った。令和６年度末残高で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809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百万円（前年度比</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今後の大型事業の実施伴う公債費や地方債残高の増が見込まれるため、剰余金等を活用しながら減債基金の積立を計画的に行う。</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兵庫県新温泉町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12,829
12,617
241.01
13,847,712
13,472,273
249,601
6,463,263
14,133,208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単年度財政力指数の推移は、</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令和２年度</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0.254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、令和３年度</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0.235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、令和４年度</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0.240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、令和５年度</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0.245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、令和６年度</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0.242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となって</a:t>
          </a:r>
          <a:r>
            <a:rPr kumimoji="1" lang="ja-JP" altLang="en-US" sz="1050">
              <a:latin typeface="ＭＳ Ｐゴシック" panose="020B0600070205080204" pitchFamily="50" charset="-128"/>
              <a:ea typeface="ＭＳ Ｐゴシック" panose="020B0600070205080204" pitchFamily="50" charset="-128"/>
            </a:rPr>
            <a:t>いる。</a:t>
          </a:r>
        </a:p>
        <a:p>
          <a:r>
            <a:rPr kumimoji="1" lang="ja-JP" altLang="en-US" sz="1050">
              <a:latin typeface="ＭＳ Ｐゴシック" panose="020B0600070205080204" pitchFamily="50" charset="-128"/>
              <a:ea typeface="ＭＳ Ｐゴシック" panose="020B0600070205080204" pitchFamily="50" charset="-128"/>
            </a:rPr>
            <a:t>　財政力指数は、当該年度以前</a:t>
          </a:r>
          <a:r>
            <a:rPr kumimoji="1" lang="en-US" altLang="ja-JP" sz="1050">
              <a:latin typeface="ＭＳ Ｐゴシック" panose="020B0600070205080204" pitchFamily="50" charset="-128"/>
              <a:ea typeface="ＭＳ Ｐゴシック" panose="020B0600070205080204" pitchFamily="50" charset="-128"/>
            </a:rPr>
            <a:t>3</a:t>
          </a:r>
          <a:r>
            <a:rPr kumimoji="1" lang="ja-JP" altLang="en-US" sz="1050">
              <a:latin typeface="ＭＳ Ｐゴシック" panose="020B0600070205080204" pitchFamily="50" charset="-128"/>
              <a:ea typeface="ＭＳ Ｐゴシック" panose="020B0600070205080204" pitchFamily="50" charset="-128"/>
            </a:rPr>
            <a:t>カ年の平均値となっており、令和２年度と令和５年度の単年度財政力指数の相殺により、令和４年度</a:t>
          </a:r>
          <a:r>
            <a:rPr kumimoji="1" lang="en-US" altLang="ja-JP" sz="1050">
              <a:latin typeface="ＭＳ Ｐゴシック" panose="020B0600070205080204" pitchFamily="50" charset="-128"/>
              <a:ea typeface="ＭＳ Ｐゴシック" panose="020B0600070205080204" pitchFamily="50" charset="-128"/>
            </a:rPr>
            <a:t>0.243</a:t>
          </a:r>
          <a:r>
            <a:rPr kumimoji="1" lang="ja-JP" altLang="en-US" sz="1050">
              <a:latin typeface="ＭＳ Ｐゴシック" panose="020B0600070205080204" pitchFamily="50" charset="-128"/>
              <a:ea typeface="ＭＳ Ｐゴシック" panose="020B0600070205080204" pitchFamily="50" charset="-128"/>
            </a:rPr>
            <a:t>から令和５年度</a:t>
          </a:r>
          <a:r>
            <a:rPr kumimoji="1" lang="en-US" altLang="ja-JP" sz="1050">
              <a:latin typeface="ＭＳ Ｐゴシック" panose="020B0600070205080204" pitchFamily="50" charset="-128"/>
              <a:ea typeface="ＭＳ Ｐゴシック" panose="020B0600070205080204" pitchFamily="50" charset="-128"/>
            </a:rPr>
            <a:t>0.240</a:t>
          </a:r>
          <a:r>
            <a:rPr kumimoji="1" lang="ja-JP" altLang="en-US" sz="1050">
              <a:latin typeface="ＭＳ Ｐゴシック" panose="020B0600070205080204" pitchFamily="50" charset="-128"/>
              <a:ea typeface="ＭＳ Ｐゴシック" panose="020B0600070205080204" pitchFamily="50" charset="-128"/>
            </a:rPr>
            <a:t>へ</a:t>
          </a:r>
          <a:r>
            <a:rPr kumimoji="1" lang="en-US" altLang="ja-JP" sz="1050">
              <a:latin typeface="ＭＳ Ｐゴシック" panose="020B0600070205080204" pitchFamily="50" charset="-128"/>
              <a:ea typeface="ＭＳ Ｐゴシック" panose="020B0600070205080204" pitchFamily="50" charset="-128"/>
            </a:rPr>
            <a:t>0.003</a:t>
          </a:r>
          <a:r>
            <a:rPr kumimoji="1" lang="ja-JP" altLang="en-US" sz="1050">
              <a:latin typeface="ＭＳ Ｐゴシック" panose="020B0600070205080204" pitchFamily="50" charset="-128"/>
              <a:ea typeface="ＭＳ Ｐゴシック" panose="020B0600070205080204" pitchFamily="50" charset="-128"/>
            </a:rPr>
            <a:t>％減少した。</a:t>
          </a:r>
        </a:p>
        <a:p>
          <a:r>
            <a:rPr kumimoji="1" lang="ja-JP" altLang="en-US" sz="1050">
              <a:latin typeface="ＭＳ Ｐゴシック" panose="020B0600070205080204" pitchFamily="50" charset="-128"/>
              <a:ea typeface="ＭＳ Ｐゴシック" panose="020B0600070205080204" pitchFamily="50" charset="-128"/>
            </a:rPr>
            <a:t>　人口の減少や全国平均を上回る高齢化率等による個人・法人税の減収、地価の下落に伴う固定資産税の減収等により、税収増が見込めず財政基盤が弱い状況となっており、財政力指数は、類似団体平均を下回っている。今後も経常的経費の抑制をはじめとした歳出削減、町税の徴収強化などの取組みを通じて、財政基盤の強化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46</xdr:row>
      <xdr:rowOff>3175</xdr:rowOff>
    </xdr:from>
    <xdr:to>
      <xdr:col>27</xdr:col>
      <xdr:colOff>184150</xdr:colOff>
      <xdr:row>46</xdr:row>
      <xdr:rowOff>3175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8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45</xdr:row>
      <xdr:rowOff>32402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4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44</xdr:row>
      <xdr:rowOff>44450</xdr:rowOff>
    </xdr:from>
    <xdr:to>
      <xdr:col>27</xdr:col>
      <xdr:colOff>184150</xdr:colOff>
      <xdr:row>44</xdr:row>
      <xdr:rowOff>44450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43</xdr:row>
      <xdr:rowOff>73677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85725</xdr:rowOff>
    </xdr:from>
    <xdr:to>
      <xdr:col>27</xdr:col>
      <xdr:colOff>184150</xdr:colOff>
      <xdr:row>42</xdr:row>
      <xdr:rowOff>85725</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28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114952</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14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168275</xdr:rowOff>
    </xdr:from>
    <xdr:to>
      <xdr:col>27</xdr:col>
      <xdr:colOff>184150</xdr:colOff>
      <xdr:row>38</xdr:row>
      <xdr:rowOff>168275</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68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26052</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54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38100</xdr:rowOff>
    </xdr:from>
    <xdr:to>
      <xdr:col>27</xdr:col>
      <xdr:colOff>184150</xdr:colOff>
      <xdr:row>37</xdr:row>
      <xdr:rowOff>38100</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67327</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79375</xdr:rowOff>
    </xdr:from>
    <xdr:to>
      <xdr:col>27</xdr:col>
      <xdr:colOff>184150</xdr:colOff>
      <xdr:row>35</xdr:row>
      <xdr:rowOff>79375</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608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108602</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93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5" name="テキスト ボックス 64">
          <a:extLst>
            <a:ext uri="{FF2B5EF4-FFF2-40B4-BE49-F238E27FC236}">
              <a16:creationId xmlns:a16="http://schemas.microsoft.com/office/drawing/2014/main" id="{00000000-0008-0000-0300-000041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6" name="財政力グラフ枠">
          <a:extLst>
            <a:ext uri="{FF2B5EF4-FFF2-40B4-BE49-F238E27FC236}">
              <a16:creationId xmlns:a16="http://schemas.microsoft.com/office/drawing/2014/main" id="{00000000-0008-0000-0300-000042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58738</xdr:rowOff>
    </xdr:from>
    <xdr:to>
      <xdr:col>23</xdr:col>
      <xdr:colOff>133350</xdr:colOff>
      <xdr:row>44</xdr:row>
      <xdr:rowOff>144992</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flipV="1">
          <a:off x="4953000" y="6230938"/>
          <a:ext cx="0" cy="14578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117069</xdr:rowOff>
    </xdr:from>
    <xdr:ext cx="762000" cy="259045"/>
    <xdr:sp macro="" textlink="">
      <xdr:nvSpPr>
        <xdr:cNvPr id="68" name="財政力最小値テキスト">
          <a:extLst>
            <a:ext uri="{FF2B5EF4-FFF2-40B4-BE49-F238E27FC236}">
              <a16:creationId xmlns:a16="http://schemas.microsoft.com/office/drawing/2014/main" id="{00000000-0008-0000-0300-000044000000}"/>
            </a:ext>
          </a:extLst>
        </xdr:cNvPr>
        <xdr:cNvSpPr txBox="1"/>
      </xdr:nvSpPr>
      <xdr:spPr>
        <a:xfrm>
          <a:off x="5041900" y="7660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144992</xdr:rowOff>
    </xdr:from>
    <xdr:to>
      <xdr:col>24</xdr:col>
      <xdr:colOff>12700</xdr:colOff>
      <xdr:row>44</xdr:row>
      <xdr:rowOff>144992</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7688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145115</xdr:rowOff>
    </xdr:from>
    <xdr:ext cx="762000" cy="259045"/>
    <xdr:sp macro="" textlink="">
      <xdr:nvSpPr>
        <xdr:cNvPr id="70" name="財政力最大値テキスト">
          <a:extLst>
            <a:ext uri="{FF2B5EF4-FFF2-40B4-BE49-F238E27FC236}">
              <a16:creationId xmlns:a16="http://schemas.microsoft.com/office/drawing/2014/main" id="{00000000-0008-0000-0300-000046000000}"/>
            </a:ext>
          </a:extLst>
        </xdr:cNvPr>
        <xdr:cNvSpPr txBox="1"/>
      </xdr:nvSpPr>
      <xdr:spPr>
        <a:xfrm>
          <a:off x="5041900" y="5974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58738</xdr:rowOff>
    </xdr:from>
    <xdr:to>
      <xdr:col>24</xdr:col>
      <xdr:colOff>12700</xdr:colOff>
      <xdr:row>36</xdr:row>
      <xdr:rowOff>58738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864100" y="6230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104775</xdr:rowOff>
    </xdr:from>
    <xdr:to>
      <xdr:col>23</xdr:col>
      <xdr:colOff>133350</xdr:colOff>
      <xdr:row>44</xdr:row>
      <xdr:rowOff>104775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4114800" y="764857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40869</xdr:rowOff>
    </xdr:from>
    <xdr:ext cx="762000" cy="259045"/>
    <xdr:sp macro="" textlink="">
      <xdr:nvSpPr>
        <xdr:cNvPr id="73" name="財政力平均値テキスト">
          <a:extLst>
            <a:ext uri="{FF2B5EF4-FFF2-40B4-BE49-F238E27FC236}">
              <a16:creationId xmlns:a16="http://schemas.microsoft.com/office/drawing/2014/main" id="{00000000-0008-0000-0300-000049000000}"/>
            </a:ext>
          </a:extLst>
        </xdr:cNvPr>
        <xdr:cNvSpPr txBox="1"/>
      </xdr:nvSpPr>
      <xdr:spPr>
        <a:xfrm>
          <a:off x="5041900" y="7241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24342</xdr:rowOff>
    </xdr:from>
    <xdr:to>
      <xdr:col>23</xdr:col>
      <xdr:colOff>184150</xdr:colOff>
      <xdr:row>43</xdr:row>
      <xdr:rowOff>125942</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9022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104775</xdr:rowOff>
    </xdr:from>
    <xdr:to>
      <xdr:col>19</xdr:col>
      <xdr:colOff>133350</xdr:colOff>
      <xdr:row>44</xdr:row>
      <xdr:rowOff>104775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3225800" y="76485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34396</xdr:rowOff>
    </xdr:from>
    <xdr:to>
      <xdr:col>19</xdr:col>
      <xdr:colOff>184150</xdr:colOff>
      <xdr:row>43</xdr:row>
      <xdr:rowOff>135996</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4064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146173</xdr:rowOff>
    </xdr:from>
    <xdr:ext cx="7366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3733800" y="71756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94721</xdr:rowOff>
    </xdr:from>
    <xdr:to>
      <xdr:col>15</xdr:col>
      <xdr:colOff>82550</xdr:colOff>
      <xdr:row>44</xdr:row>
      <xdr:rowOff>104775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2336800" y="7638521"/>
          <a:ext cx="889000" cy="10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34396</xdr:rowOff>
    </xdr:from>
    <xdr:to>
      <xdr:col>15</xdr:col>
      <xdr:colOff>133350</xdr:colOff>
      <xdr:row>43</xdr:row>
      <xdr:rowOff>135996</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3175000" y="7406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146173</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844800" y="71756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94721</xdr:rowOff>
    </xdr:from>
    <xdr:to>
      <xdr:col>11</xdr:col>
      <xdr:colOff>31750</xdr:colOff>
      <xdr:row>44</xdr:row>
      <xdr:rowOff>94721</xdr:rowOff>
    </xdr:to>
    <xdr:cxnSp macro="">
      <xdr:nvCxnSpPr>
        <xdr:cNvPr id="81" name="直線コネクタ 80">
          <a:extLst>
            <a:ext uri="{FF2B5EF4-FFF2-40B4-BE49-F238E27FC236}">
              <a16:creationId xmlns:a16="http://schemas.microsoft.com/office/drawing/2014/main" id="{00000000-0008-0000-0300-000051000000}"/>
            </a:ext>
          </a:extLst>
        </xdr:cNvPr>
        <xdr:cNvCxnSpPr/>
      </xdr:nvCxnSpPr>
      <xdr:spPr>
        <a:xfrm>
          <a:off x="1447800" y="763852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24342</xdr:rowOff>
    </xdr:from>
    <xdr:to>
      <xdr:col>11</xdr:col>
      <xdr:colOff>82550</xdr:colOff>
      <xdr:row>43</xdr:row>
      <xdr:rowOff>125942</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2286000" y="7396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136119</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955800" y="716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14288</xdr:rowOff>
    </xdr:from>
    <xdr:to>
      <xdr:col>7</xdr:col>
      <xdr:colOff>31750</xdr:colOff>
      <xdr:row>43</xdr:row>
      <xdr:rowOff>115888</xdr:rowOff>
    </xdr:to>
    <xdr:sp macro="" textlink="">
      <xdr:nvSpPr>
        <xdr:cNvPr id="84" name="フローチャート: 判断 83">
          <a:extLst>
            <a:ext uri="{FF2B5EF4-FFF2-40B4-BE49-F238E27FC236}">
              <a16:creationId xmlns:a16="http://schemas.microsoft.com/office/drawing/2014/main" id="{00000000-0008-0000-0300-000054000000}"/>
            </a:ext>
          </a:extLst>
        </xdr:cNvPr>
        <xdr:cNvSpPr/>
      </xdr:nvSpPr>
      <xdr:spPr>
        <a:xfrm>
          <a:off x="1397000" y="7386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126065</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1066800" y="7155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53975</xdr:rowOff>
    </xdr:from>
    <xdr:to>
      <xdr:col>23</xdr:col>
      <xdr:colOff>184150</xdr:colOff>
      <xdr:row>44</xdr:row>
      <xdr:rowOff>155575</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9022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121302</xdr:rowOff>
    </xdr:from>
    <xdr:ext cx="762000" cy="259045"/>
    <xdr:sp macro="" textlink="">
      <xdr:nvSpPr>
        <xdr:cNvPr id="92" name="財政力該当値テキスト">
          <a:extLst>
            <a:ext uri="{FF2B5EF4-FFF2-40B4-BE49-F238E27FC236}">
              <a16:creationId xmlns:a16="http://schemas.microsoft.com/office/drawing/2014/main" id="{00000000-0008-0000-0300-00005C000000}"/>
            </a:ext>
          </a:extLst>
        </xdr:cNvPr>
        <xdr:cNvSpPr txBox="1"/>
      </xdr:nvSpPr>
      <xdr:spPr>
        <a:xfrm>
          <a:off x="5041900" y="7493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53975</xdr:rowOff>
    </xdr:from>
    <xdr:to>
      <xdr:col>19</xdr:col>
      <xdr:colOff>184150</xdr:colOff>
      <xdr:row>44</xdr:row>
      <xdr:rowOff>155575</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4064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140352</xdr:rowOff>
    </xdr:from>
    <xdr:ext cx="7366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3733800" y="76841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53975</xdr:rowOff>
    </xdr:from>
    <xdr:to>
      <xdr:col>15</xdr:col>
      <xdr:colOff>133350</xdr:colOff>
      <xdr:row>44</xdr:row>
      <xdr:rowOff>155575</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3175000" y="7597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140352</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2844800" y="7684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43921</xdr:rowOff>
    </xdr:from>
    <xdr:to>
      <xdr:col>11</xdr:col>
      <xdr:colOff>82550</xdr:colOff>
      <xdr:row>44</xdr:row>
      <xdr:rowOff>145521</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2286000" y="758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130298</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955800" y="767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43921</xdr:rowOff>
    </xdr:from>
    <xdr:to>
      <xdr:col>7</xdr:col>
      <xdr:colOff>31750</xdr:colOff>
      <xdr:row>44</xdr:row>
      <xdr:rowOff>145521</xdr:rowOff>
    </xdr:to>
    <xdr:sp macro="" textlink="">
      <xdr:nvSpPr>
        <xdr:cNvPr id="99" name="楕円 98">
          <a:extLst>
            <a:ext uri="{FF2B5EF4-FFF2-40B4-BE49-F238E27FC236}">
              <a16:creationId xmlns:a16="http://schemas.microsoft.com/office/drawing/2014/main" id="{00000000-0008-0000-0300-000063000000}"/>
            </a:ext>
          </a:extLst>
        </xdr:cNvPr>
        <xdr:cNvSpPr/>
      </xdr:nvSpPr>
      <xdr:spPr>
        <a:xfrm>
          <a:off x="1397000" y="7587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130298</xdr:rowOff>
    </xdr:from>
    <xdr:ext cx="762000" cy="259045"/>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066800" y="7674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3" name="テキスト ボックス 102">
          <a:extLst>
            <a:ext uri="{FF2B5EF4-FFF2-40B4-BE49-F238E27FC236}">
              <a16:creationId xmlns:a16="http://schemas.microsoft.com/office/drawing/2014/main" id="{00000000-0008-0000-0300-000067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2" name="正方形/長方形 111">
          <a:extLst>
            <a:ext uri="{FF2B5EF4-FFF2-40B4-BE49-F238E27FC236}">
              <a16:creationId xmlns:a16="http://schemas.microsoft.com/office/drawing/2014/main" id="{00000000-0008-0000-0300-000070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分母となる経常一般財源は、地方税、自動車取得税交付金等が減となったものの、普通交付税、地方特例交付金、地方消費税交付金等が増額となり、</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6,540,425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156,382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％増）、臨時財政対策債は、</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12,989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14,555</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千円減、</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52.8</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％減）となり、分母合計</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6,553,414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141,827</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2.2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％増）となった。分子となる経常経費一般財源は、物件費、扶助費の経常一般財源が減となったものの、人件費、維持補修費、補助費、公債費、繰出金の経常一般財源は増となり</a:t>
          </a:r>
          <a:r>
            <a:rPr kumimoji="1" lang="ja-JP" altLang="en-US" sz="1050">
              <a:solidFill>
                <a:srgbClr val="FF0000"/>
              </a:solidFill>
              <a:latin typeface="ＭＳ Ｐゴシック" panose="020B0600070205080204" pitchFamily="50" charset="-128"/>
              <a:ea typeface="ＭＳ Ｐゴシック" panose="020B0600070205080204" pitchFamily="50" charset="-128"/>
            </a:rPr>
            <a:t>、</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5,976,624</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187,520</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3.2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％増）となった。　　　　　　</a:t>
          </a:r>
        </a:p>
        <a:p>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　結果、分子、分母ともに増となったものの、分子の増加率が上回ったため、経常収支比率は増加し、</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91.2</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％（前年度比</a:t>
          </a:r>
          <a:r>
            <a:rPr kumimoji="1" lang="en-US" altLang="ja-JP" sz="1050">
              <a:solidFill>
                <a:sysClr val="windowText" lastClr="000000"/>
              </a:solidFill>
              <a:latin typeface="ＭＳ Ｐゴシック" panose="020B0600070205080204" pitchFamily="50" charset="-128"/>
              <a:ea typeface="ＭＳ Ｐゴシック" panose="020B0600070205080204" pitchFamily="50" charset="-128"/>
            </a:rPr>
            <a:t>0.9</a:t>
          </a:r>
          <a:r>
            <a:rPr kumimoji="1" lang="ja-JP" altLang="en-US" sz="1050">
              <a:solidFill>
                <a:sysClr val="windowText" lastClr="000000"/>
              </a:solidFill>
              <a:latin typeface="ＭＳ Ｐゴシック" panose="020B0600070205080204" pitchFamily="50" charset="-128"/>
              <a:ea typeface="ＭＳ Ｐゴシック" panose="020B0600070205080204" pitchFamily="50" charset="-128"/>
            </a:rPr>
            <a:t>％増）となっている。</a:t>
          </a:r>
        </a:p>
      </xdr:txBody>
    </xdr:sp>
    <xdr:clientData/>
  </xdr:twoCellAnchor>
  <xdr:oneCellAnchor>
    <xdr:from>
      <xdr:col>3</xdr:col>
      <xdr:colOff>95250</xdr:colOff>
      <xdr:row>54</xdr:row>
      <xdr:rowOff>139700</xdr:rowOff>
    </xdr:from>
    <xdr:ext cx="298543" cy="225703"/>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8" name="テキスト ボックス 127">
          <a:extLst>
            <a:ext uri="{FF2B5EF4-FFF2-40B4-BE49-F238E27FC236}">
              <a16:creationId xmlns:a16="http://schemas.microsoft.com/office/drawing/2014/main" id="{00000000-0008-0000-0300-000080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9" name="財政構造の弾力性グラフ枠">
          <a:extLst>
            <a:ext uri="{FF2B5EF4-FFF2-40B4-BE49-F238E27FC236}">
              <a16:creationId xmlns:a16="http://schemas.microsoft.com/office/drawing/2014/main" id="{00000000-0008-0000-0300-000081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70696</xdr:rowOff>
    </xdr:from>
    <xdr:to>
      <xdr:col>23</xdr:col>
      <xdr:colOff>133350</xdr:colOff>
      <xdr:row>67</xdr:row>
      <xdr:rowOff>108162</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flipV="1">
          <a:off x="4953000" y="10014796"/>
          <a:ext cx="0" cy="15805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80239</xdr:rowOff>
    </xdr:from>
    <xdr:ext cx="762000" cy="259045"/>
    <xdr:sp macro="" textlink="">
      <xdr:nvSpPr>
        <xdr:cNvPr id="131" name="財政構造の弾力性最小値テキスト">
          <a:extLst>
            <a:ext uri="{FF2B5EF4-FFF2-40B4-BE49-F238E27FC236}">
              <a16:creationId xmlns:a16="http://schemas.microsoft.com/office/drawing/2014/main" id="{00000000-0008-0000-0300-000083000000}"/>
            </a:ext>
          </a:extLst>
        </xdr:cNvPr>
        <xdr:cNvSpPr txBox="1"/>
      </xdr:nvSpPr>
      <xdr:spPr>
        <a:xfrm>
          <a:off x="5041900" y="11567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108162</xdr:rowOff>
    </xdr:from>
    <xdr:to>
      <xdr:col>24</xdr:col>
      <xdr:colOff>12700</xdr:colOff>
      <xdr:row>67</xdr:row>
      <xdr:rowOff>108162</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11595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157073</xdr:rowOff>
    </xdr:from>
    <xdr:ext cx="762000" cy="259045"/>
    <xdr:sp macro="" textlink="">
      <xdr:nvSpPr>
        <xdr:cNvPr id="133" name="財政構造の弾力性最大値テキスト">
          <a:extLst>
            <a:ext uri="{FF2B5EF4-FFF2-40B4-BE49-F238E27FC236}">
              <a16:creationId xmlns:a16="http://schemas.microsoft.com/office/drawing/2014/main" id="{00000000-0008-0000-0300-000085000000}"/>
            </a:ext>
          </a:extLst>
        </xdr:cNvPr>
        <xdr:cNvSpPr txBox="1"/>
      </xdr:nvSpPr>
      <xdr:spPr>
        <a:xfrm>
          <a:off x="5041900" y="97582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70696</xdr:rowOff>
    </xdr:from>
    <xdr:to>
      <xdr:col>24</xdr:col>
      <xdr:colOff>12700</xdr:colOff>
      <xdr:row>58</xdr:row>
      <xdr:rowOff>70696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864100" y="10014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64981</xdr:rowOff>
    </xdr:from>
    <xdr:to>
      <xdr:col>23</xdr:col>
      <xdr:colOff>133350</xdr:colOff>
      <xdr:row>65</xdr:row>
      <xdr:rowOff>101177</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4114800" y="11209231"/>
          <a:ext cx="8382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157921</xdr:rowOff>
    </xdr:from>
    <xdr:ext cx="762000" cy="259045"/>
    <xdr:sp macro="" textlink="">
      <xdr:nvSpPr>
        <xdr:cNvPr id="136" name="財政構造の弾力性平均値テキスト">
          <a:extLst>
            <a:ext uri="{FF2B5EF4-FFF2-40B4-BE49-F238E27FC236}">
              <a16:creationId xmlns:a16="http://schemas.microsoft.com/office/drawing/2014/main" id="{00000000-0008-0000-0300-000088000000}"/>
            </a:ext>
          </a:extLst>
        </xdr:cNvPr>
        <xdr:cNvSpPr txBox="1"/>
      </xdr:nvSpPr>
      <xdr:spPr>
        <a:xfrm>
          <a:off x="5041900" y="109592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141394</xdr:rowOff>
    </xdr:from>
    <xdr:to>
      <xdr:col>23</xdr:col>
      <xdr:colOff>184150</xdr:colOff>
      <xdr:row>65</xdr:row>
      <xdr:rowOff>71544</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9022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135890</xdr:rowOff>
    </xdr:from>
    <xdr:to>
      <xdr:col>19</xdr:col>
      <xdr:colOff>133350</xdr:colOff>
      <xdr:row>65</xdr:row>
      <xdr:rowOff>64981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3225800" y="1110869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141394</xdr:rowOff>
    </xdr:from>
    <xdr:to>
      <xdr:col>19</xdr:col>
      <xdr:colOff>184150</xdr:colOff>
      <xdr:row>65</xdr:row>
      <xdr:rowOff>71544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4064000" y="111141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81721</xdr:rowOff>
    </xdr:from>
    <xdr:ext cx="7366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3733800" y="10883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15240</xdr:rowOff>
    </xdr:from>
    <xdr:to>
      <xdr:col>15</xdr:col>
      <xdr:colOff>82550</xdr:colOff>
      <xdr:row>64</xdr:row>
      <xdr:rowOff>135890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a:off x="2336800" y="1098804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73025</xdr:rowOff>
    </xdr:from>
    <xdr:to>
      <xdr:col>15</xdr:col>
      <xdr:colOff>133350</xdr:colOff>
      <xdr:row>65</xdr:row>
      <xdr:rowOff>3175</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3175000" y="11045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13352</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2844800" y="10814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15240</xdr:rowOff>
    </xdr:from>
    <xdr:to>
      <xdr:col>11</xdr:col>
      <xdr:colOff>31750</xdr:colOff>
      <xdr:row>64</xdr:row>
      <xdr:rowOff>115781</xdr:rowOff>
    </xdr:to>
    <xdr:cxnSp macro="">
      <xdr:nvCxnSpPr>
        <xdr:cNvPr id="144" name="直線コネクタ 143">
          <a:extLst>
            <a:ext uri="{FF2B5EF4-FFF2-40B4-BE49-F238E27FC236}">
              <a16:creationId xmlns:a16="http://schemas.microsoft.com/office/drawing/2014/main" id="{00000000-0008-0000-0300-000090000000}"/>
            </a:ext>
          </a:extLst>
        </xdr:cNvPr>
        <xdr:cNvCxnSpPr/>
      </xdr:nvCxnSpPr>
      <xdr:spPr>
        <a:xfrm flipV="1">
          <a:off x="1447800" y="1098804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115781</xdr:rowOff>
    </xdr:from>
    <xdr:to>
      <xdr:col>11</xdr:col>
      <xdr:colOff>82550</xdr:colOff>
      <xdr:row>64</xdr:row>
      <xdr:rowOff>45931</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2286000" y="1091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56108</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955800" y="10686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85090</xdr:rowOff>
    </xdr:from>
    <xdr:to>
      <xdr:col>7</xdr:col>
      <xdr:colOff>31750</xdr:colOff>
      <xdr:row>65</xdr:row>
      <xdr:rowOff>15240</xdr:rowOff>
    </xdr:to>
    <xdr:sp macro="" textlink="">
      <xdr:nvSpPr>
        <xdr:cNvPr id="147" name="フローチャート: 判断 146">
          <a:extLst>
            <a:ext uri="{FF2B5EF4-FFF2-40B4-BE49-F238E27FC236}">
              <a16:creationId xmlns:a16="http://schemas.microsoft.com/office/drawing/2014/main" id="{00000000-0008-0000-0300-000093000000}"/>
            </a:ext>
          </a:extLst>
        </xdr:cNvPr>
        <xdr:cNvSpPr/>
      </xdr:nvSpPr>
      <xdr:spPr>
        <a:xfrm>
          <a:off x="1397000" y="11057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066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50377</xdr:rowOff>
    </xdr:from>
    <xdr:to>
      <xdr:col>23</xdr:col>
      <xdr:colOff>184150</xdr:colOff>
      <xdr:row>65</xdr:row>
      <xdr:rowOff>151977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902200" y="11194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65</xdr:row>
      <xdr:rowOff>22454</xdr:rowOff>
    </xdr:from>
    <xdr:ext cx="762000" cy="259045"/>
    <xdr:sp macro="" textlink="">
      <xdr:nvSpPr>
        <xdr:cNvPr id="155" name="財政構造の弾力性該当値テキスト">
          <a:extLst>
            <a:ext uri="{FF2B5EF4-FFF2-40B4-BE49-F238E27FC236}">
              <a16:creationId xmlns:a16="http://schemas.microsoft.com/office/drawing/2014/main" id="{00000000-0008-0000-0300-00009B000000}"/>
            </a:ext>
          </a:extLst>
        </xdr:cNvPr>
        <xdr:cNvSpPr txBox="1"/>
      </xdr:nvSpPr>
      <xdr:spPr>
        <a:xfrm>
          <a:off x="5041900" y="11166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14181</xdr:rowOff>
    </xdr:from>
    <xdr:to>
      <xdr:col>19</xdr:col>
      <xdr:colOff>184150</xdr:colOff>
      <xdr:row>65</xdr:row>
      <xdr:rowOff>115781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4064000" y="111584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100558</xdr:rowOff>
    </xdr:from>
    <xdr:ext cx="7366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3733800" y="112448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85090</xdr:rowOff>
    </xdr:from>
    <xdr:to>
      <xdr:col>15</xdr:col>
      <xdr:colOff>133350</xdr:colOff>
      <xdr:row>65</xdr:row>
      <xdr:rowOff>15240</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3175000" y="11057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17</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2844800" y="11144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135890</xdr:rowOff>
    </xdr:from>
    <xdr:to>
      <xdr:col>11</xdr:col>
      <xdr:colOff>82550</xdr:colOff>
      <xdr:row>64</xdr:row>
      <xdr:rowOff>66040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22860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50817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955800" y="1102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64981</xdr:rowOff>
    </xdr:from>
    <xdr:to>
      <xdr:col>7</xdr:col>
      <xdr:colOff>31750</xdr:colOff>
      <xdr:row>64</xdr:row>
      <xdr:rowOff>166581</xdr:rowOff>
    </xdr:to>
    <xdr:sp macro="" textlink="">
      <xdr:nvSpPr>
        <xdr:cNvPr id="162" name="楕円 161">
          <a:extLst>
            <a:ext uri="{FF2B5EF4-FFF2-40B4-BE49-F238E27FC236}">
              <a16:creationId xmlns:a16="http://schemas.microsoft.com/office/drawing/2014/main" id="{00000000-0008-0000-0300-0000A2000000}"/>
            </a:ext>
          </a:extLst>
        </xdr:cNvPr>
        <xdr:cNvSpPr/>
      </xdr:nvSpPr>
      <xdr:spPr>
        <a:xfrm>
          <a:off x="1397000" y="11037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5308</xdr:rowOff>
    </xdr:from>
    <xdr:ext cx="762000" cy="259045"/>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1066800" y="10806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6" name="テキスト ボックス 165">
          <a:extLst>
            <a:ext uri="{FF2B5EF4-FFF2-40B4-BE49-F238E27FC236}">
              <a16:creationId xmlns:a16="http://schemas.microsoft.com/office/drawing/2014/main" id="{00000000-0008-0000-0300-0000A6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[343,620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5" name="正方形/長方形 174">
          <a:extLst>
            <a:ext uri="{FF2B5EF4-FFF2-40B4-BE49-F238E27FC236}">
              <a16:creationId xmlns:a16="http://schemas.microsoft.com/office/drawing/2014/main" id="{00000000-0008-0000-0300-0000AF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人件費決算額は、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2,132,956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191,391</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10</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％増）、人件費充当経常一般財源は、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1,869,309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135,748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7.8</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％増）となった。給与改定による職員給・給料、期末勤勉手当、共済組合負担金、会計年度任用職員報酬の増や勤勉手当の支給開始などにより増となった。</a:t>
          </a:r>
        </a:p>
        <a:p>
          <a:r>
            <a:rPr kumimoji="1" lang="ja-JP" altLang="en-US" sz="1100">
              <a:solidFill>
                <a:srgbClr val="FF0000"/>
              </a:solidFill>
              <a:latin typeface="ＭＳ Ｐゴシック" panose="020B0600070205080204" pitchFamily="50" charset="-128"/>
              <a:ea typeface="ＭＳ Ｐゴシック" panose="020B0600070205080204" pitchFamily="50" charset="-128"/>
            </a:rPr>
            <a:t>　</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物件費決算額は、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1,940,399</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a:t>
          </a:r>
          <a:r>
            <a:rPr kumimoji="1" lang="ja-JP" altLang="en-US" sz="1100">
              <a:latin typeface="ＭＳ Ｐゴシック" panose="020B0600070205080204" pitchFamily="50" charset="-128"/>
              <a:ea typeface="ＭＳ Ｐゴシック" panose="020B0600070205080204" pitchFamily="50" charset="-128"/>
            </a:rPr>
            <a:t>（前年度比</a:t>
          </a:r>
          <a:r>
            <a:rPr kumimoji="1" lang="en-US" altLang="ja-JP" sz="1100">
              <a:latin typeface="ＭＳ Ｐゴシック" panose="020B0600070205080204" pitchFamily="50" charset="-128"/>
              <a:ea typeface="ＭＳ Ｐゴシック" panose="020B0600070205080204" pitchFamily="50" charset="-128"/>
            </a:rPr>
            <a:t>96,071</a:t>
          </a:r>
          <a:r>
            <a:rPr kumimoji="1" lang="ja-JP" altLang="en-US" sz="1100">
              <a:latin typeface="ＭＳ Ｐゴシック" panose="020B0600070205080204" pitchFamily="50" charset="-128"/>
              <a:ea typeface="ＭＳ Ｐゴシック" panose="020B0600070205080204" pitchFamily="50" charset="-128"/>
            </a:rPr>
            <a:t>千円増、</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％増）、物件費充当経常一般財源は、</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751,146</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51,132</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千円減、</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6.4</a:t>
          </a: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％減）となった。施設老朽化、物価高騰や賃金の上昇に伴う施設維持管理経費の増等により増となった。</a:t>
          </a:r>
        </a:p>
        <a:p>
          <a:r>
            <a:rPr kumimoji="1" lang="ja-JP" altLang="en-US" sz="1100">
              <a:latin typeface="ＭＳ Ｐゴシック" panose="020B0600070205080204" pitchFamily="50" charset="-128"/>
              <a:ea typeface="ＭＳ Ｐゴシック" panose="020B0600070205080204" pitchFamily="50" charset="-128"/>
            </a:rPr>
            <a:t>　人口一人あたり人件費・物件費等の状況は、類似団体平均より依然として高い。　</a:t>
          </a:r>
        </a:p>
        <a:p>
          <a:r>
            <a:rPr kumimoji="1" lang="ja-JP" altLang="en-US" sz="1100">
              <a:latin typeface="ＭＳ Ｐゴシック" panose="020B0600070205080204" pitchFamily="50" charset="-128"/>
              <a:ea typeface="ＭＳ Ｐゴシック" panose="020B0600070205080204" pitchFamily="50" charset="-128"/>
            </a:rPr>
            <a:t>　職員のコスト意識の向上等により経費削減を図る。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9" name="テキスト ボックス 188">
          <a:extLst>
            <a:ext uri="{FF2B5EF4-FFF2-40B4-BE49-F238E27FC236}">
              <a16:creationId xmlns:a16="http://schemas.microsoft.com/office/drawing/2014/main" id="{00000000-0008-0000-0300-0000BD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163201</xdr:rowOff>
    </xdr:from>
    <xdr:to>
      <xdr:col>23</xdr:col>
      <xdr:colOff>133350</xdr:colOff>
      <xdr:row>88</xdr:row>
      <xdr:rowOff>29666</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4050651"/>
          <a:ext cx="0" cy="10666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1743</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089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654,753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29666</xdr:rowOff>
    </xdr:from>
    <xdr:to>
      <xdr:col>24</xdr:col>
      <xdr:colOff>12700</xdr:colOff>
      <xdr:row>88</xdr:row>
      <xdr:rowOff>29666</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117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78128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7941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163201</xdr:rowOff>
    </xdr:from>
    <xdr:to>
      <xdr:col>24</xdr:col>
      <xdr:colOff>12700</xdr:colOff>
      <xdr:row>81</xdr:row>
      <xdr:rowOff>163201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4050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171079</xdr:rowOff>
    </xdr:from>
    <xdr:to>
      <xdr:col>23</xdr:col>
      <xdr:colOff>133350</xdr:colOff>
      <xdr:row>84</xdr:row>
      <xdr:rowOff>89829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01429"/>
          <a:ext cx="838200" cy="9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9489</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0683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164412</xdr:rowOff>
    </xdr:from>
    <xdr:to>
      <xdr:col>23</xdr:col>
      <xdr:colOff>184150</xdr:colOff>
      <xdr:row>83</xdr:row>
      <xdr:rowOff>94562</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22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165488</xdr:rowOff>
    </xdr:from>
    <xdr:to>
      <xdr:col>19</xdr:col>
      <xdr:colOff>133350</xdr:colOff>
      <xdr:row>83</xdr:row>
      <xdr:rowOff>171079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395838"/>
          <a:ext cx="889000" cy="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127774</xdr:rowOff>
    </xdr:from>
    <xdr:to>
      <xdr:col>19</xdr:col>
      <xdr:colOff>184150</xdr:colOff>
      <xdr:row>83</xdr:row>
      <xdr:rowOff>57924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186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68101</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39555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130975</xdr:rowOff>
    </xdr:from>
    <xdr:to>
      <xdr:col>15</xdr:col>
      <xdr:colOff>82550</xdr:colOff>
      <xdr:row>83</xdr:row>
      <xdr:rowOff>165488</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361325"/>
          <a:ext cx="889000" cy="34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123233</xdr:rowOff>
    </xdr:from>
    <xdr:to>
      <xdr:col>15</xdr:col>
      <xdr:colOff>133350</xdr:colOff>
      <xdr:row>83</xdr:row>
      <xdr:rowOff>53383</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8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63560</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51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88416</xdr:rowOff>
    </xdr:from>
    <xdr:to>
      <xdr:col>11</xdr:col>
      <xdr:colOff>31750</xdr:colOff>
      <xdr:row>83</xdr:row>
      <xdr:rowOff>130975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318766"/>
          <a:ext cx="889000" cy="425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101577</xdr:rowOff>
    </xdr:from>
    <xdr:to>
      <xdr:col>11</xdr:col>
      <xdr:colOff>82550</xdr:colOff>
      <xdr:row>83</xdr:row>
      <xdr:rowOff>31727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0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41904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3929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204,199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81364</xdr:rowOff>
    </xdr:from>
    <xdr:to>
      <xdr:col>7</xdr:col>
      <xdr:colOff>31750</xdr:colOff>
      <xdr:row>83</xdr:row>
      <xdr:rowOff>11514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21691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09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39029</xdr:rowOff>
    </xdr:from>
    <xdr:to>
      <xdr:col>23</xdr:col>
      <xdr:colOff>184150</xdr:colOff>
      <xdr:row>84</xdr:row>
      <xdr:rowOff>140629</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40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11106</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129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343,620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120279</xdr:rowOff>
    </xdr:from>
    <xdr:to>
      <xdr:col>19</xdr:col>
      <xdr:colOff>184150</xdr:colOff>
      <xdr:row>84</xdr:row>
      <xdr:rowOff>50429</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350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35206</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37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114688</xdr:rowOff>
    </xdr:from>
    <xdr:to>
      <xdr:col>15</xdr:col>
      <xdr:colOff>133350</xdr:colOff>
      <xdr:row>84</xdr:row>
      <xdr:rowOff>44838</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345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29615</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431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80175</xdr:rowOff>
    </xdr:from>
    <xdr:to>
      <xdr:col>11</xdr:col>
      <xdr:colOff>82550</xdr:colOff>
      <xdr:row>84</xdr:row>
      <xdr:rowOff>10325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310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166552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396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37616</xdr:rowOff>
    </xdr:from>
    <xdr:to>
      <xdr:col>7</xdr:col>
      <xdr:colOff>31750</xdr:colOff>
      <xdr:row>83</xdr:row>
      <xdr:rowOff>139216</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267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123993</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354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職員年代構成の変動により、本町のラスパイレス指数は</a:t>
          </a:r>
          <a:r>
            <a:rPr kumimoji="1" lang="en-US" altLang="ja-JP" sz="1300">
              <a:latin typeface="ＭＳ Ｐゴシック" panose="020B0600070205080204" pitchFamily="50" charset="-128"/>
              <a:ea typeface="ＭＳ Ｐゴシック" panose="020B0600070205080204" pitchFamily="50" charset="-128"/>
            </a:rPr>
            <a:t>95.7</a:t>
          </a:r>
          <a:r>
            <a:rPr kumimoji="1" lang="ja-JP" altLang="en-US" sz="1300">
              <a:latin typeface="ＭＳ Ｐゴシック" panose="020B0600070205080204" pitchFamily="50" charset="-128"/>
              <a:ea typeface="ＭＳ Ｐゴシック" panose="020B0600070205080204" pitchFamily="50" charset="-128"/>
            </a:rPr>
            <a:t>％となり、類似団体との比較では、</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％上回っている。</a:t>
          </a:r>
        </a:p>
        <a:p>
          <a:r>
            <a:rPr kumimoji="1" lang="ja-JP" altLang="en-US" sz="1300">
              <a:latin typeface="ＭＳ Ｐゴシック" panose="020B0600070205080204" pitchFamily="50" charset="-128"/>
              <a:ea typeface="ＭＳ Ｐゴシック" panose="020B0600070205080204" pitchFamily="50" charset="-128"/>
            </a:rPr>
            <a:t>　今後も、計画的な職員採用に努め、職員構成の改善を図りつつ、ラスパイレス指数の増高抑制に努める。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165100</xdr:rowOff>
    </xdr:from>
    <xdr:to>
      <xdr:col>81</xdr:col>
      <xdr:colOff>44450</xdr:colOff>
      <xdr:row>89</xdr:row>
      <xdr:rowOff>56445</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881100"/>
          <a:ext cx="0" cy="143439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28522</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287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56445</xdr:rowOff>
    </xdr:from>
    <xdr:to>
      <xdr:col>81</xdr:col>
      <xdr:colOff>133350</xdr:colOff>
      <xdr:row>89</xdr:row>
      <xdr:rowOff>56445</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15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80027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62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165100</xdr:rowOff>
    </xdr:from>
    <xdr:to>
      <xdr:col>81</xdr:col>
      <xdr:colOff>133350</xdr:colOff>
      <xdr:row>80</xdr:row>
      <xdr:rowOff>165100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88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162984</xdr:rowOff>
    </xdr:from>
    <xdr:to>
      <xdr:col>81</xdr:col>
      <xdr:colOff>44450</xdr:colOff>
      <xdr:row>85</xdr:row>
      <xdr:rowOff>85372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564784"/>
          <a:ext cx="838200" cy="93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20055</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9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47978</xdr:rowOff>
    </xdr:from>
    <xdr:to>
      <xdr:col>81</xdr:col>
      <xdr:colOff>95250</xdr:colOff>
      <xdr:row>85</xdr:row>
      <xdr:rowOff>149578</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31750</xdr:rowOff>
    </xdr:from>
    <xdr:to>
      <xdr:col>77</xdr:col>
      <xdr:colOff>44450</xdr:colOff>
      <xdr:row>85</xdr:row>
      <xdr:rowOff>85372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605000"/>
          <a:ext cx="889000" cy="53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119538</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3498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4939</xdr:rowOff>
    </xdr:from>
    <xdr:to>
      <xdr:col>72</xdr:col>
      <xdr:colOff>203200</xdr:colOff>
      <xdr:row>85</xdr:row>
      <xdr:rowOff>31750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a:off x="14401800" y="1457818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21166</xdr:rowOff>
    </xdr:from>
    <xdr:to>
      <xdr:col>73</xdr:col>
      <xdr:colOff>44450</xdr:colOff>
      <xdr:row>85</xdr:row>
      <xdr:rowOff>122766</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107543</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4939</xdr:rowOff>
    </xdr:from>
    <xdr:to>
      <xdr:col>68</xdr:col>
      <xdr:colOff>152400</xdr:colOff>
      <xdr:row>85</xdr:row>
      <xdr:rowOff>125589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578189"/>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21166</xdr:rowOff>
    </xdr:from>
    <xdr:to>
      <xdr:col>68</xdr:col>
      <xdr:colOff>203200</xdr:colOff>
      <xdr:row>85</xdr:row>
      <xdr:rowOff>122766</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59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107543</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680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47978</xdr:rowOff>
    </xdr:from>
    <xdr:to>
      <xdr:col>64</xdr:col>
      <xdr:colOff>152400</xdr:colOff>
      <xdr:row>85</xdr:row>
      <xdr:rowOff>149578</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2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159755</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39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112184</xdr:rowOff>
    </xdr:from>
    <xdr:to>
      <xdr:col>81</xdr:col>
      <xdr:colOff>95250</xdr:colOff>
      <xdr:row>85</xdr:row>
      <xdr:rowOff>42334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128711</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359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34572</xdr:rowOff>
    </xdr:from>
    <xdr:to>
      <xdr:col>77</xdr:col>
      <xdr:colOff>95250</xdr:colOff>
      <xdr:row>85</xdr:row>
      <xdr:rowOff>136172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120949</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6941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152400</xdr:rowOff>
    </xdr:from>
    <xdr:to>
      <xdr:col>73</xdr:col>
      <xdr:colOff>44450</xdr:colOff>
      <xdr:row>85</xdr:row>
      <xdr:rowOff>82550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92727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32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125589</xdr:rowOff>
    </xdr:from>
    <xdr:to>
      <xdr:col>68</xdr:col>
      <xdr:colOff>203200</xdr:colOff>
      <xdr:row>85</xdr:row>
      <xdr:rowOff>55739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65916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42962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74789</xdr:rowOff>
    </xdr:from>
    <xdr:to>
      <xdr:col>64</xdr:col>
      <xdr:colOff>152400</xdr:colOff>
      <xdr:row>86</xdr:row>
      <xdr:rowOff>4939</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648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161166</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47344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人あたり職員数は、類似団体との比較で</a:t>
          </a:r>
          <a:r>
            <a:rPr kumimoji="1" lang="en-US" altLang="ja-JP" sz="1300">
              <a:latin typeface="ＭＳ Ｐゴシック" panose="020B0600070205080204" pitchFamily="50" charset="-128"/>
              <a:ea typeface="ＭＳ Ｐゴシック" panose="020B0600070205080204" pitchFamily="50" charset="-128"/>
            </a:rPr>
            <a:t>1.29</a:t>
          </a:r>
          <a:r>
            <a:rPr kumimoji="1" lang="ja-JP" altLang="en-US" sz="1300">
              <a:latin typeface="ＭＳ Ｐゴシック" panose="020B0600070205080204" pitchFamily="50" charset="-128"/>
              <a:ea typeface="ＭＳ Ｐゴシック" panose="020B0600070205080204" pitchFamily="50" charset="-128"/>
            </a:rPr>
            <a:t>人上回っている。</a:t>
          </a:r>
        </a:p>
        <a:p>
          <a:r>
            <a:rPr kumimoji="1" lang="ja-JP" altLang="en-US" sz="1300">
              <a:latin typeface="ＭＳ Ｐゴシック" panose="020B0600070205080204" pitchFamily="50" charset="-128"/>
              <a:ea typeface="ＭＳ Ｐゴシック" panose="020B0600070205080204" pitchFamily="50" charset="-128"/>
            </a:rPr>
            <a:t>　今後も、より効率的な行財政運営が求められているため、令和７年度から令和</a:t>
          </a:r>
          <a:r>
            <a:rPr kumimoji="1" lang="en-US" altLang="ja-JP" sz="1300">
              <a:latin typeface="ＭＳ Ｐゴシック" panose="020B0600070205080204" pitchFamily="50" charset="-128"/>
              <a:ea typeface="ＭＳ Ｐゴシック" panose="020B0600070205080204" pitchFamily="50" charset="-128"/>
            </a:rPr>
            <a:t>11</a:t>
          </a:r>
          <a:r>
            <a:rPr kumimoji="1" lang="ja-JP" altLang="en-US" sz="1300">
              <a:latin typeface="ＭＳ Ｐゴシック" panose="020B0600070205080204" pitchFamily="50" charset="-128"/>
              <a:ea typeface="ＭＳ Ｐゴシック" panose="020B0600070205080204" pitchFamily="50" charset="-128"/>
            </a:rPr>
            <a:t>年度を計画期間とする第４次新温泉町定員適正化計画に基づき、計画的な職員採用に努めていく。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31750</xdr:rowOff>
    </xdr:from>
    <xdr:to>
      <xdr:col>85</xdr:col>
      <xdr:colOff>95250</xdr:colOff>
      <xdr:row>67</xdr:row>
      <xdr:rowOff>31750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60977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64</xdr:row>
      <xdr:rowOff>63500</xdr:rowOff>
    </xdr:from>
    <xdr:to>
      <xdr:col>85</xdr:col>
      <xdr:colOff>95250</xdr:colOff>
      <xdr:row>64</xdr:row>
      <xdr:rowOff>63500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92727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95250</xdr:rowOff>
    </xdr:from>
    <xdr:to>
      <xdr:col>85</xdr:col>
      <xdr:colOff>95250</xdr:colOff>
      <xdr:row>61</xdr:row>
      <xdr:rowOff>95250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60</xdr:row>
      <xdr:rowOff>124477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127000</xdr:rowOff>
    </xdr:from>
    <xdr:to>
      <xdr:col>85</xdr:col>
      <xdr:colOff>95250</xdr:colOff>
      <xdr:row>58</xdr:row>
      <xdr:rowOff>127000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156227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3" name="定員管理の状況グラフ枠">
          <a:extLst>
            <a:ext uri="{FF2B5EF4-FFF2-40B4-BE49-F238E27FC236}">
              <a16:creationId xmlns:a16="http://schemas.microsoft.com/office/drawing/2014/main" id="{00000000-0008-0000-0300-000039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60</xdr:row>
      <xdr:rowOff>86208</xdr:rowOff>
    </xdr:from>
    <xdr:to>
      <xdr:col>81</xdr:col>
      <xdr:colOff>44450</xdr:colOff>
      <xdr:row>67</xdr:row>
      <xdr:rowOff>98349</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flipV="1">
          <a:off x="17018000" y="10373208"/>
          <a:ext cx="0" cy="12122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70426</xdr:rowOff>
    </xdr:from>
    <xdr:ext cx="762000" cy="259045"/>
    <xdr:sp macro="" textlink="">
      <xdr:nvSpPr>
        <xdr:cNvPr id="315" name="定員管理の状況最小値テキスト">
          <a:extLst>
            <a:ext uri="{FF2B5EF4-FFF2-40B4-BE49-F238E27FC236}">
              <a16:creationId xmlns:a16="http://schemas.microsoft.com/office/drawing/2014/main" id="{00000000-0008-0000-0300-00003B010000}"/>
            </a:ext>
          </a:extLst>
        </xdr:cNvPr>
        <xdr:cNvSpPr txBox="1"/>
      </xdr:nvSpPr>
      <xdr:spPr>
        <a:xfrm>
          <a:off x="17106900" y="115575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98349</xdr:rowOff>
    </xdr:from>
    <xdr:to>
      <xdr:col>81</xdr:col>
      <xdr:colOff>133350</xdr:colOff>
      <xdr:row>67</xdr:row>
      <xdr:rowOff>98349</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1585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1135</xdr:rowOff>
    </xdr:from>
    <xdr:ext cx="762000" cy="259045"/>
    <xdr:sp macro="" textlink="">
      <xdr:nvSpPr>
        <xdr:cNvPr id="317" name="定員管理の状況最大値テキスト">
          <a:extLst>
            <a:ext uri="{FF2B5EF4-FFF2-40B4-BE49-F238E27FC236}">
              <a16:creationId xmlns:a16="http://schemas.microsoft.com/office/drawing/2014/main" id="{00000000-0008-0000-0300-00003D010000}"/>
            </a:ext>
          </a:extLst>
        </xdr:cNvPr>
        <xdr:cNvSpPr txBox="1"/>
      </xdr:nvSpPr>
      <xdr:spPr>
        <a:xfrm>
          <a:off x="17106900" y="10116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60</xdr:row>
      <xdr:rowOff>86208</xdr:rowOff>
    </xdr:from>
    <xdr:to>
      <xdr:col>81</xdr:col>
      <xdr:colOff>133350</xdr:colOff>
      <xdr:row>60</xdr:row>
      <xdr:rowOff>86208</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929100" y="10373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23699</xdr:rowOff>
    </xdr:from>
    <xdr:to>
      <xdr:col>81</xdr:col>
      <xdr:colOff>44450</xdr:colOff>
      <xdr:row>62</xdr:row>
      <xdr:rowOff>39141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179800" y="10653599"/>
          <a:ext cx="838200" cy="15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114063</xdr:rowOff>
    </xdr:from>
    <xdr:ext cx="762000" cy="259045"/>
    <xdr:sp macro="" textlink="">
      <xdr:nvSpPr>
        <xdr:cNvPr id="320" name="定員管理の状況平均値テキスト">
          <a:extLst>
            <a:ext uri="{FF2B5EF4-FFF2-40B4-BE49-F238E27FC236}">
              <a16:creationId xmlns:a16="http://schemas.microsoft.com/office/drawing/2014/main" id="{00000000-0008-0000-0300-000040010000}"/>
            </a:ext>
          </a:extLst>
        </xdr:cNvPr>
        <xdr:cNvSpPr txBox="1"/>
      </xdr:nvSpPr>
      <xdr:spPr>
        <a:xfrm>
          <a:off x="17106900" y="104010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97536</xdr:rowOff>
    </xdr:from>
    <xdr:to>
      <xdr:col>81</xdr:col>
      <xdr:colOff>95250</xdr:colOff>
      <xdr:row>62</xdr:row>
      <xdr:rowOff>27686</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967200" y="10555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170053</xdr:rowOff>
    </xdr:from>
    <xdr:to>
      <xdr:col>77</xdr:col>
      <xdr:colOff>44450</xdr:colOff>
      <xdr:row>62</xdr:row>
      <xdr:rowOff>23699</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5290800" y="10628503"/>
          <a:ext cx="889000" cy="25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85471</xdr:rowOff>
    </xdr:from>
    <xdr:to>
      <xdr:col>77</xdr:col>
      <xdr:colOff>95250</xdr:colOff>
      <xdr:row>62</xdr:row>
      <xdr:rowOff>15621</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6129000" y="10543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25798</xdr:rowOff>
    </xdr:from>
    <xdr:ext cx="7366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5798800" y="1031279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164744</xdr:rowOff>
    </xdr:from>
    <xdr:to>
      <xdr:col>72</xdr:col>
      <xdr:colOff>203200</xdr:colOff>
      <xdr:row>61</xdr:row>
      <xdr:rowOff>170053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4401800" y="10623194"/>
          <a:ext cx="889000" cy="5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82093</xdr:rowOff>
    </xdr:from>
    <xdr:to>
      <xdr:col>73</xdr:col>
      <xdr:colOff>44450</xdr:colOff>
      <xdr:row>62</xdr:row>
      <xdr:rowOff>12243</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5240000" y="10540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22420</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4909800" y="10309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151714</xdr:rowOff>
    </xdr:from>
    <xdr:to>
      <xdr:col>68</xdr:col>
      <xdr:colOff>152400</xdr:colOff>
      <xdr:row>61</xdr:row>
      <xdr:rowOff>164744</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3512800" y="10610164"/>
          <a:ext cx="889000" cy="13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76302</xdr:rowOff>
    </xdr:from>
    <xdr:to>
      <xdr:col>68</xdr:col>
      <xdr:colOff>203200</xdr:colOff>
      <xdr:row>62</xdr:row>
      <xdr:rowOff>6452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4351000" y="10534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16629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020800" y="10303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52171</xdr:rowOff>
    </xdr:from>
    <xdr:to>
      <xdr:col>64</xdr:col>
      <xdr:colOff>152400</xdr:colOff>
      <xdr:row>61</xdr:row>
      <xdr:rowOff>153771</xdr:rowOff>
    </xdr:to>
    <xdr:sp macro="" textlink="">
      <xdr:nvSpPr>
        <xdr:cNvPr id="331" name="フローチャート: 判断 330">
          <a:extLst>
            <a:ext uri="{FF2B5EF4-FFF2-40B4-BE49-F238E27FC236}">
              <a16:creationId xmlns:a16="http://schemas.microsoft.com/office/drawing/2014/main" id="{00000000-0008-0000-0300-00004B010000}"/>
            </a:ext>
          </a:extLst>
        </xdr:cNvPr>
        <xdr:cNvSpPr/>
      </xdr:nvSpPr>
      <xdr:spPr>
        <a:xfrm>
          <a:off x="13462000" y="10510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163948</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3131800" y="10279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159791</xdr:rowOff>
    </xdr:from>
    <xdr:to>
      <xdr:col>81</xdr:col>
      <xdr:colOff>95250</xdr:colOff>
      <xdr:row>62</xdr:row>
      <xdr:rowOff>89941</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967200" y="10618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131868</xdr:rowOff>
    </xdr:from>
    <xdr:ext cx="762000" cy="259045"/>
    <xdr:sp macro="" textlink="">
      <xdr:nvSpPr>
        <xdr:cNvPr id="339" name="定員管理の状況該当値テキスト">
          <a:extLst>
            <a:ext uri="{FF2B5EF4-FFF2-40B4-BE49-F238E27FC236}">
              <a16:creationId xmlns:a16="http://schemas.microsoft.com/office/drawing/2014/main" id="{00000000-0008-0000-0300-000053010000}"/>
            </a:ext>
          </a:extLst>
        </xdr:cNvPr>
        <xdr:cNvSpPr txBox="1"/>
      </xdr:nvSpPr>
      <xdr:spPr>
        <a:xfrm>
          <a:off x="17106900" y="10590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144349</xdr:rowOff>
    </xdr:from>
    <xdr:to>
      <xdr:col>77</xdr:col>
      <xdr:colOff>95250</xdr:colOff>
      <xdr:row>62</xdr:row>
      <xdr:rowOff>74499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6129000" y="10602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59276</xdr:rowOff>
    </xdr:from>
    <xdr:ext cx="7366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798800" y="106891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119253</xdr:rowOff>
    </xdr:from>
    <xdr:to>
      <xdr:col>73</xdr:col>
      <xdr:colOff>44450</xdr:colOff>
      <xdr:row>62</xdr:row>
      <xdr:rowOff>49403</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5240000" y="1057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34180</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909800" y="106640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113944</xdr:rowOff>
    </xdr:from>
    <xdr:to>
      <xdr:col>68</xdr:col>
      <xdr:colOff>203200</xdr:colOff>
      <xdr:row>62</xdr:row>
      <xdr:rowOff>44094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4351000" y="1057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28871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020800" y="1065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100914</xdr:rowOff>
    </xdr:from>
    <xdr:to>
      <xdr:col>64</xdr:col>
      <xdr:colOff>152400</xdr:colOff>
      <xdr:row>62</xdr:row>
      <xdr:rowOff>31064</xdr:rowOff>
    </xdr:to>
    <xdr:sp macro="" textlink="">
      <xdr:nvSpPr>
        <xdr:cNvPr id="346" name="楕円 345">
          <a:extLst>
            <a:ext uri="{FF2B5EF4-FFF2-40B4-BE49-F238E27FC236}">
              <a16:creationId xmlns:a16="http://schemas.microsoft.com/office/drawing/2014/main" id="{00000000-0008-0000-0300-00005A010000}"/>
            </a:ext>
          </a:extLst>
        </xdr:cNvPr>
        <xdr:cNvSpPr/>
      </xdr:nvSpPr>
      <xdr:spPr>
        <a:xfrm>
          <a:off x="13462000" y="10559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15841</xdr:rowOff>
    </xdr:from>
    <xdr:ext cx="762000" cy="259045"/>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131800" y="10645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単年度ごとでは、令和２年度</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10.8</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％、令和３年度</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11.2</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％、令和４年度</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11.4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％、令和５年度</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11.0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％、令和６年度</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10.7</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％。分子では、元利償還金の額は、前年度比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29,418</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千円の増となったが、公営企業に要する地方債の元利償還の財源に充てた繰入金の前年度比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11,069</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千円減等により、実質公債費比率分子は、</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558,258</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2,030</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千円減、</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3.6</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％減）となった。　分母では、標準税収入額等が前年度比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21,044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千円増、普通交付税が前年度比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123,386</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千円増、臨時財政対策債発行可能額が前年度比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14,555</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千円減となった。また、分母のベースとなる標準財政規模から控除する事業費補正により基準財政需要額に算入された公債費は</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7,606</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千円減となった。実質公債費比率分母は、</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5,202,313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千円（前年度比</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126,824</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千円増、</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2.5</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％増）となった。</a:t>
          </a:r>
        </a:p>
        <a:p>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　結果、実質公債費比率算定上の分子が減、分母が増となり、令和６年度単年度実質公債費比率が</a:t>
          </a:r>
          <a:r>
            <a:rPr kumimoji="1" lang="en-US" altLang="ja-JP" sz="1000">
              <a:solidFill>
                <a:sysClr val="windowText" lastClr="000000"/>
              </a:solidFill>
              <a:latin typeface="ＭＳ Ｐゴシック" panose="020B0600070205080204" pitchFamily="50" charset="-128"/>
              <a:ea typeface="ＭＳ Ｐゴシック" panose="020B0600070205080204" pitchFamily="50" charset="-128"/>
            </a:rPr>
            <a:t>0.3</a:t>
          </a:r>
          <a:r>
            <a:rPr kumimoji="1" lang="ja-JP" altLang="en-US" sz="1000">
              <a:solidFill>
                <a:sysClr val="windowText" lastClr="000000"/>
              </a:solidFill>
              <a:latin typeface="ＭＳ Ｐゴシック" panose="020B0600070205080204" pitchFamily="50" charset="-128"/>
              <a:ea typeface="ＭＳ Ｐゴシック" panose="020B0600070205080204" pitchFamily="50" charset="-128"/>
            </a:rPr>
            <a:t>％改善した</a:t>
          </a:r>
          <a:r>
            <a:rPr kumimoji="1" lang="ja-JP" altLang="en-US" sz="900">
              <a:solidFill>
                <a:sysClr val="windowText" lastClr="000000"/>
              </a:solidFill>
              <a:latin typeface="ＭＳ Ｐゴシック" panose="020B0600070205080204" pitchFamily="50" charset="-128"/>
              <a:ea typeface="ＭＳ Ｐゴシック" panose="020B0600070205080204" pitchFamily="50" charset="-128"/>
            </a:rPr>
            <a:t>。</a:t>
          </a:r>
        </a:p>
      </xdr:txBody>
    </xdr:sp>
    <xdr:clientData/>
  </xdr:twoCellAnchor>
  <xdr:oneCellAnchor>
    <xdr:from>
      <xdr:col>61</xdr:col>
      <xdr:colOff>6350</xdr:colOff>
      <xdr:row>32</xdr:row>
      <xdr:rowOff>101600</xdr:rowOff>
    </xdr:from>
    <xdr:ext cx="298543" cy="225703"/>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1" name="テキスト ボックス 370">
          <a:extLst>
            <a:ext uri="{FF2B5EF4-FFF2-40B4-BE49-F238E27FC236}">
              <a16:creationId xmlns:a16="http://schemas.microsoft.com/office/drawing/2014/main" id="{00000000-0008-0000-0300-000073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2" name="直線コネクタ 371">
          <a:extLst>
            <a:ext uri="{FF2B5EF4-FFF2-40B4-BE49-F238E27FC236}">
              <a16:creationId xmlns:a16="http://schemas.microsoft.com/office/drawing/2014/main" id="{00000000-0008-0000-0300-000074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3" name="公債費負担の状況グラフ枠">
          <a:extLst>
            <a:ext uri="{FF2B5EF4-FFF2-40B4-BE49-F238E27FC236}">
              <a16:creationId xmlns:a16="http://schemas.microsoft.com/office/drawing/2014/main" id="{00000000-0008-0000-0300-000075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45</xdr:row>
      <xdr:rowOff>12954</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flipV="1">
          <a:off x="17018000" y="6261100"/>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156481</xdr:rowOff>
    </xdr:from>
    <xdr:ext cx="762000" cy="259045"/>
    <xdr:sp macro="" textlink="">
      <xdr:nvSpPr>
        <xdr:cNvPr id="375" name="公債費負担の状況最小値テキスト">
          <a:extLst>
            <a:ext uri="{FF2B5EF4-FFF2-40B4-BE49-F238E27FC236}">
              <a16:creationId xmlns:a16="http://schemas.microsoft.com/office/drawing/2014/main" id="{00000000-0008-0000-0300-000077010000}"/>
            </a:ext>
          </a:extLst>
        </xdr:cNvPr>
        <xdr:cNvSpPr txBox="1"/>
      </xdr:nvSpPr>
      <xdr:spPr>
        <a:xfrm>
          <a:off x="17106900" y="770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12954</xdr:rowOff>
    </xdr:from>
    <xdr:to>
      <xdr:col>81</xdr:col>
      <xdr:colOff>133350</xdr:colOff>
      <xdr:row>45</xdr:row>
      <xdr:rowOff>12954</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a:off x="16929100" y="77282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7" name="公債費負担の状況最大値テキスト">
          <a:extLst>
            <a:ext uri="{FF2B5EF4-FFF2-40B4-BE49-F238E27FC236}">
              <a16:creationId xmlns:a16="http://schemas.microsoft.com/office/drawing/2014/main" id="{00000000-0008-0000-0300-000079010000}"/>
            </a:ext>
          </a:extLst>
        </xdr:cNvPr>
        <xdr:cNvSpPr txBox="1"/>
      </xdr:nvSpPr>
      <xdr:spPr>
        <a:xfrm>
          <a:off x="17106900" y="600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626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121920</xdr:rowOff>
    </xdr:from>
    <xdr:to>
      <xdr:col>81</xdr:col>
      <xdr:colOff>44450</xdr:colOff>
      <xdr:row>42</xdr:row>
      <xdr:rowOff>141224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flipV="1">
          <a:off x="16179800" y="7322820"/>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150639</xdr:rowOff>
    </xdr:from>
    <xdr:ext cx="762000" cy="259045"/>
    <xdr:sp macro="" textlink="">
      <xdr:nvSpPr>
        <xdr:cNvPr id="380" name="公債費負担の状況平均値テキスト">
          <a:extLst>
            <a:ext uri="{FF2B5EF4-FFF2-40B4-BE49-F238E27FC236}">
              <a16:creationId xmlns:a16="http://schemas.microsoft.com/office/drawing/2014/main" id="{00000000-0008-0000-0300-00007C010000}"/>
            </a:ext>
          </a:extLst>
        </xdr:cNvPr>
        <xdr:cNvSpPr txBox="1"/>
      </xdr:nvSpPr>
      <xdr:spPr>
        <a:xfrm>
          <a:off x="17106900" y="6837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134112</xdr:rowOff>
    </xdr:from>
    <xdr:to>
      <xdr:col>81</xdr:col>
      <xdr:colOff>95250</xdr:colOff>
      <xdr:row>41</xdr:row>
      <xdr:rowOff>64262</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69672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42</xdr:row>
      <xdr:rowOff>131572</xdr:rowOff>
    </xdr:from>
    <xdr:to>
      <xdr:col>77</xdr:col>
      <xdr:colOff>44450</xdr:colOff>
      <xdr:row>42</xdr:row>
      <xdr:rowOff>141224</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5290800" y="733247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74439</xdr:rowOff>
    </xdr:from>
    <xdr:ext cx="736600" cy="259045"/>
    <xdr:sp macro="" textlink="">
      <xdr:nvSpPr>
        <xdr:cNvPr id="384" name="テキスト ボックス 383">
          <a:extLst>
            <a:ext uri="{FF2B5EF4-FFF2-40B4-BE49-F238E27FC236}">
              <a16:creationId xmlns:a16="http://schemas.microsoft.com/office/drawing/2014/main" id="{00000000-0008-0000-0300-000080010000}"/>
            </a:ext>
          </a:extLst>
        </xdr:cNvPr>
        <xdr:cNvSpPr txBox="1"/>
      </xdr:nvSpPr>
      <xdr:spPr>
        <a:xfrm>
          <a:off x="15798800" y="67609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42</xdr:row>
      <xdr:rowOff>121920</xdr:rowOff>
    </xdr:from>
    <xdr:to>
      <xdr:col>72</xdr:col>
      <xdr:colOff>203200</xdr:colOff>
      <xdr:row>42</xdr:row>
      <xdr:rowOff>131572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4401800" y="7322820"/>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124460</xdr:rowOff>
    </xdr:from>
    <xdr:to>
      <xdr:col>73</xdr:col>
      <xdr:colOff>44450</xdr:colOff>
      <xdr:row>41</xdr:row>
      <xdr:rowOff>54610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5240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64787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4909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42</xdr:row>
      <xdr:rowOff>102616</xdr:rowOff>
    </xdr:from>
    <xdr:to>
      <xdr:col>68</xdr:col>
      <xdr:colOff>152400</xdr:colOff>
      <xdr:row>42</xdr:row>
      <xdr:rowOff>121920</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3512800" y="730351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124460</xdr:rowOff>
    </xdr:from>
    <xdr:to>
      <xdr:col>68</xdr:col>
      <xdr:colOff>203200</xdr:colOff>
      <xdr:row>41</xdr:row>
      <xdr:rowOff>54610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4351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64787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020800" y="6751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10922</xdr:rowOff>
    </xdr:from>
    <xdr:to>
      <xdr:col>64</xdr:col>
      <xdr:colOff>152400</xdr:colOff>
      <xdr:row>41</xdr:row>
      <xdr:rowOff>112522</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3462000" y="7040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122699</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13180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71120</xdr:rowOff>
    </xdr:from>
    <xdr:to>
      <xdr:col>81</xdr:col>
      <xdr:colOff>95250</xdr:colOff>
      <xdr:row>43</xdr:row>
      <xdr:rowOff>1270</xdr:rowOff>
    </xdr:to>
    <xdr:sp macro="" textlink="">
      <xdr:nvSpPr>
        <xdr:cNvPr id="398" name="楕円 397">
          <a:extLst>
            <a:ext uri="{FF2B5EF4-FFF2-40B4-BE49-F238E27FC236}">
              <a16:creationId xmlns:a16="http://schemas.microsoft.com/office/drawing/2014/main" id="{00000000-0008-0000-0300-00008E010000}"/>
            </a:ext>
          </a:extLst>
        </xdr:cNvPr>
        <xdr:cNvSpPr/>
      </xdr:nvSpPr>
      <xdr:spPr>
        <a:xfrm>
          <a:off x="169672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43197</xdr:rowOff>
    </xdr:from>
    <xdr:ext cx="762000" cy="259045"/>
    <xdr:sp macro="" textlink="">
      <xdr:nvSpPr>
        <xdr:cNvPr id="399" name="公債費負担の状況該当値テキスト">
          <a:extLst>
            <a:ext uri="{FF2B5EF4-FFF2-40B4-BE49-F238E27FC236}">
              <a16:creationId xmlns:a16="http://schemas.microsoft.com/office/drawing/2014/main" id="{00000000-0008-0000-0300-00008F010000}"/>
            </a:ext>
          </a:extLst>
        </xdr:cNvPr>
        <xdr:cNvSpPr txBox="1"/>
      </xdr:nvSpPr>
      <xdr:spPr>
        <a:xfrm>
          <a:off x="17106900" y="7244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90424</xdr:rowOff>
    </xdr:from>
    <xdr:to>
      <xdr:col>77</xdr:col>
      <xdr:colOff>95250</xdr:colOff>
      <xdr:row>43</xdr:row>
      <xdr:rowOff>20574</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129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5351</xdr:rowOff>
    </xdr:from>
    <xdr:ext cx="7366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798800" y="73777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42</xdr:row>
      <xdr:rowOff>80772</xdr:rowOff>
    </xdr:from>
    <xdr:to>
      <xdr:col>73</xdr:col>
      <xdr:colOff>44450</xdr:colOff>
      <xdr:row>43</xdr:row>
      <xdr:rowOff>10922</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5240000" y="728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167149</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4909800" y="7368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42</xdr:row>
      <xdr:rowOff>71120</xdr:rowOff>
    </xdr:from>
    <xdr:to>
      <xdr:col>68</xdr:col>
      <xdr:colOff>203200</xdr:colOff>
      <xdr:row>43</xdr:row>
      <xdr:rowOff>1270</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4351000" y="727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157497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020800" y="7358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51816</xdr:rowOff>
    </xdr:from>
    <xdr:to>
      <xdr:col>64</xdr:col>
      <xdr:colOff>152400</xdr:colOff>
      <xdr:row>42</xdr:row>
      <xdr:rowOff>153416</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3462000" y="7252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138193</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131800" y="7339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将来負担比率については、公営企業債等繰入見込額の減少、充当可能基金現在高の増加等により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3.7</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％改善した。</a:t>
          </a:r>
        </a:p>
        <a:p>
          <a:r>
            <a:rPr kumimoji="1" lang="ja-JP" altLang="en-US" sz="1300">
              <a:latin typeface="ＭＳ Ｐゴシック" panose="020B0600070205080204" pitchFamily="50" charset="-128"/>
              <a:ea typeface="ＭＳ Ｐゴシック" panose="020B0600070205080204" pitchFamily="50" charset="-128"/>
            </a:rPr>
            <a:t>　類似団体平均と比較すると高くなっており、今後も、地方債の発行は、交付税算入率の高い起債にかかる事業を優先的に実施していくなど、後世代への負担を軽減しつつ、公債費充当可能基金の着実な積立てができるよう、計画的な財政運営、財政の健全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2" name="直線コネクタ 421">
          <a:extLst>
            <a:ext uri="{FF2B5EF4-FFF2-40B4-BE49-F238E27FC236}">
              <a16:creationId xmlns:a16="http://schemas.microsoft.com/office/drawing/2014/main" id="{00000000-0008-0000-0300-0000A6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a:extLst>
            <a:ext uri="{FF2B5EF4-FFF2-40B4-BE49-F238E27FC236}">
              <a16:creationId xmlns:a16="http://schemas.microsoft.com/office/drawing/2014/main" id="{00000000-0008-0000-0300-0000B1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23</xdr:row>
      <xdr:rowOff>66548</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flipV="1">
          <a:off x="17018000" y="2451100"/>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38625</xdr:rowOff>
    </xdr:from>
    <xdr:ext cx="762000" cy="259045"/>
    <xdr:sp macro="" textlink="">
      <xdr:nvSpPr>
        <xdr:cNvPr id="435" name="将来負担の状況最小値テキスト">
          <a:extLst>
            <a:ext uri="{FF2B5EF4-FFF2-40B4-BE49-F238E27FC236}">
              <a16:creationId xmlns:a16="http://schemas.microsoft.com/office/drawing/2014/main" id="{00000000-0008-0000-0300-0000B3010000}"/>
            </a:ext>
          </a:extLst>
        </xdr:cNvPr>
        <xdr:cNvSpPr txBox="1"/>
      </xdr:nvSpPr>
      <xdr:spPr>
        <a:xfrm>
          <a:off x="17106900" y="3981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66548</xdr:rowOff>
    </xdr:from>
    <xdr:to>
      <xdr:col>81</xdr:col>
      <xdr:colOff>133350</xdr:colOff>
      <xdr:row>23</xdr:row>
      <xdr:rowOff>66548</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929100" y="4009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86377</xdr:rowOff>
    </xdr:from>
    <xdr:ext cx="762000" cy="259045"/>
    <xdr:sp macro="" textlink="">
      <xdr:nvSpPr>
        <xdr:cNvPr id="437" name="将来負担の状況最大値テキスト">
          <a:extLst>
            <a:ext uri="{FF2B5EF4-FFF2-40B4-BE49-F238E27FC236}">
              <a16:creationId xmlns:a16="http://schemas.microsoft.com/office/drawing/2014/main" id="{00000000-0008-0000-0300-0000B5010000}"/>
            </a:ext>
          </a:extLst>
        </xdr:cNvPr>
        <xdr:cNvSpPr txBox="1"/>
      </xdr:nvSpPr>
      <xdr:spPr>
        <a:xfrm>
          <a:off x="17106900" y="214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61773</xdr:rowOff>
    </xdr:from>
    <xdr:to>
      <xdr:col>81</xdr:col>
      <xdr:colOff>44450</xdr:colOff>
      <xdr:row>15</xdr:row>
      <xdr:rowOff>97485</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6179800" y="2633523"/>
          <a:ext cx="838200" cy="35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29227</xdr:rowOff>
    </xdr:from>
    <xdr:ext cx="762000" cy="259045"/>
    <xdr:sp macro="" textlink="">
      <xdr:nvSpPr>
        <xdr:cNvPr id="440" name="将来負担の状況平均値テキスト">
          <a:extLst>
            <a:ext uri="{FF2B5EF4-FFF2-40B4-BE49-F238E27FC236}">
              <a16:creationId xmlns:a16="http://schemas.microsoft.com/office/drawing/2014/main" id="{00000000-0008-0000-0300-0000B8010000}"/>
            </a:ext>
          </a:extLst>
        </xdr:cNvPr>
        <xdr:cNvSpPr txBox="1"/>
      </xdr:nvSpPr>
      <xdr:spPr>
        <a:xfrm>
          <a:off x="17106900" y="225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0</xdr:rowOff>
    </xdr:from>
    <xdr:to>
      <xdr:col>81</xdr:col>
      <xdr:colOff>95250</xdr:colOff>
      <xdr:row>14</xdr:row>
      <xdr:rowOff>101600</xdr:rowOff>
    </xdr:to>
    <xdr:sp macro="" textlink="">
      <xdr:nvSpPr>
        <xdr:cNvPr id="441" name="フローチャート: 判断 440">
          <a:extLst>
            <a:ext uri="{FF2B5EF4-FFF2-40B4-BE49-F238E27FC236}">
              <a16:creationId xmlns:a16="http://schemas.microsoft.com/office/drawing/2014/main" id="{00000000-0008-0000-0300-0000B9010000}"/>
            </a:ext>
          </a:extLst>
        </xdr:cNvPr>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97485</xdr:rowOff>
    </xdr:from>
    <xdr:to>
      <xdr:col>77</xdr:col>
      <xdr:colOff>44450</xdr:colOff>
      <xdr:row>15</xdr:row>
      <xdr:rowOff>151536</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flipV="1">
          <a:off x="15290800" y="2669235"/>
          <a:ext cx="889000" cy="54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0</xdr:rowOff>
    </xdr:from>
    <xdr:to>
      <xdr:col>77</xdr:col>
      <xdr:colOff>95250</xdr:colOff>
      <xdr:row>14</xdr:row>
      <xdr:rowOff>101600</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129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111777</xdr:rowOff>
    </xdr:from>
    <xdr:ext cx="7366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5798800" y="2169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151536</xdr:rowOff>
    </xdr:from>
    <xdr:to>
      <xdr:col>72</xdr:col>
      <xdr:colOff>203200</xdr:colOff>
      <xdr:row>17</xdr:row>
      <xdr:rowOff>163830</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flipV="1">
          <a:off x="14401800" y="2723286"/>
          <a:ext cx="889000" cy="355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0</xdr:rowOff>
    </xdr:from>
    <xdr:to>
      <xdr:col>73</xdr:col>
      <xdr:colOff>44450</xdr:colOff>
      <xdr:row>14</xdr:row>
      <xdr:rowOff>101600</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111777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16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163830</xdr:rowOff>
    </xdr:from>
    <xdr:to>
      <xdr:col>68</xdr:col>
      <xdr:colOff>152400</xdr:colOff>
      <xdr:row>19</xdr:row>
      <xdr:rowOff>61265</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flipV="1">
          <a:off x="13512800" y="3078480"/>
          <a:ext cx="889000" cy="240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66599</xdr:rowOff>
    </xdr:from>
    <xdr:to>
      <xdr:col>68</xdr:col>
      <xdr:colOff>203200</xdr:colOff>
      <xdr:row>14</xdr:row>
      <xdr:rowOff>168199</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4351000" y="2466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6926</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020800" y="223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55372</xdr:rowOff>
    </xdr:from>
    <xdr:to>
      <xdr:col>64</xdr:col>
      <xdr:colOff>152400</xdr:colOff>
      <xdr:row>15</xdr:row>
      <xdr:rowOff>156972</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462000" y="262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167149</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131800" y="23959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10973</xdr:rowOff>
    </xdr:from>
    <xdr:to>
      <xdr:col>81</xdr:col>
      <xdr:colOff>95250</xdr:colOff>
      <xdr:row>15</xdr:row>
      <xdr:rowOff>112573</xdr:rowOff>
    </xdr:to>
    <xdr:sp macro="" textlink="">
      <xdr:nvSpPr>
        <xdr:cNvPr id="458" name="楕円 457">
          <a:extLst>
            <a:ext uri="{FF2B5EF4-FFF2-40B4-BE49-F238E27FC236}">
              <a16:creationId xmlns:a16="http://schemas.microsoft.com/office/drawing/2014/main" id="{00000000-0008-0000-0300-0000CA010000}"/>
            </a:ext>
          </a:extLst>
        </xdr:cNvPr>
        <xdr:cNvSpPr/>
      </xdr:nvSpPr>
      <xdr:spPr>
        <a:xfrm>
          <a:off x="16967200" y="258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154500</xdr:rowOff>
    </xdr:from>
    <xdr:ext cx="762000" cy="259045"/>
    <xdr:sp macro="" textlink="">
      <xdr:nvSpPr>
        <xdr:cNvPr id="459" name="将来負担の状況該当値テキスト">
          <a:extLst>
            <a:ext uri="{FF2B5EF4-FFF2-40B4-BE49-F238E27FC236}">
              <a16:creationId xmlns:a16="http://schemas.microsoft.com/office/drawing/2014/main" id="{00000000-0008-0000-0300-0000CB010000}"/>
            </a:ext>
          </a:extLst>
        </xdr:cNvPr>
        <xdr:cNvSpPr txBox="1"/>
      </xdr:nvSpPr>
      <xdr:spPr>
        <a:xfrm>
          <a:off x="17106900" y="2554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46685</xdr:rowOff>
    </xdr:from>
    <xdr:to>
      <xdr:col>77</xdr:col>
      <xdr:colOff>95250</xdr:colOff>
      <xdr:row>15</xdr:row>
      <xdr:rowOff>148285</xdr:rowOff>
    </xdr:to>
    <xdr:sp macro="" textlink="">
      <xdr:nvSpPr>
        <xdr:cNvPr id="460" name="楕円 459">
          <a:extLst>
            <a:ext uri="{FF2B5EF4-FFF2-40B4-BE49-F238E27FC236}">
              <a16:creationId xmlns:a16="http://schemas.microsoft.com/office/drawing/2014/main" id="{00000000-0008-0000-0300-0000CC010000}"/>
            </a:ext>
          </a:extLst>
        </xdr:cNvPr>
        <xdr:cNvSpPr/>
      </xdr:nvSpPr>
      <xdr:spPr>
        <a:xfrm>
          <a:off x="16129000" y="2618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133062</xdr:rowOff>
    </xdr:from>
    <xdr:ext cx="7366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798800" y="2704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100736</xdr:rowOff>
    </xdr:from>
    <xdr:to>
      <xdr:col>73</xdr:col>
      <xdr:colOff>44450</xdr:colOff>
      <xdr:row>16</xdr:row>
      <xdr:rowOff>30886</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5240000" y="267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15663</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4909800" y="275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17</xdr:row>
      <xdr:rowOff>113030</xdr:rowOff>
    </xdr:from>
    <xdr:to>
      <xdr:col>68</xdr:col>
      <xdr:colOff>203200</xdr:colOff>
      <xdr:row>18</xdr:row>
      <xdr:rowOff>43180</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4351000" y="302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18</xdr:row>
      <xdr:rowOff>27957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4020800" y="311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19</xdr:row>
      <xdr:rowOff>10465</xdr:rowOff>
    </xdr:from>
    <xdr:to>
      <xdr:col>64</xdr:col>
      <xdr:colOff>152400</xdr:colOff>
      <xdr:row>19</xdr:row>
      <xdr:rowOff>112065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3462000" y="3268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19</xdr:row>
      <xdr:rowOff>96842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131800" y="3354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兵庫県新温泉町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12,829
12,617
241.01
13,847,712
13,472,273
249,601
6,463,263
14,133,208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人件費の経常収支比率は、令和２年度決算から会計年度任用職員報酬が新たに加わったことにより、引き続き増高しており、前年度比</a:t>
          </a:r>
          <a:r>
            <a:rPr kumimoji="1" lang="en-US" altLang="ja-JP" sz="1200">
              <a:latin typeface="ＭＳ Ｐゴシック" panose="020B0600070205080204" pitchFamily="50" charset="-128"/>
              <a:ea typeface="ＭＳ Ｐゴシック" panose="020B0600070205080204" pitchFamily="50" charset="-128"/>
            </a:rPr>
            <a:t>1.5</a:t>
          </a:r>
          <a:r>
            <a:rPr kumimoji="1" lang="ja-JP" altLang="en-US" sz="1200">
              <a:latin typeface="ＭＳ Ｐゴシック" panose="020B0600070205080204" pitchFamily="50" charset="-128"/>
              <a:ea typeface="ＭＳ Ｐゴシック" panose="020B0600070205080204" pitchFamily="50" charset="-128"/>
            </a:rPr>
            <a:t>％増の</a:t>
          </a:r>
          <a:r>
            <a:rPr kumimoji="1" lang="en-US" altLang="ja-JP" sz="1200">
              <a:latin typeface="ＭＳ Ｐゴシック" panose="020B0600070205080204" pitchFamily="50" charset="-128"/>
              <a:ea typeface="ＭＳ Ｐゴシック" panose="020B0600070205080204" pitchFamily="50" charset="-128"/>
            </a:rPr>
            <a:t>28.5</a:t>
          </a:r>
          <a:r>
            <a:rPr kumimoji="1" lang="ja-JP" altLang="en-US" sz="1200">
              <a:latin typeface="ＭＳ Ｐゴシック" panose="020B0600070205080204" pitchFamily="50" charset="-128"/>
              <a:ea typeface="ＭＳ Ｐゴシック" panose="020B0600070205080204" pitchFamily="50" charset="-128"/>
            </a:rPr>
            <a:t>％で、類似団体平均を</a:t>
          </a:r>
          <a:r>
            <a:rPr kumimoji="1" lang="en-US" altLang="ja-JP" sz="1200">
              <a:latin typeface="ＭＳ Ｐゴシック" panose="020B0600070205080204" pitchFamily="50" charset="-128"/>
              <a:ea typeface="ＭＳ Ｐゴシック" panose="020B0600070205080204" pitchFamily="50" charset="-128"/>
            </a:rPr>
            <a:t>3.1</a:t>
          </a:r>
          <a:r>
            <a:rPr kumimoji="1" lang="ja-JP" altLang="en-US" sz="1200">
              <a:latin typeface="ＭＳ Ｐゴシック" panose="020B0600070205080204" pitchFamily="50" charset="-128"/>
              <a:ea typeface="ＭＳ Ｐゴシック" panose="020B0600070205080204" pitchFamily="50" charset="-128"/>
            </a:rPr>
            <a:t>％上回っている。　　</a:t>
          </a:r>
        </a:p>
        <a:p>
          <a:r>
            <a:rPr kumimoji="1" lang="ja-JP" altLang="en-US" sz="1200">
              <a:latin typeface="ＭＳ Ｐゴシック" panose="020B0600070205080204" pitchFamily="50" charset="-128"/>
              <a:ea typeface="ＭＳ Ｐゴシック" panose="020B0600070205080204" pitchFamily="50" charset="-128"/>
            </a:rPr>
            <a:t>　今後も、より効率的な行財政運営が求められるため、</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今後も令和７年度から令和</a:t>
          </a:r>
          <a:r>
            <a:rPr kumimoji="1" lang="en-US" altLang="ja-JP" sz="12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年度を計画期間とする第４次新温泉町定員</a:t>
          </a:r>
          <a:r>
            <a:rPr kumimoji="1" lang="ja-JP" altLang="en-US" sz="1200">
              <a:latin typeface="ＭＳ Ｐゴシック" panose="020B0600070205080204" pitchFamily="50" charset="-128"/>
              <a:ea typeface="ＭＳ Ｐゴシック" panose="020B0600070205080204" pitchFamily="50" charset="-128"/>
            </a:rPr>
            <a:t>適正化計画に基づき、計画的な職員採用に努めていく。会計年度任用職員についても組織等の見直しを図る中で計画的な採用に努める。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20320</xdr:rowOff>
    </xdr:from>
    <xdr:to>
      <xdr:col>24</xdr:col>
      <xdr:colOff>25400</xdr:colOff>
      <xdr:row>40</xdr:row>
      <xdr:rowOff>157480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849620"/>
          <a:ext cx="0" cy="1165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129557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87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157480</xdr:rowOff>
    </xdr:from>
    <xdr:to>
      <xdr:col>24</xdr:col>
      <xdr:colOff>114300</xdr:colOff>
      <xdr:row>40</xdr:row>
      <xdr:rowOff>157480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154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106697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93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20320</xdr:rowOff>
    </xdr:from>
    <xdr:to>
      <xdr:col>24</xdr:col>
      <xdr:colOff>114300</xdr:colOff>
      <xdr:row>34</xdr:row>
      <xdr:rowOff>20320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849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127000</xdr:rowOff>
    </xdr:from>
    <xdr:to>
      <xdr:col>24</xdr:col>
      <xdr:colOff>25400</xdr:colOff>
      <xdr:row>37</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29920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31767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325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15240</xdr:rowOff>
    </xdr:from>
    <xdr:to>
      <xdr:col>24</xdr:col>
      <xdr:colOff>76200</xdr:colOff>
      <xdr:row>36</xdr:row>
      <xdr:rowOff>116840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187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66040</xdr:rowOff>
    </xdr:from>
    <xdr:to>
      <xdr:col>19</xdr:col>
      <xdr:colOff>187325</xdr:colOff>
      <xdr:row>36</xdr:row>
      <xdr:rowOff>127000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382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160020</xdr:rowOff>
    </xdr:from>
    <xdr:to>
      <xdr:col>20</xdr:col>
      <xdr:colOff>38100</xdr:colOff>
      <xdr:row>36</xdr:row>
      <xdr:rowOff>90170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60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100347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296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24130</xdr:rowOff>
    </xdr:from>
    <xdr:to>
      <xdr:col>15</xdr:col>
      <xdr:colOff>98425</xdr:colOff>
      <xdr:row>36</xdr:row>
      <xdr:rowOff>66040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9633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144780</xdr:rowOff>
    </xdr:from>
    <xdr:to>
      <xdr:col>15</xdr:col>
      <xdr:colOff>149225</xdr:colOff>
      <xdr:row>36</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45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144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24130</xdr:rowOff>
    </xdr:from>
    <xdr:to>
      <xdr:col>11</xdr:col>
      <xdr:colOff>9525</xdr:colOff>
      <xdr:row>36</xdr:row>
      <xdr:rowOff>46990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9633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129540</xdr:rowOff>
    </xdr:from>
    <xdr:to>
      <xdr:col>11</xdr:col>
      <xdr:colOff>60325</xdr:colOff>
      <xdr:row>36</xdr:row>
      <xdr:rowOff>59690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30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69867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99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140970</xdr:rowOff>
    </xdr:from>
    <xdr:to>
      <xdr:col>6</xdr:col>
      <xdr:colOff>171450</xdr:colOff>
      <xdr:row>36</xdr:row>
      <xdr:rowOff>71120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41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81297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1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133350</xdr:rowOff>
    </xdr:from>
    <xdr:to>
      <xdr:col>24</xdr:col>
      <xdr:colOff>76200</xdr:colOff>
      <xdr:row>37</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305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105427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27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76200</xdr:rowOff>
    </xdr:from>
    <xdr:to>
      <xdr:col>20</xdr:col>
      <xdr:colOff>38100</xdr:colOff>
      <xdr:row>37</xdr:row>
      <xdr:rowOff>6350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24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162577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33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xdr:rowOff>
    </xdr:from>
    <xdr:to>
      <xdr:col>15</xdr:col>
      <xdr:colOff>149225</xdr:colOff>
      <xdr:row>36</xdr:row>
      <xdr:rowOff>116840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144780</xdr:rowOff>
    </xdr:from>
    <xdr:to>
      <xdr:col>11</xdr:col>
      <xdr:colOff>60325</xdr:colOff>
      <xdr:row>36</xdr:row>
      <xdr:rowOff>74930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4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59707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3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167640</xdr:rowOff>
    </xdr:from>
    <xdr:to>
      <xdr:col>6</xdr:col>
      <xdr:colOff>171450</xdr:colOff>
      <xdr:row>36</xdr:row>
      <xdr:rowOff>97790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68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82567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254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a:t>
          </a:r>
          <a:r>
            <a:rPr kumimoji="1" lang="en-US" altLang="ja-JP" sz="1300">
              <a:latin typeface="ＭＳ Ｐゴシック" panose="020B0600070205080204" pitchFamily="50" charset="-128"/>
              <a:ea typeface="ＭＳ Ｐゴシック" panose="020B0600070205080204" pitchFamily="50" charset="-128"/>
            </a:rPr>
            <a:t>11.5</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3.2</a:t>
          </a:r>
          <a:r>
            <a:rPr kumimoji="1" lang="ja-JP" altLang="en-US" sz="1300">
              <a:latin typeface="ＭＳ Ｐゴシック" panose="020B0600070205080204" pitchFamily="50" charset="-128"/>
              <a:ea typeface="ＭＳ Ｐゴシック" panose="020B0600070205080204" pitchFamily="50" charset="-128"/>
            </a:rPr>
            <a:t>％下回っている。今後も、物価高騰やデジタル化の進展等によりシステム委託料等が増加していくことが見込まれるため、長期継続契約等の活用、職員のさらなるコスト意識の向上を図り、一層の経費削減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22</xdr:row>
      <xdr:rowOff>69850</xdr:rowOff>
    </xdr:from>
    <xdr:to>
      <xdr:col>85</xdr:col>
      <xdr:colOff>66675</xdr:colOff>
      <xdr:row>22</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841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99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20</xdr:row>
      <xdr:rowOff>127000</xdr:rowOff>
    </xdr:from>
    <xdr:to>
      <xdr:col>85</xdr:col>
      <xdr:colOff>66675</xdr:colOff>
      <xdr:row>20</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556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19</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413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12700</xdr:rowOff>
    </xdr:from>
    <xdr:to>
      <xdr:col>85</xdr:col>
      <xdr:colOff>66675</xdr:colOff>
      <xdr:row>19</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270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128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127000</xdr:rowOff>
    </xdr:from>
    <xdr:to>
      <xdr:col>85</xdr:col>
      <xdr:colOff>66675</xdr:colOff>
      <xdr:row>15</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98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556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14</xdr:row>
      <xdr:rowOff>12700</xdr:rowOff>
    </xdr:from>
    <xdr:to>
      <xdr:col>85</xdr:col>
      <xdr:colOff>66675</xdr:colOff>
      <xdr:row>14</xdr:row>
      <xdr:rowOff>12700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41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13</xdr:row>
      <xdr:rowOff>41927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27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69850</xdr:rowOff>
    </xdr:from>
    <xdr:to>
      <xdr:col>85</xdr:col>
      <xdr:colOff>66675</xdr:colOff>
      <xdr:row>12</xdr:row>
      <xdr:rowOff>69850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2127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11</xdr:row>
      <xdr:rowOff>99077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985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4" name="テキスト ボックス 123">
          <a:extLst>
            <a:ext uri="{FF2B5EF4-FFF2-40B4-BE49-F238E27FC236}">
              <a16:creationId xmlns:a16="http://schemas.microsoft.com/office/drawing/2014/main" id="{00000000-0008-0000-0400-00007C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5" name="物件費グラフ枠">
          <a:extLst>
            <a:ext uri="{FF2B5EF4-FFF2-40B4-BE49-F238E27FC236}">
              <a16:creationId xmlns:a16="http://schemas.microsoft.com/office/drawing/2014/main" id="{00000000-0008-0000-0400-00007D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79375</xdr:rowOff>
    </xdr:from>
    <xdr:to>
      <xdr:col>82</xdr:col>
      <xdr:colOff>107950</xdr:colOff>
      <xdr:row>21</xdr:row>
      <xdr:rowOff>98425</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flipV="1">
          <a:off x="16510000" y="2308225"/>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70502</xdr:rowOff>
    </xdr:from>
    <xdr:ext cx="762000" cy="259045"/>
    <xdr:sp macro="" textlink="">
      <xdr:nvSpPr>
        <xdr:cNvPr id="127" name="物件費最小値テキスト">
          <a:extLst>
            <a:ext uri="{FF2B5EF4-FFF2-40B4-BE49-F238E27FC236}">
              <a16:creationId xmlns:a16="http://schemas.microsoft.com/office/drawing/2014/main" id="{00000000-0008-0000-0400-00007F000000}"/>
            </a:ext>
          </a:extLst>
        </xdr:cNvPr>
        <xdr:cNvSpPr txBox="1"/>
      </xdr:nvSpPr>
      <xdr:spPr>
        <a:xfrm>
          <a:off x="16598900" y="36709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98425</xdr:rowOff>
    </xdr:from>
    <xdr:to>
      <xdr:col>82</xdr:col>
      <xdr:colOff>196850</xdr:colOff>
      <xdr:row>21</xdr:row>
      <xdr:rowOff>98425</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3698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165752</xdr:rowOff>
    </xdr:from>
    <xdr:ext cx="762000" cy="259045"/>
    <xdr:sp macro="" textlink="">
      <xdr:nvSpPr>
        <xdr:cNvPr id="129" name="物件費最大値テキスト">
          <a:extLst>
            <a:ext uri="{FF2B5EF4-FFF2-40B4-BE49-F238E27FC236}">
              <a16:creationId xmlns:a16="http://schemas.microsoft.com/office/drawing/2014/main" id="{00000000-0008-0000-0400-000081000000}"/>
            </a:ext>
          </a:extLst>
        </xdr:cNvPr>
        <xdr:cNvSpPr txBox="1"/>
      </xdr:nvSpPr>
      <xdr:spPr>
        <a:xfrm>
          <a:off x="16598900" y="2051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79375</xdr:rowOff>
    </xdr:from>
    <xdr:to>
      <xdr:col>82</xdr:col>
      <xdr:colOff>196850</xdr:colOff>
      <xdr:row>13</xdr:row>
      <xdr:rowOff>79375</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6421100" y="2308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79375</xdr:rowOff>
    </xdr:from>
    <xdr:to>
      <xdr:col>82</xdr:col>
      <xdr:colOff>107950</xdr:colOff>
      <xdr:row>16</xdr:row>
      <xdr:rowOff>3175</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flipV="1">
          <a:off x="15671800" y="2651125"/>
          <a:ext cx="8382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134002</xdr:rowOff>
    </xdr:from>
    <xdr:ext cx="762000" cy="259045"/>
    <xdr:sp macro="" textlink="">
      <xdr:nvSpPr>
        <xdr:cNvPr id="132" name="物件費平均値テキスト">
          <a:extLst>
            <a:ext uri="{FF2B5EF4-FFF2-40B4-BE49-F238E27FC236}">
              <a16:creationId xmlns:a16="http://schemas.microsoft.com/office/drawing/2014/main" id="{00000000-0008-0000-0400-000084000000}"/>
            </a:ext>
          </a:extLst>
        </xdr:cNvPr>
        <xdr:cNvSpPr txBox="1"/>
      </xdr:nvSpPr>
      <xdr:spPr>
        <a:xfrm>
          <a:off x="16598900" y="287720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161925</xdr:rowOff>
    </xdr:from>
    <xdr:to>
      <xdr:col>82</xdr:col>
      <xdr:colOff>158750</xdr:colOff>
      <xdr:row>17</xdr:row>
      <xdr:rowOff>92075</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6459200" y="290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79375</xdr:rowOff>
    </xdr:from>
    <xdr:to>
      <xdr:col>78</xdr:col>
      <xdr:colOff>69850</xdr:colOff>
      <xdr:row>16</xdr:row>
      <xdr:rowOff>3175</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a:off x="14782800" y="2651125"/>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133350</xdr:rowOff>
    </xdr:from>
    <xdr:to>
      <xdr:col>78</xdr:col>
      <xdr:colOff>120650</xdr:colOff>
      <xdr:row>17</xdr:row>
      <xdr:rowOff>63500</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5621000" y="2876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48277</xdr:rowOff>
    </xdr:from>
    <xdr:ext cx="7366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5290800" y="2962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117475</xdr:rowOff>
    </xdr:from>
    <xdr:to>
      <xdr:col>73</xdr:col>
      <xdr:colOff>180975</xdr:colOff>
      <xdr:row>15</xdr:row>
      <xdr:rowOff>79375</xdr:rowOff>
    </xdr:to>
    <xdr:cxnSp macro="">
      <xdr:nvCxnSpPr>
        <xdr:cNvPr id="137" name="直線コネクタ 136">
          <a:extLst>
            <a:ext uri="{FF2B5EF4-FFF2-40B4-BE49-F238E27FC236}">
              <a16:creationId xmlns:a16="http://schemas.microsoft.com/office/drawing/2014/main" id="{00000000-0008-0000-0400-000089000000}"/>
            </a:ext>
          </a:extLst>
        </xdr:cNvPr>
        <xdr:cNvCxnSpPr/>
      </xdr:nvCxnSpPr>
      <xdr:spPr>
        <a:xfrm>
          <a:off x="13893800" y="2517775"/>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123825</xdr:rowOff>
    </xdr:from>
    <xdr:to>
      <xdr:col>74</xdr:col>
      <xdr:colOff>31750</xdr:colOff>
      <xdr:row>17</xdr:row>
      <xdr:rowOff>53975</xdr:rowOff>
    </xdr:to>
    <xdr:sp macro="" textlink="">
      <xdr:nvSpPr>
        <xdr:cNvPr id="138" name="フローチャート: 判断 137">
          <a:extLst>
            <a:ext uri="{FF2B5EF4-FFF2-40B4-BE49-F238E27FC236}">
              <a16:creationId xmlns:a16="http://schemas.microsoft.com/office/drawing/2014/main" id="{00000000-0008-0000-0400-00008A000000}"/>
            </a:ext>
          </a:extLst>
        </xdr:cNvPr>
        <xdr:cNvSpPr/>
      </xdr:nvSpPr>
      <xdr:spPr>
        <a:xfrm>
          <a:off x="14732000" y="286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38752</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4401800" y="2953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117475</xdr:rowOff>
    </xdr:from>
    <xdr:to>
      <xdr:col>69</xdr:col>
      <xdr:colOff>92075</xdr:colOff>
      <xdr:row>15</xdr:row>
      <xdr:rowOff>22225</xdr:rowOff>
    </xdr:to>
    <xdr:cxnSp macro="">
      <xdr:nvCxnSpPr>
        <xdr:cNvPr id="140" name="直線コネクタ 139">
          <a:extLst>
            <a:ext uri="{FF2B5EF4-FFF2-40B4-BE49-F238E27FC236}">
              <a16:creationId xmlns:a16="http://schemas.microsoft.com/office/drawing/2014/main" id="{00000000-0008-0000-0400-00008C000000}"/>
            </a:ext>
          </a:extLst>
        </xdr:cNvPr>
        <xdr:cNvCxnSpPr/>
      </xdr:nvCxnSpPr>
      <xdr:spPr>
        <a:xfrm flipV="1">
          <a:off x="13004800" y="2517775"/>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161925</xdr:rowOff>
    </xdr:from>
    <xdr:to>
      <xdr:col>69</xdr:col>
      <xdr:colOff>142875</xdr:colOff>
      <xdr:row>16</xdr:row>
      <xdr:rowOff>92075</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3843000" y="27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76852</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512800" y="2820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19050</xdr:rowOff>
    </xdr:from>
    <xdr:to>
      <xdr:col>65</xdr:col>
      <xdr:colOff>53975</xdr:colOff>
      <xdr:row>16</xdr:row>
      <xdr:rowOff>120650</xdr:rowOff>
    </xdr:to>
    <xdr:sp macro="" textlink="">
      <xdr:nvSpPr>
        <xdr:cNvPr id="143" name="フローチャート: 判断 142">
          <a:extLst>
            <a:ext uri="{FF2B5EF4-FFF2-40B4-BE49-F238E27FC236}">
              <a16:creationId xmlns:a16="http://schemas.microsoft.com/office/drawing/2014/main" id="{00000000-0008-0000-0400-00008F000000}"/>
            </a:ext>
          </a:extLst>
        </xdr:cNvPr>
        <xdr:cNvSpPr/>
      </xdr:nvSpPr>
      <xdr:spPr>
        <a:xfrm>
          <a:off x="12954000" y="276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105427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2623800" y="284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28575</xdr:rowOff>
    </xdr:from>
    <xdr:to>
      <xdr:col>82</xdr:col>
      <xdr:colOff>158750</xdr:colOff>
      <xdr:row>15</xdr:row>
      <xdr:rowOff>130175</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6459200" y="260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45102</xdr:rowOff>
    </xdr:from>
    <xdr:ext cx="762000" cy="259045"/>
    <xdr:sp macro="" textlink="">
      <xdr:nvSpPr>
        <xdr:cNvPr id="151" name="物件費該当値テキスト">
          <a:extLst>
            <a:ext uri="{FF2B5EF4-FFF2-40B4-BE49-F238E27FC236}">
              <a16:creationId xmlns:a16="http://schemas.microsoft.com/office/drawing/2014/main" id="{00000000-0008-0000-0400-000097000000}"/>
            </a:ext>
          </a:extLst>
        </xdr:cNvPr>
        <xdr:cNvSpPr txBox="1"/>
      </xdr:nvSpPr>
      <xdr:spPr>
        <a:xfrm>
          <a:off x="16598900" y="2445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123825</xdr:rowOff>
    </xdr:from>
    <xdr:to>
      <xdr:col>78</xdr:col>
      <xdr:colOff>120650</xdr:colOff>
      <xdr:row>16</xdr:row>
      <xdr:rowOff>53975</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5621000" y="2695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64152</xdr:rowOff>
    </xdr:from>
    <xdr:ext cx="7366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5290800" y="24644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28575</xdr:rowOff>
    </xdr:from>
    <xdr:to>
      <xdr:col>74</xdr:col>
      <xdr:colOff>31750</xdr:colOff>
      <xdr:row>15</xdr:row>
      <xdr:rowOff>130175</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4732000" y="2600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140352</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4401800" y="2369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14</xdr:row>
      <xdr:rowOff>66675</xdr:rowOff>
    </xdr:from>
    <xdr:to>
      <xdr:col>69</xdr:col>
      <xdr:colOff>142875</xdr:colOff>
      <xdr:row>14</xdr:row>
      <xdr:rowOff>168275</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3843000" y="246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7002</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3512800" y="2235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142875</xdr:rowOff>
    </xdr:from>
    <xdr:to>
      <xdr:col>65</xdr:col>
      <xdr:colOff>53975</xdr:colOff>
      <xdr:row>15</xdr:row>
      <xdr:rowOff>73025</xdr:rowOff>
    </xdr:to>
    <xdr:sp macro="" textlink="">
      <xdr:nvSpPr>
        <xdr:cNvPr id="158" name="楕円 157">
          <a:extLst>
            <a:ext uri="{FF2B5EF4-FFF2-40B4-BE49-F238E27FC236}">
              <a16:creationId xmlns:a16="http://schemas.microsoft.com/office/drawing/2014/main" id="{00000000-0008-0000-0400-00009E000000}"/>
            </a:ext>
          </a:extLst>
        </xdr:cNvPr>
        <xdr:cNvSpPr/>
      </xdr:nvSpPr>
      <xdr:spPr>
        <a:xfrm>
          <a:off x="12954000" y="254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83202</xdr:rowOff>
    </xdr:from>
    <xdr:ext cx="762000" cy="259045"/>
    <xdr:sp macro="" textlink="">
      <xdr:nvSpPr>
        <xdr:cNvPr id="159" name="テキスト ボックス 158">
          <a:extLst>
            <a:ext uri="{FF2B5EF4-FFF2-40B4-BE49-F238E27FC236}">
              <a16:creationId xmlns:a16="http://schemas.microsoft.com/office/drawing/2014/main" id="{00000000-0008-0000-0400-00009F000000}"/>
            </a:ext>
          </a:extLst>
        </xdr:cNvPr>
        <xdr:cNvSpPr txBox="1"/>
      </xdr:nvSpPr>
      <xdr:spPr>
        <a:xfrm>
          <a:off x="12623800" y="2312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8" name="正方形/長方形 167">
          <a:extLst>
            <a:ext uri="{FF2B5EF4-FFF2-40B4-BE49-F238E27FC236}">
              <a16:creationId xmlns:a16="http://schemas.microsoft.com/office/drawing/2014/main" id="{00000000-0008-0000-0400-0000A8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9" name="正方形/長方形 168">
          <a:extLst>
            <a:ext uri="{FF2B5EF4-FFF2-40B4-BE49-F238E27FC236}">
              <a16:creationId xmlns:a16="http://schemas.microsoft.com/office/drawing/2014/main" id="{00000000-0008-0000-0400-0000A9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扶助費の経常収支比率は、</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％下回っている。前年度に比べ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％減となっている。扶助費の増加は、財政硬直化にもつながるため、今後は、国・県補助扶助費の動向を見極めつつ、町単独扶助の見直し等により、扶助費の増高抑制に努める。</a:t>
          </a:r>
        </a:p>
      </xdr:txBody>
    </xdr:sp>
    <xdr:clientData/>
  </xdr:twoCellAnchor>
  <xdr:oneCellAnchor>
    <xdr:from>
      <xdr:col>3</xdr:col>
      <xdr:colOff>123825</xdr:colOff>
      <xdr:row>49</xdr:row>
      <xdr:rowOff>107950</xdr:rowOff>
    </xdr:from>
    <xdr:ext cx="298543" cy="225703"/>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7" name="扶助費グラフ枠">
          <a:extLst>
            <a:ext uri="{FF2B5EF4-FFF2-40B4-BE49-F238E27FC236}">
              <a16:creationId xmlns:a16="http://schemas.microsoft.com/office/drawing/2014/main" id="{00000000-0008-0000-0400-0000BB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61</xdr:row>
      <xdr:rowOff>113393</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4826000" y="9222015"/>
          <a:ext cx="0" cy="13498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85470</xdr:rowOff>
    </xdr:from>
    <xdr:ext cx="762000" cy="259045"/>
    <xdr:sp macro="" textlink="">
      <xdr:nvSpPr>
        <xdr:cNvPr id="189" name="扶助費最小値テキスト">
          <a:extLst>
            <a:ext uri="{FF2B5EF4-FFF2-40B4-BE49-F238E27FC236}">
              <a16:creationId xmlns:a16="http://schemas.microsoft.com/office/drawing/2014/main" id="{00000000-0008-0000-0400-0000BD000000}"/>
            </a:ext>
          </a:extLst>
        </xdr:cNvPr>
        <xdr:cNvSpPr txBox="1"/>
      </xdr:nvSpPr>
      <xdr:spPr>
        <a:xfrm>
          <a:off x="4914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113393</xdr:rowOff>
    </xdr:from>
    <xdr:to>
      <xdr:col>24</xdr:col>
      <xdr:colOff>114300</xdr:colOff>
      <xdr:row>61</xdr:row>
      <xdr:rowOff>113393</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4737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1" name="扶助費最大値テキスト">
          <a:extLst>
            <a:ext uri="{FF2B5EF4-FFF2-40B4-BE49-F238E27FC236}">
              <a16:creationId xmlns:a16="http://schemas.microsoft.com/office/drawing/2014/main" id="{00000000-0008-0000-0400-0000BF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20865</xdr:rowOff>
    </xdr:from>
    <xdr:to>
      <xdr:col>24</xdr:col>
      <xdr:colOff>25400</xdr:colOff>
      <xdr:row>55</xdr:row>
      <xdr:rowOff>53522</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3987800" y="9450615"/>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53720</xdr:rowOff>
    </xdr:from>
    <xdr:ext cx="762000" cy="259045"/>
    <xdr:sp macro="" textlink="">
      <xdr:nvSpPr>
        <xdr:cNvPr id="194" name="扶助費平均値テキスト">
          <a:extLst>
            <a:ext uri="{FF2B5EF4-FFF2-40B4-BE49-F238E27FC236}">
              <a16:creationId xmlns:a16="http://schemas.microsoft.com/office/drawing/2014/main" id="{00000000-0008-0000-0400-0000C2000000}"/>
            </a:ext>
          </a:extLst>
        </xdr:cNvPr>
        <xdr:cNvSpPr txBox="1"/>
      </xdr:nvSpPr>
      <xdr:spPr>
        <a:xfrm>
          <a:off x="4914900" y="96549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81643</xdr:rowOff>
    </xdr:from>
    <xdr:to>
      <xdr:col>24</xdr:col>
      <xdr:colOff>76200</xdr:colOff>
      <xdr:row>57</xdr:row>
      <xdr:rowOff>11793</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47752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53522</xdr:rowOff>
    </xdr:from>
    <xdr:to>
      <xdr:col>19</xdr:col>
      <xdr:colOff>187325</xdr:colOff>
      <xdr:row>55</xdr:row>
      <xdr:rowOff>75293</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3098800" y="9483272"/>
          <a:ext cx="889000" cy="21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59872</xdr:rowOff>
    </xdr:from>
    <xdr:to>
      <xdr:col>20</xdr:col>
      <xdr:colOff>38100</xdr:colOff>
      <xdr:row>56</xdr:row>
      <xdr:rowOff>161472</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937000" y="9661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146249</xdr:rowOff>
    </xdr:from>
    <xdr:ext cx="7366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3606800" y="9747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20865</xdr:rowOff>
    </xdr:from>
    <xdr:to>
      <xdr:col>15</xdr:col>
      <xdr:colOff>98425</xdr:colOff>
      <xdr:row>55</xdr:row>
      <xdr:rowOff>75293</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a:off x="2209800" y="9450615"/>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16328</xdr:rowOff>
    </xdr:from>
    <xdr:to>
      <xdr:col>15</xdr:col>
      <xdr:colOff>149225</xdr:colOff>
      <xdr:row>56</xdr:row>
      <xdr:rowOff>117928</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30480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102705</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717800" y="9703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20865</xdr:rowOff>
    </xdr:from>
    <xdr:to>
      <xdr:col>11</xdr:col>
      <xdr:colOff>9525</xdr:colOff>
      <xdr:row>55</xdr:row>
      <xdr:rowOff>53522</xdr:rowOff>
    </xdr:to>
    <xdr:cxnSp macro="">
      <xdr:nvCxnSpPr>
        <xdr:cNvPr id="202" name="直線コネクタ 201">
          <a:extLst>
            <a:ext uri="{FF2B5EF4-FFF2-40B4-BE49-F238E27FC236}">
              <a16:creationId xmlns:a16="http://schemas.microsoft.com/office/drawing/2014/main" id="{00000000-0008-0000-0400-0000CA000000}"/>
            </a:ext>
          </a:extLst>
        </xdr:cNvPr>
        <xdr:cNvCxnSpPr/>
      </xdr:nvCxnSpPr>
      <xdr:spPr>
        <a:xfrm flipV="1">
          <a:off x="1320800" y="9450615"/>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5443</xdr:rowOff>
    </xdr:from>
    <xdr:to>
      <xdr:col>11</xdr:col>
      <xdr:colOff>60325</xdr:colOff>
      <xdr:row>56</xdr:row>
      <xdr:rowOff>107043</xdr:rowOff>
    </xdr:to>
    <xdr:sp macro="" textlink="">
      <xdr:nvSpPr>
        <xdr:cNvPr id="203" name="フローチャート: 判断 202">
          <a:extLst>
            <a:ext uri="{FF2B5EF4-FFF2-40B4-BE49-F238E27FC236}">
              <a16:creationId xmlns:a16="http://schemas.microsoft.com/office/drawing/2014/main" id="{00000000-0008-0000-0400-0000CB000000}"/>
            </a:ext>
          </a:extLst>
        </xdr:cNvPr>
        <xdr:cNvSpPr/>
      </xdr:nvSpPr>
      <xdr:spPr>
        <a:xfrm>
          <a:off x="2159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91820</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828800" y="9693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122465</xdr:rowOff>
    </xdr:from>
    <xdr:to>
      <xdr:col>6</xdr:col>
      <xdr:colOff>171450</xdr:colOff>
      <xdr:row>56</xdr:row>
      <xdr:rowOff>52615</xdr:rowOff>
    </xdr:to>
    <xdr:sp macro="" textlink="">
      <xdr:nvSpPr>
        <xdr:cNvPr id="205" name="フローチャート: 判断 204">
          <a:extLst>
            <a:ext uri="{FF2B5EF4-FFF2-40B4-BE49-F238E27FC236}">
              <a16:creationId xmlns:a16="http://schemas.microsoft.com/office/drawing/2014/main" id="{00000000-0008-0000-0400-0000CD000000}"/>
            </a:ext>
          </a:extLst>
        </xdr:cNvPr>
        <xdr:cNvSpPr/>
      </xdr:nvSpPr>
      <xdr:spPr>
        <a:xfrm>
          <a:off x="1270000" y="9552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37392</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939800" y="9638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141515</xdr:rowOff>
    </xdr:from>
    <xdr:to>
      <xdr:col>24</xdr:col>
      <xdr:colOff>76200</xdr:colOff>
      <xdr:row>55</xdr:row>
      <xdr:rowOff>71665</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47752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158042</xdr:rowOff>
    </xdr:from>
    <xdr:ext cx="762000" cy="259045"/>
    <xdr:sp macro="" textlink="">
      <xdr:nvSpPr>
        <xdr:cNvPr id="213" name="扶助費該当値テキスト">
          <a:extLst>
            <a:ext uri="{FF2B5EF4-FFF2-40B4-BE49-F238E27FC236}">
              <a16:creationId xmlns:a16="http://schemas.microsoft.com/office/drawing/2014/main" id="{00000000-0008-0000-0400-0000D5000000}"/>
            </a:ext>
          </a:extLst>
        </xdr:cNvPr>
        <xdr:cNvSpPr txBox="1"/>
      </xdr:nvSpPr>
      <xdr:spPr>
        <a:xfrm>
          <a:off x="49149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2722</xdr:rowOff>
    </xdr:from>
    <xdr:to>
      <xdr:col>20</xdr:col>
      <xdr:colOff>38100</xdr:colOff>
      <xdr:row>55</xdr:row>
      <xdr:rowOff>104322</xdr:rowOff>
    </xdr:to>
    <xdr:sp macro="" textlink="">
      <xdr:nvSpPr>
        <xdr:cNvPr id="214" name="楕円 213">
          <a:extLst>
            <a:ext uri="{FF2B5EF4-FFF2-40B4-BE49-F238E27FC236}">
              <a16:creationId xmlns:a16="http://schemas.microsoft.com/office/drawing/2014/main" id="{00000000-0008-0000-0400-0000D6000000}"/>
            </a:ext>
          </a:extLst>
        </xdr:cNvPr>
        <xdr:cNvSpPr/>
      </xdr:nvSpPr>
      <xdr:spPr>
        <a:xfrm>
          <a:off x="3937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215" name="テキスト ボックス 214">
          <a:extLst>
            <a:ext uri="{FF2B5EF4-FFF2-40B4-BE49-F238E27FC236}">
              <a16:creationId xmlns:a16="http://schemas.microsoft.com/office/drawing/2014/main" id="{00000000-0008-0000-0400-0000D7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24493</xdr:rowOff>
    </xdr:from>
    <xdr:to>
      <xdr:col>15</xdr:col>
      <xdr:colOff>149225</xdr:colOff>
      <xdr:row>55</xdr:row>
      <xdr:rowOff>126093</xdr:rowOff>
    </xdr:to>
    <xdr:sp macro="" textlink="">
      <xdr:nvSpPr>
        <xdr:cNvPr id="216" name="楕円 215">
          <a:extLst>
            <a:ext uri="{FF2B5EF4-FFF2-40B4-BE49-F238E27FC236}">
              <a16:creationId xmlns:a16="http://schemas.microsoft.com/office/drawing/2014/main" id="{00000000-0008-0000-0400-0000D8000000}"/>
            </a:ext>
          </a:extLst>
        </xdr:cNvPr>
        <xdr:cNvSpPr/>
      </xdr:nvSpPr>
      <xdr:spPr>
        <a:xfrm>
          <a:off x="30480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136270</xdr:rowOff>
    </xdr:from>
    <xdr:ext cx="762000" cy="259045"/>
    <xdr:sp macro="" textlink="">
      <xdr:nvSpPr>
        <xdr:cNvPr id="217" name="テキスト ボックス 216">
          <a:extLst>
            <a:ext uri="{FF2B5EF4-FFF2-40B4-BE49-F238E27FC236}">
              <a16:creationId xmlns:a16="http://schemas.microsoft.com/office/drawing/2014/main" id="{00000000-0008-0000-0400-0000D9000000}"/>
            </a:ext>
          </a:extLst>
        </xdr:cNvPr>
        <xdr:cNvSpPr txBox="1"/>
      </xdr:nvSpPr>
      <xdr:spPr>
        <a:xfrm>
          <a:off x="2717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141515</xdr:rowOff>
    </xdr:from>
    <xdr:to>
      <xdr:col>11</xdr:col>
      <xdr:colOff>60325</xdr:colOff>
      <xdr:row>55</xdr:row>
      <xdr:rowOff>71665</xdr:rowOff>
    </xdr:to>
    <xdr:sp macro="" textlink="">
      <xdr:nvSpPr>
        <xdr:cNvPr id="218" name="楕円 217">
          <a:extLst>
            <a:ext uri="{FF2B5EF4-FFF2-40B4-BE49-F238E27FC236}">
              <a16:creationId xmlns:a16="http://schemas.microsoft.com/office/drawing/2014/main" id="{00000000-0008-0000-0400-0000DA000000}"/>
            </a:ext>
          </a:extLst>
        </xdr:cNvPr>
        <xdr:cNvSpPr/>
      </xdr:nvSpPr>
      <xdr:spPr>
        <a:xfrm>
          <a:off x="2159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219" name="テキスト ボックス 218">
          <a:extLst>
            <a:ext uri="{FF2B5EF4-FFF2-40B4-BE49-F238E27FC236}">
              <a16:creationId xmlns:a16="http://schemas.microsoft.com/office/drawing/2014/main" id="{00000000-0008-0000-0400-0000DB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2722</xdr:rowOff>
    </xdr:from>
    <xdr:to>
      <xdr:col>6</xdr:col>
      <xdr:colOff>171450</xdr:colOff>
      <xdr:row>55</xdr:row>
      <xdr:rowOff>104322</xdr:rowOff>
    </xdr:to>
    <xdr:sp macro="" textlink="">
      <xdr:nvSpPr>
        <xdr:cNvPr id="220" name="楕円 219">
          <a:extLst>
            <a:ext uri="{FF2B5EF4-FFF2-40B4-BE49-F238E27FC236}">
              <a16:creationId xmlns:a16="http://schemas.microsoft.com/office/drawing/2014/main" id="{00000000-0008-0000-0400-0000DC000000}"/>
            </a:ext>
          </a:extLst>
        </xdr:cNvPr>
        <xdr:cNvSpPr/>
      </xdr:nvSpPr>
      <xdr:spPr>
        <a:xfrm>
          <a:off x="1270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114499</xdr:rowOff>
    </xdr:from>
    <xdr:ext cx="762000" cy="259045"/>
    <xdr:sp macro="" textlink="">
      <xdr:nvSpPr>
        <xdr:cNvPr id="221" name="テキスト ボックス 220">
          <a:extLst>
            <a:ext uri="{FF2B5EF4-FFF2-40B4-BE49-F238E27FC236}">
              <a16:creationId xmlns:a16="http://schemas.microsoft.com/office/drawing/2014/main" id="{00000000-0008-0000-0400-0000DD000000}"/>
            </a:ext>
          </a:extLst>
        </xdr:cNvPr>
        <xdr:cNvSpPr txBox="1"/>
      </xdr:nvSpPr>
      <xdr:spPr>
        <a:xfrm>
          <a:off x="939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1" name="正方形/長方形 230">
          <a:extLst>
            <a:ext uri="{FF2B5EF4-FFF2-40B4-BE49-F238E27FC236}">
              <a16:creationId xmlns:a16="http://schemas.microsoft.com/office/drawing/2014/main" id="{00000000-0008-0000-0400-0000E7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その他の経常収支比率は、</a:t>
          </a:r>
          <a:r>
            <a:rPr kumimoji="1" lang="en-US" altLang="ja-JP" sz="1300">
              <a:latin typeface="ＭＳ Ｐゴシック" panose="020B0600070205080204" pitchFamily="50" charset="-128"/>
              <a:ea typeface="ＭＳ Ｐゴシック" panose="020B0600070205080204" pitchFamily="50" charset="-128"/>
            </a:rPr>
            <a:t>11.3</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％上回っている。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令和６年度は、道路等に係る維持補修費の増（前年度比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93.4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％増）などにより、前年度比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0.2</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％増となった。</a:t>
          </a:r>
        </a:p>
      </xdr:txBody>
    </xdr:sp>
    <xdr:clientData/>
  </xdr:twoCellAnchor>
  <xdr:oneCellAnchor>
    <xdr:from>
      <xdr:col>62</xdr:col>
      <xdr:colOff>6350</xdr:colOff>
      <xdr:row>49</xdr:row>
      <xdr:rowOff>107950</xdr:rowOff>
    </xdr:from>
    <xdr:ext cx="298543" cy="225703"/>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40" name="直線コネクタ 239">
          <a:extLst>
            <a:ext uri="{FF2B5EF4-FFF2-40B4-BE49-F238E27FC236}">
              <a16:creationId xmlns:a16="http://schemas.microsoft.com/office/drawing/2014/main" id="{00000000-0008-0000-0400-0000F0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41" name="テキスト ボックス 240">
          <a:extLst>
            <a:ext uri="{FF2B5EF4-FFF2-40B4-BE49-F238E27FC236}">
              <a16:creationId xmlns:a16="http://schemas.microsoft.com/office/drawing/2014/main" id="{00000000-0008-0000-0400-0000F1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42" name="直線コネクタ 241">
          <a:extLst>
            <a:ext uri="{FF2B5EF4-FFF2-40B4-BE49-F238E27FC236}">
              <a16:creationId xmlns:a16="http://schemas.microsoft.com/office/drawing/2014/main" id="{00000000-0008-0000-0400-0000F2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43" name="テキスト ボックス 242">
          <a:extLst>
            <a:ext uri="{FF2B5EF4-FFF2-40B4-BE49-F238E27FC236}">
              <a16:creationId xmlns:a16="http://schemas.microsoft.com/office/drawing/2014/main" id="{00000000-0008-0000-0400-0000F3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5" name="テキスト ボックス 244">
          <a:extLst>
            <a:ext uri="{FF2B5EF4-FFF2-40B4-BE49-F238E27FC236}">
              <a16:creationId xmlns:a16="http://schemas.microsoft.com/office/drawing/2014/main" id="{00000000-0008-0000-0400-0000F5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7" name="テキスト ボックス 246">
          <a:extLst>
            <a:ext uri="{FF2B5EF4-FFF2-40B4-BE49-F238E27FC236}">
              <a16:creationId xmlns:a16="http://schemas.microsoft.com/office/drawing/2014/main" id="{00000000-0008-0000-0400-0000F7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50" name="その他グラフ枠">
          <a:extLst>
            <a:ext uri="{FF2B5EF4-FFF2-40B4-BE49-F238E27FC236}">
              <a16:creationId xmlns:a16="http://schemas.microsoft.com/office/drawing/2014/main" id="{00000000-0008-0000-0400-0000FA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67128</xdr:rowOff>
    </xdr:from>
    <xdr:to>
      <xdr:col>82</xdr:col>
      <xdr:colOff>107950</xdr:colOff>
      <xdr:row>61</xdr:row>
      <xdr:rowOff>113393</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6510000" y="8982528"/>
          <a:ext cx="0" cy="1589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85470</xdr:rowOff>
    </xdr:from>
    <xdr:ext cx="762000" cy="259045"/>
    <xdr:sp macro="" textlink="">
      <xdr:nvSpPr>
        <xdr:cNvPr id="252" name="その他最小値テキスト">
          <a:extLst>
            <a:ext uri="{FF2B5EF4-FFF2-40B4-BE49-F238E27FC236}">
              <a16:creationId xmlns:a16="http://schemas.microsoft.com/office/drawing/2014/main" id="{00000000-0008-0000-0400-0000FC000000}"/>
            </a:ext>
          </a:extLst>
        </xdr:cNvPr>
        <xdr:cNvSpPr txBox="1"/>
      </xdr:nvSpPr>
      <xdr:spPr>
        <a:xfrm>
          <a:off x="16598900" y="10543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113393</xdr:rowOff>
    </xdr:from>
    <xdr:to>
      <xdr:col>82</xdr:col>
      <xdr:colOff>196850</xdr:colOff>
      <xdr:row>61</xdr:row>
      <xdr:rowOff>113393</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6421100" y="10571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153505</xdr:rowOff>
    </xdr:from>
    <xdr:ext cx="762000" cy="259045"/>
    <xdr:sp macro="" textlink="">
      <xdr:nvSpPr>
        <xdr:cNvPr id="254" name="その他最大値テキスト">
          <a:extLst>
            <a:ext uri="{FF2B5EF4-FFF2-40B4-BE49-F238E27FC236}">
              <a16:creationId xmlns:a16="http://schemas.microsoft.com/office/drawing/2014/main" id="{00000000-0008-0000-0400-0000FE000000}"/>
            </a:ext>
          </a:extLst>
        </xdr:cNvPr>
        <xdr:cNvSpPr txBox="1"/>
      </xdr:nvSpPr>
      <xdr:spPr>
        <a:xfrm>
          <a:off x="16598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67128</xdr:rowOff>
    </xdr:from>
    <xdr:to>
      <xdr:col>82</xdr:col>
      <xdr:colOff>196850</xdr:colOff>
      <xdr:row>52</xdr:row>
      <xdr:rowOff>67128</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6421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135165</xdr:rowOff>
    </xdr:from>
    <xdr:to>
      <xdr:col>82</xdr:col>
      <xdr:colOff>107950</xdr:colOff>
      <xdr:row>57</xdr:row>
      <xdr:rowOff>156935</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5671800" y="9907815"/>
          <a:ext cx="838200" cy="21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90005</xdr:rowOff>
    </xdr:from>
    <xdr:ext cx="762000" cy="259045"/>
    <xdr:sp macro="" textlink="">
      <xdr:nvSpPr>
        <xdr:cNvPr id="257" name="その他平均値テキスト">
          <a:extLst>
            <a:ext uri="{FF2B5EF4-FFF2-40B4-BE49-F238E27FC236}">
              <a16:creationId xmlns:a16="http://schemas.microsoft.com/office/drawing/2014/main" id="{00000000-0008-0000-0400-000001010000}"/>
            </a:ext>
          </a:extLst>
        </xdr:cNvPr>
        <xdr:cNvSpPr txBox="1"/>
      </xdr:nvSpPr>
      <xdr:spPr>
        <a:xfrm>
          <a:off x="16598900" y="9691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73478</xdr:rowOff>
    </xdr:from>
    <xdr:to>
      <xdr:col>82</xdr:col>
      <xdr:colOff>158750</xdr:colOff>
      <xdr:row>58</xdr:row>
      <xdr:rowOff>3628</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6459200" y="9846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135165</xdr:rowOff>
    </xdr:from>
    <xdr:to>
      <xdr:col>78</xdr:col>
      <xdr:colOff>69850</xdr:colOff>
      <xdr:row>57</xdr:row>
      <xdr:rowOff>146050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4782800" y="9907815"/>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54428</xdr:rowOff>
    </xdr:from>
    <xdr:to>
      <xdr:col>78</xdr:col>
      <xdr:colOff>120650</xdr:colOff>
      <xdr:row>58</xdr:row>
      <xdr:rowOff>156028</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5621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140805</xdr:rowOff>
    </xdr:from>
    <xdr:ext cx="7366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290800" y="10084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146050</xdr:rowOff>
    </xdr:from>
    <xdr:to>
      <xdr:col>73</xdr:col>
      <xdr:colOff>180975</xdr:colOff>
      <xdr:row>58</xdr:row>
      <xdr:rowOff>50800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893800" y="99187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54428</xdr:rowOff>
    </xdr:from>
    <xdr:to>
      <xdr:col>74</xdr:col>
      <xdr:colOff>31750</xdr:colOff>
      <xdr:row>58</xdr:row>
      <xdr:rowOff>156028</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4732000" y="9998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140805</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4401800" y="10084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156935</xdr:rowOff>
    </xdr:from>
    <xdr:to>
      <xdr:col>69</xdr:col>
      <xdr:colOff>92075</xdr:colOff>
      <xdr:row>58</xdr:row>
      <xdr:rowOff>50800</xdr:rowOff>
    </xdr:to>
    <xdr:cxnSp macro="">
      <xdr:nvCxnSpPr>
        <xdr:cNvPr id="265" name="直線コネクタ 264">
          <a:extLst>
            <a:ext uri="{FF2B5EF4-FFF2-40B4-BE49-F238E27FC236}">
              <a16:creationId xmlns:a16="http://schemas.microsoft.com/office/drawing/2014/main" id="{00000000-0008-0000-0400-000009010000}"/>
            </a:ext>
          </a:extLst>
        </xdr:cNvPr>
        <xdr:cNvCxnSpPr/>
      </xdr:nvCxnSpPr>
      <xdr:spPr>
        <a:xfrm>
          <a:off x="13004800" y="9929585"/>
          <a:ext cx="8890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65315</xdr:rowOff>
    </xdr:from>
    <xdr:to>
      <xdr:col>69</xdr:col>
      <xdr:colOff>142875</xdr:colOff>
      <xdr:row>58</xdr:row>
      <xdr:rowOff>166915</xdr:rowOff>
    </xdr:to>
    <xdr:sp macro="" textlink="">
      <xdr:nvSpPr>
        <xdr:cNvPr id="266" name="フローチャート: 判断 265">
          <a:extLst>
            <a:ext uri="{FF2B5EF4-FFF2-40B4-BE49-F238E27FC236}">
              <a16:creationId xmlns:a16="http://schemas.microsoft.com/office/drawing/2014/main" id="{00000000-0008-0000-0400-00000A010000}"/>
            </a:ext>
          </a:extLst>
        </xdr:cNvPr>
        <xdr:cNvSpPr/>
      </xdr:nvSpPr>
      <xdr:spPr>
        <a:xfrm>
          <a:off x="13843000" y="10009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151692</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3512800" y="1009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68" name="フローチャート: 判断 267">
          <a:extLst>
            <a:ext uri="{FF2B5EF4-FFF2-40B4-BE49-F238E27FC236}">
              <a16:creationId xmlns:a16="http://schemas.microsoft.com/office/drawing/2014/main" id="{00000000-0008-0000-0400-00000C010000}"/>
            </a:ext>
          </a:extLst>
        </xdr:cNvPr>
        <xdr:cNvSpPr/>
      </xdr:nvSpPr>
      <xdr:spPr>
        <a:xfrm>
          <a:off x="12954000" y="10216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106135</xdr:rowOff>
    </xdr:from>
    <xdr:to>
      <xdr:col>82</xdr:col>
      <xdr:colOff>158750</xdr:colOff>
      <xdr:row>58</xdr:row>
      <xdr:rowOff>36285</xdr:rowOff>
    </xdr:to>
    <xdr:sp macro="" textlink="">
      <xdr:nvSpPr>
        <xdr:cNvPr id="275" name="楕円 274">
          <a:extLst>
            <a:ext uri="{FF2B5EF4-FFF2-40B4-BE49-F238E27FC236}">
              <a16:creationId xmlns:a16="http://schemas.microsoft.com/office/drawing/2014/main" id="{00000000-0008-0000-0400-000013010000}"/>
            </a:ext>
          </a:extLst>
        </xdr:cNvPr>
        <xdr:cNvSpPr/>
      </xdr:nvSpPr>
      <xdr:spPr>
        <a:xfrm>
          <a:off x="164592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78212</xdr:rowOff>
    </xdr:from>
    <xdr:ext cx="762000" cy="259045"/>
    <xdr:sp macro="" textlink="">
      <xdr:nvSpPr>
        <xdr:cNvPr id="276" name="その他該当値テキスト">
          <a:extLst>
            <a:ext uri="{FF2B5EF4-FFF2-40B4-BE49-F238E27FC236}">
              <a16:creationId xmlns:a16="http://schemas.microsoft.com/office/drawing/2014/main" id="{00000000-0008-0000-0400-000014010000}"/>
            </a:ext>
          </a:extLst>
        </xdr:cNvPr>
        <xdr:cNvSpPr txBox="1"/>
      </xdr:nvSpPr>
      <xdr:spPr>
        <a:xfrm>
          <a:off x="16598900" y="9850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84365</xdr:rowOff>
    </xdr:from>
    <xdr:to>
      <xdr:col>78</xdr:col>
      <xdr:colOff>120650</xdr:colOff>
      <xdr:row>58</xdr:row>
      <xdr:rowOff>14515</xdr:rowOff>
    </xdr:to>
    <xdr:sp macro="" textlink="">
      <xdr:nvSpPr>
        <xdr:cNvPr id="277" name="楕円 276">
          <a:extLst>
            <a:ext uri="{FF2B5EF4-FFF2-40B4-BE49-F238E27FC236}">
              <a16:creationId xmlns:a16="http://schemas.microsoft.com/office/drawing/2014/main" id="{00000000-0008-0000-0400-000015010000}"/>
            </a:ext>
          </a:extLst>
        </xdr:cNvPr>
        <xdr:cNvSpPr/>
      </xdr:nvSpPr>
      <xdr:spPr>
        <a:xfrm>
          <a:off x="15621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24692</xdr:rowOff>
    </xdr:from>
    <xdr:ext cx="736600" cy="259045"/>
    <xdr:sp macro="" textlink="">
      <xdr:nvSpPr>
        <xdr:cNvPr id="278" name="テキスト ボックス 277">
          <a:extLst>
            <a:ext uri="{FF2B5EF4-FFF2-40B4-BE49-F238E27FC236}">
              <a16:creationId xmlns:a16="http://schemas.microsoft.com/office/drawing/2014/main" id="{00000000-0008-0000-0400-000016010000}"/>
            </a:ext>
          </a:extLst>
        </xdr:cNvPr>
        <xdr:cNvSpPr txBox="1"/>
      </xdr:nvSpPr>
      <xdr:spPr>
        <a:xfrm>
          <a:off x="15290800" y="9625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95250</xdr:rowOff>
    </xdr:from>
    <xdr:to>
      <xdr:col>74</xdr:col>
      <xdr:colOff>31750</xdr:colOff>
      <xdr:row>58</xdr:row>
      <xdr:rowOff>25400</xdr:rowOff>
    </xdr:to>
    <xdr:sp macro="" textlink="">
      <xdr:nvSpPr>
        <xdr:cNvPr id="279" name="楕円 278">
          <a:extLst>
            <a:ext uri="{FF2B5EF4-FFF2-40B4-BE49-F238E27FC236}">
              <a16:creationId xmlns:a16="http://schemas.microsoft.com/office/drawing/2014/main" id="{00000000-0008-0000-0400-000017010000}"/>
            </a:ext>
          </a:extLst>
        </xdr:cNvPr>
        <xdr:cNvSpPr/>
      </xdr:nvSpPr>
      <xdr:spPr>
        <a:xfrm>
          <a:off x="14732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35577</xdr:rowOff>
    </xdr:from>
    <xdr:ext cx="762000" cy="259045"/>
    <xdr:sp macro="" textlink="">
      <xdr:nvSpPr>
        <xdr:cNvPr id="280" name="テキスト ボックス 279">
          <a:extLst>
            <a:ext uri="{FF2B5EF4-FFF2-40B4-BE49-F238E27FC236}">
              <a16:creationId xmlns:a16="http://schemas.microsoft.com/office/drawing/2014/main" id="{00000000-0008-0000-0400-000018010000}"/>
            </a:ext>
          </a:extLst>
        </xdr:cNvPr>
        <xdr:cNvSpPr txBox="1"/>
      </xdr:nvSpPr>
      <xdr:spPr>
        <a:xfrm>
          <a:off x="14401800" y="963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0</xdr:rowOff>
    </xdr:from>
    <xdr:to>
      <xdr:col>69</xdr:col>
      <xdr:colOff>142875</xdr:colOff>
      <xdr:row>58</xdr:row>
      <xdr:rowOff>101600</xdr:rowOff>
    </xdr:to>
    <xdr:sp macro="" textlink="">
      <xdr:nvSpPr>
        <xdr:cNvPr id="281" name="楕円 280">
          <a:extLst>
            <a:ext uri="{FF2B5EF4-FFF2-40B4-BE49-F238E27FC236}">
              <a16:creationId xmlns:a16="http://schemas.microsoft.com/office/drawing/2014/main" id="{00000000-0008-0000-0400-000019010000}"/>
            </a:ext>
          </a:extLst>
        </xdr:cNvPr>
        <xdr:cNvSpPr/>
      </xdr:nvSpPr>
      <xdr:spPr>
        <a:xfrm>
          <a:off x="13843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111777</xdr:rowOff>
    </xdr:from>
    <xdr:ext cx="762000" cy="259045"/>
    <xdr:sp macro="" textlink="">
      <xdr:nvSpPr>
        <xdr:cNvPr id="282" name="テキスト ボックス 281">
          <a:extLst>
            <a:ext uri="{FF2B5EF4-FFF2-40B4-BE49-F238E27FC236}">
              <a16:creationId xmlns:a16="http://schemas.microsoft.com/office/drawing/2014/main" id="{00000000-0008-0000-0400-00001A010000}"/>
            </a:ext>
          </a:extLst>
        </xdr:cNvPr>
        <xdr:cNvSpPr txBox="1"/>
      </xdr:nvSpPr>
      <xdr:spPr>
        <a:xfrm>
          <a:off x="13512800" y="971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106135</xdr:rowOff>
    </xdr:from>
    <xdr:to>
      <xdr:col>65</xdr:col>
      <xdr:colOff>53975</xdr:colOff>
      <xdr:row>58</xdr:row>
      <xdr:rowOff>36285</xdr:rowOff>
    </xdr:to>
    <xdr:sp macro="" textlink="">
      <xdr:nvSpPr>
        <xdr:cNvPr id="283" name="楕円 282">
          <a:extLst>
            <a:ext uri="{FF2B5EF4-FFF2-40B4-BE49-F238E27FC236}">
              <a16:creationId xmlns:a16="http://schemas.microsoft.com/office/drawing/2014/main" id="{00000000-0008-0000-0400-00001B010000}"/>
            </a:ext>
          </a:extLst>
        </xdr:cNvPr>
        <xdr:cNvSpPr/>
      </xdr:nvSpPr>
      <xdr:spPr>
        <a:xfrm>
          <a:off x="12954000" y="9878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46462</xdr:rowOff>
    </xdr:from>
    <xdr:ext cx="762000" cy="259045"/>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623800" y="9647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2" name="正方形/長方形 291">
          <a:extLst>
            <a:ext uri="{FF2B5EF4-FFF2-40B4-BE49-F238E27FC236}">
              <a16:creationId xmlns:a16="http://schemas.microsoft.com/office/drawing/2014/main" id="{00000000-0008-0000-0400-000024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3" name="正方形/長方形 292">
          <a:extLst>
            <a:ext uri="{FF2B5EF4-FFF2-40B4-BE49-F238E27FC236}">
              <a16:creationId xmlns:a16="http://schemas.microsoft.com/office/drawing/2014/main" id="{00000000-0008-0000-0400-000025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4" name="正方形/長方形 293">
          <a:extLst>
            <a:ext uri="{FF2B5EF4-FFF2-40B4-BE49-F238E27FC236}">
              <a16:creationId xmlns:a16="http://schemas.microsoft.com/office/drawing/2014/main" id="{00000000-0008-0000-0400-000026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補助費等の経常収支比率は、</a:t>
          </a:r>
          <a:r>
            <a:rPr kumimoji="1" lang="en-US" altLang="ja-JP" sz="1300">
              <a:latin typeface="ＭＳ Ｐゴシック" panose="020B0600070205080204" pitchFamily="50" charset="-128"/>
              <a:ea typeface="ＭＳ Ｐゴシック" panose="020B0600070205080204" pitchFamily="50" charset="-128"/>
            </a:rPr>
            <a:t>14.2</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％下回っている</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。公営企業会計に対する補助金の増加により、前年度比</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％増となった。</a:t>
          </a:r>
        </a:p>
        <a:p>
          <a:r>
            <a:rPr kumimoji="1" lang="ja-JP" altLang="en-US" sz="1300">
              <a:latin typeface="ＭＳ Ｐゴシック" panose="020B0600070205080204" pitchFamily="50" charset="-128"/>
              <a:ea typeface="ＭＳ Ｐゴシック" panose="020B0600070205080204" pitchFamily="50" charset="-128"/>
            </a:rPr>
            <a:t>　今後も、公営企業会計の経営改善や補助事業見直し、補助団体等の自立を求めていく。</a:t>
          </a:r>
        </a:p>
      </xdr:txBody>
    </xdr:sp>
    <xdr:clientData/>
  </xdr:twoCellAnchor>
  <xdr:oneCellAnchor>
    <xdr:from>
      <xdr:col>62</xdr:col>
      <xdr:colOff>6350</xdr:colOff>
      <xdr:row>29</xdr:row>
      <xdr:rowOff>107950</xdr:rowOff>
    </xdr:from>
    <xdr:ext cx="298543" cy="225703"/>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8" name="テキスト ボックス 297">
          <a:extLst>
            <a:ext uri="{FF2B5EF4-FFF2-40B4-BE49-F238E27FC236}">
              <a16:creationId xmlns:a16="http://schemas.microsoft.com/office/drawing/2014/main" id="{00000000-0008-0000-0400-00002A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300" name="テキスト ボックス 299">
          <a:extLst>
            <a:ext uri="{FF2B5EF4-FFF2-40B4-BE49-F238E27FC236}">
              <a16:creationId xmlns:a16="http://schemas.microsoft.com/office/drawing/2014/main" id="{00000000-0008-0000-0400-00002C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302" name="テキスト ボックス 301">
          <a:extLst>
            <a:ext uri="{FF2B5EF4-FFF2-40B4-BE49-F238E27FC236}">
              <a16:creationId xmlns:a16="http://schemas.microsoft.com/office/drawing/2014/main" id="{00000000-0008-0000-0400-00002E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4" name="テキスト ボックス 303">
          <a:extLst>
            <a:ext uri="{FF2B5EF4-FFF2-40B4-BE49-F238E27FC236}">
              <a16:creationId xmlns:a16="http://schemas.microsoft.com/office/drawing/2014/main" id="{00000000-0008-0000-0400-000030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6" name="テキスト ボックス 305">
          <a:extLst>
            <a:ext uri="{FF2B5EF4-FFF2-40B4-BE49-F238E27FC236}">
              <a16:creationId xmlns:a16="http://schemas.microsoft.com/office/drawing/2014/main" id="{00000000-0008-0000-0400-000032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168148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956300"/>
          <a:ext cx="0" cy="10698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140225</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69982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168148</xdr:rowOff>
    </xdr:from>
    <xdr:to>
      <xdr:col>82</xdr:col>
      <xdr:colOff>196850</xdr:colOff>
      <xdr:row>40</xdr:row>
      <xdr:rowOff>168148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026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5842</xdr:rowOff>
    </xdr:from>
    <xdr:to>
      <xdr:col>82</xdr:col>
      <xdr:colOff>107950</xdr:colOff>
      <xdr:row>37</xdr:row>
      <xdr:rowOff>33274</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5671800" y="6349492"/>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77995</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421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105918</xdr:rowOff>
    </xdr:from>
    <xdr:to>
      <xdr:col>82</xdr:col>
      <xdr:colOff>158750</xdr:colOff>
      <xdr:row>38</xdr:row>
      <xdr:rowOff>36068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449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5842</xdr:rowOff>
    </xdr:from>
    <xdr:to>
      <xdr:col>78</xdr:col>
      <xdr:colOff>69850</xdr:colOff>
      <xdr:row>37</xdr:row>
      <xdr:rowOff>33274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63494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60198</xdr:rowOff>
    </xdr:from>
    <xdr:to>
      <xdr:col>78</xdr:col>
      <xdr:colOff>120650</xdr:colOff>
      <xdr:row>37</xdr:row>
      <xdr:rowOff>161798</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146575</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4902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19558</xdr:rowOff>
    </xdr:from>
    <xdr:to>
      <xdr:col>73</xdr:col>
      <xdr:colOff>180975</xdr:colOff>
      <xdr:row>37</xdr:row>
      <xdr:rowOff>33274</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6363208"/>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19050</xdr:rowOff>
    </xdr:from>
    <xdr:to>
      <xdr:col>74</xdr:col>
      <xdr:colOff>31750</xdr:colOff>
      <xdr:row>37</xdr:row>
      <xdr:rowOff>120650</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105427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19558</xdr:rowOff>
    </xdr:from>
    <xdr:to>
      <xdr:col>69</xdr:col>
      <xdr:colOff>92075</xdr:colOff>
      <xdr:row>37</xdr:row>
      <xdr:rowOff>69850</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flipV="1">
          <a:off x="13004800" y="636320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163068</xdr:rowOff>
    </xdr:from>
    <xdr:to>
      <xdr:col>69</xdr:col>
      <xdr:colOff>142875</xdr:colOff>
      <xdr:row>37</xdr:row>
      <xdr:rowOff>93218</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77995</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421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153924</xdr:rowOff>
    </xdr:from>
    <xdr:to>
      <xdr:col>82</xdr:col>
      <xdr:colOff>158750</xdr:colOff>
      <xdr:row>37</xdr:row>
      <xdr:rowOff>84074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170451</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171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126492</xdr:rowOff>
    </xdr:from>
    <xdr:to>
      <xdr:col>78</xdr:col>
      <xdr:colOff>120650</xdr:colOff>
      <xdr:row>37</xdr:row>
      <xdr:rowOff>56642</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66819</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6067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153924</xdr:rowOff>
    </xdr:from>
    <xdr:to>
      <xdr:col>74</xdr:col>
      <xdr:colOff>31750</xdr:colOff>
      <xdr:row>37</xdr:row>
      <xdr:rowOff>84074</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632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94251</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6095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140208</xdr:rowOff>
    </xdr:from>
    <xdr:to>
      <xdr:col>69</xdr:col>
      <xdr:colOff>142875</xdr:colOff>
      <xdr:row>37</xdr:row>
      <xdr:rowOff>70358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80535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19050</xdr:rowOff>
    </xdr:from>
    <xdr:to>
      <xdr:col>65</xdr:col>
      <xdr:colOff>53975</xdr:colOff>
      <xdr:row>37</xdr:row>
      <xdr:rowOff>120650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362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130827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13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公債費の経常収支比率は、</a:t>
          </a:r>
          <a:r>
            <a:rPr kumimoji="1" lang="en-US" altLang="ja-JP" sz="1300">
              <a:latin typeface="ＭＳ Ｐゴシック" panose="020B0600070205080204" pitchFamily="50" charset="-128"/>
              <a:ea typeface="ＭＳ Ｐゴシック" panose="020B0600070205080204" pitchFamily="50" charset="-128"/>
            </a:rPr>
            <a:t>21.8</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7.1</a:t>
          </a:r>
          <a:r>
            <a:rPr kumimoji="1" lang="ja-JP" altLang="en-US" sz="1300">
              <a:latin typeface="ＭＳ Ｐゴシック" panose="020B0600070205080204" pitchFamily="50" charset="-128"/>
              <a:ea typeface="ＭＳ Ｐゴシック" panose="020B0600070205080204" pitchFamily="50" charset="-128"/>
            </a:rPr>
            <a:t>％上回っている。今後２～３年間は、リフレッシュ館プール棟整備、認定こども園整備等大型事業が計画されている。本町の公債費は類似団体と比較し多額であるため、今後も収支見通し（財政計画）に基づき計画的な事業実施に努め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6" name="公債費グラフ枠">
          <a:extLst>
            <a:ext uri="{FF2B5EF4-FFF2-40B4-BE49-F238E27FC236}">
              <a16:creationId xmlns:a16="http://schemas.microsoft.com/office/drawing/2014/main" id="{00000000-0008-0000-0400-00006E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62992</xdr:rowOff>
    </xdr:from>
    <xdr:to>
      <xdr:col>24</xdr:col>
      <xdr:colOff>25400</xdr:colOff>
      <xdr:row>80</xdr:row>
      <xdr:rowOff>140715</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4826000" y="12750292"/>
          <a:ext cx="0" cy="11064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112792</xdr:rowOff>
    </xdr:from>
    <xdr:ext cx="762000" cy="259045"/>
    <xdr:sp macro="" textlink="">
      <xdr:nvSpPr>
        <xdr:cNvPr id="368" name="公債費最小値テキスト">
          <a:extLst>
            <a:ext uri="{FF2B5EF4-FFF2-40B4-BE49-F238E27FC236}">
              <a16:creationId xmlns:a16="http://schemas.microsoft.com/office/drawing/2014/main" id="{00000000-0008-0000-0400-000070010000}"/>
            </a:ext>
          </a:extLst>
        </xdr:cNvPr>
        <xdr:cNvSpPr txBox="1"/>
      </xdr:nvSpPr>
      <xdr:spPr>
        <a:xfrm>
          <a:off x="4914900" y="1382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140715</xdr:rowOff>
    </xdr:from>
    <xdr:to>
      <xdr:col>24</xdr:col>
      <xdr:colOff>114300</xdr:colOff>
      <xdr:row>80</xdr:row>
      <xdr:rowOff>140715</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4737100" y="13856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149369</xdr:rowOff>
    </xdr:from>
    <xdr:ext cx="762000" cy="259045"/>
    <xdr:sp macro="" textlink="">
      <xdr:nvSpPr>
        <xdr:cNvPr id="370" name="公債費最大値テキスト">
          <a:extLst>
            <a:ext uri="{FF2B5EF4-FFF2-40B4-BE49-F238E27FC236}">
              <a16:creationId xmlns:a16="http://schemas.microsoft.com/office/drawing/2014/main" id="{00000000-0008-0000-0400-000072010000}"/>
            </a:ext>
          </a:extLst>
        </xdr:cNvPr>
        <xdr:cNvSpPr txBox="1"/>
      </xdr:nvSpPr>
      <xdr:spPr>
        <a:xfrm>
          <a:off x="4914900" y="12493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62992</xdr:rowOff>
    </xdr:from>
    <xdr:to>
      <xdr:col>24</xdr:col>
      <xdr:colOff>114300</xdr:colOff>
      <xdr:row>74</xdr:row>
      <xdr:rowOff>62992</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4737100" y="12750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37846</xdr:rowOff>
    </xdr:from>
    <xdr:to>
      <xdr:col>24</xdr:col>
      <xdr:colOff>25400</xdr:colOff>
      <xdr:row>79</xdr:row>
      <xdr:rowOff>42418</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flipV="1">
          <a:off x="3987800" y="1358239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21862</xdr:rowOff>
    </xdr:from>
    <xdr:ext cx="762000" cy="259045"/>
    <xdr:sp macro="" textlink="">
      <xdr:nvSpPr>
        <xdr:cNvPr id="373" name="公債費平均値テキスト">
          <a:extLst>
            <a:ext uri="{FF2B5EF4-FFF2-40B4-BE49-F238E27FC236}">
              <a16:creationId xmlns:a16="http://schemas.microsoft.com/office/drawing/2014/main" id="{00000000-0008-0000-0400-000075010000}"/>
            </a:ext>
          </a:extLst>
        </xdr:cNvPr>
        <xdr:cNvSpPr txBox="1"/>
      </xdr:nvSpPr>
      <xdr:spPr>
        <a:xfrm>
          <a:off x="4914900" y="130520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5335</xdr:rowOff>
    </xdr:from>
    <xdr:to>
      <xdr:col>24</xdr:col>
      <xdr:colOff>76200</xdr:colOff>
      <xdr:row>77</xdr:row>
      <xdr:rowOff>106935</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4775200" y="13206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5842</xdr:rowOff>
    </xdr:from>
    <xdr:to>
      <xdr:col>19</xdr:col>
      <xdr:colOff>187325</xdr:colOff>
      <xdr:row>79</xdr:row>
      <xdr:rowOff>42418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3098800" y="13550392"/>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41911</xdr:rowOff>
    </xdr:from>
    <xdr:to>
      <xdr:col>20</xdr:col>
      <xdr:colOff>38100</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937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153688</xdr:rowOff>
    </xdr:from>
    <xdr:ext cx="7366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606800" y="13012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159004</xdr:rowOff>
    </xdr:from>
    <xdr:to>
      <xdr:col>15</xdr:col>
      <xdr:colOff>98425</xdr:colOff>
      <xdr:row>79</xdr:row>
      <xdr:rowOff>5842</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2209800" y="1353210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46482</xdr:rowOff>
    </xdr:from>
    <xdr:to>
      <xdr:col>15</xdr:col>
      <xdr:colOff>149225</xdr:colOff>
      <xdr:row>77</xdr:row>
      <xdr:rowOff>148082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3048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158259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717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159004</xdr:rowOff>
    </xdr:from>
    <xdr:to>
      <xdr:col>11</xdr:col>
      <xdr:colOff>9525</xdr:colOff>
      <xdr:row>79</xdr:row>
      <xdr:rowOff>1270</xdr:rowOff>
    </xdr:to>
    <xdr:cxnSp macro="">
      <xdr:nvCxnSpPr>
        <xdr:cNvPr id="381" name="直線コネクタ 380">
          <a:extLst>
            <a:ext uri="{FF2B5EF4-FFF2-40B4-BE49-F238E27FC236}">
              <a16:creationId xmlns:a16="http://schemas.microsoft.com/office/drawing/2014/main" id="{00000000-0008-0000-0400-00007D010000}"/>
            </a:ext>
          </a:extLst>
        </xdr:cNvPr>
        <xdr:cNvCxnSpPr/>
      </xdr:nvCxnSpPr>
      <xdr:spPr>
        <a:xfrm flipV="1">
          <a:off x="1320800" y="135321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9906</xdr:rowOff>
    </xdr:from>
    <xdr:to>
      <xdr:col>11</xdr:col>
      <xdr:colOff>60325</xdr:colOff>
      <xdr:row>77</xdr:row>
      <xdr:rowOff>111506</xdr:rowOff>
    </xdr:to>
    <xdr:sp macro="" textlink="">
      <xdr:nvSpPr>
        <xdr:cNvPr id="382" name="フローチャート: 判断 381">
          <a:extLst>
            <a:ext uri="{FF2B5EF4-FFF2-40B4-BE49-F238E27FC236}">
              <a16:creationId xmlns:a16="http://schemas.microsoft.com/office/drawing/2014/main" id="{00000000-0008-0000-0400-00007E010000}"/>
            </a:ext>
          </a:extLst>
        </xdr:cNvPr>
        <xdr:cNvSpPr/>
      </xdr:nvSpPr>
      <xdr:spPr>
        <a:xfrm>
          <a:off x="2159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121683</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1828800" y="1298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32765</xdr:rowOff>
    </xdr:from>
    <xdr:to>
      <xdr:col>6</xdr:col>
      <xdr:colOff>171450</xdr:colOff>
      <xdr:row>77</xdr:row>
      <xdr:rowOff>134365</xdr:rowOff>
    </xdr:to>
    <xdr:sp macro="" textlink="">
      <xdr:nvSpPr>
        <xdr:cNvPr id="384" name="フローチャート: 判断 383">
          <a:extLst>
            <a:ext uri="{FF2B5EF4-FFF2-40B4-BE49-F238E27FC236}">
              <a16:creationId xmlns:a16="http://schemas.microsoft.com/office/drawing/2014/main" id="{00000000-0008-0000-0400-000080010000}"/>
            </a:ext>
          </a:extLst>
        </xdr:cNvPr>
        <xdr:cNvSpPr/>
      </xdr:nvSpPr>
      <xdr:spPr>
        <a:xfrm>
          <a:off x="1270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144542</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939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158496</xdr:rowOff>
    </xdr:from>
    <xdr:to>
      <xdr:col>24</xdr:col>
      <xdr:colOff>76200</xdr:colOff>
      <xdr:row>79</xdr:row>
      <xdr:rowOff>88646</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4775200" y="1353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130573</xdr:rowOff>
    </xdr:from>
    <xdr:ext cx="762000" cy="259045"/>
    <xdr:sp macro="" textlink="">
      <xdr:nvSpPr>
        <xdr:cNvPr id="392" name="公債費該当値テキスト">
          <a:extLst>
            <a:ext uri="{FF2B5EF4-FFF2-40B4-BE49-F238E27FC236}">
              <a16:creationId xmlns:a16="http://schemas.microsoft.com/office/drawing/2014/main" id="{00000000-0008-0000-0400-000088010000}"/>
            </a:ext>
          </a:extLst>
        </xdr:cNvPr>
        <xdr:cNvSpPr txBox="1"/>
      </xdr:nvSpPr>
      <xdr:spPr>
        <a:xfrm>
          <a:off x="4914900" y="1350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163068</xdr:rowOff>
    </xdr:from>
    <xdr:to>
      <xdr:col>20</xdr:col>
      <xdr:colOff>38100</xdr:colOff>
      <xdr:row>79</xdr:row>
      <xdr:rowOff>93218</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3937000" y="135361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77995</xdr:rowOff>
    </xdr:from>
    <xdr:ext cx="7366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3606800" y="136225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126492</xdr:rowOff>
    </xdr:from>
    <xdr:to>
      <xdr:col>15</xdr:col>
      <xdr:colOff>149225</xdr:colOff>
      <xdr:row>79</xdr:row>
      <xdr:rowOff>56642</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3048000" y="13499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41419</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2717800" y="13585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108204</xdr:rowOff>
    </xdr:from>
    <xdr:to>
      <xdr:col>11</xdr:col>
      <xdr:colOff>60325</xdr:colOff>
      <xdr:row>79</xdr:row>
      <xdr:rowOff>38354</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2159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23131</xdr:rowOff>
    </xdr:from>
    <xdr:ext cx="7620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1828800" y="135676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121920</xdr:rowOff>
    </xdr:from>
    <xdr:to>
      <xdr:col>6</xdr:col>
      <xdr:colOff>171450</xdr:colOff>
      <xdr:row>79</xdr:row>
      <xdr:rowOff>52070</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1270000" y="1349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36847</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9398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公債費以外の経常収支比率は、</a:t>
          </a:r>
          <a:r>
            <a:rPr kumimoji="1" lang="en-US" altLang="ja-JP" sz="1300">
              <a:latin typeface="ＭＳ Ｐゴシック" panose="020B0600070205080204" pitchFamily="50" charset="-128"/>
              <a:ea typeface="ＭＳ Ｐゴシック" panose="020B0600070205080204" pitchFamily="50" charset="-128"/>
            </a:rPr>
            <a:t>69.4</a:t>
          </a:r>
          <a:r>
            <a:rPr kumimoji="1" lang="ja-JP" altLang="en-US" sz="1300">
              <a:latin typeface="ＭＳ Ｐゴシック" panose="020B0600070205080204" pitchFamily="50" charset="-128"/>
              <a:ea typeface="ＭＳ Ｐゴシック" panose="020B0600070205080204" pitchFamily="50" charset="-128"/>
            </a:rPr>
            <a:t>％で、類似団体平均を</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％下回っている。</a:t>
          </a:r>
        </a:p>
        <a:p>
          <a:r>
            <a:rPr kumimoji="1" lang="ja-JP" altLang="en-US" sz="1300">
              <a:latin typeface="ＭＳ Ｐゴシック" panose="020B0600070205080204" pitchFamily="50" charset="-128"/>
              <a:ea typeface="ＭＳ Ｐゴシック" panose="020B0600070205080204" pitchFamily="50" charset="-128"/>
            </a:rPr>
            <a:t>　今後は、町税の徴収強化などの取組みを通じて経常一般財源の確保に努めつつ、歳出経常経費削減に努め、経常収支比率と財政基盤の安定・強化を図る。</a:t>
          </a:r>
        </a:p>
      </xdr:txBody>
    </xdr:sp>
    <xdr:clientData/>
  </xdr:twoCellAnchor>
  <xdr:oneCellAnchor>
    <xdr:from>
      <xdr:col>62</xdr:col>
      <xdr:colOff>6350</xdr:colOff>
      <xdr:row>69</xdr:row>
      <xdr:rowOff>107950</xdr:rowOff>
    </xdr:from>
    <xdr:ext cx="298543" cy="225703"/>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104140</xdr:rowOff>
    </xdr:from>
    <xdr:to>
      <xdr:col>82</xdr:col>
      <xdr:colOff>107950</xdr:colOff>
      <xdr:row>81</xdr:row>
      <xdr:rowOff>37846</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448540"/>
          <a:ext cx="0" cy="14767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9923</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97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37846</xdr:rowOff>
    </xdr:from>
    <xdr:to>
      <xdr:col>82</xdr:col>
      <xdr:colOff>196850</xdr:colOff>
      <xdr:row>81</xdr:row>
      <xdr:rowOff>37846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925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19067</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104140</xdr:rowOff>
    </xdr:from>
    <xdr:to>
      <xdr:col>82</xdr:col>
      <xdr:colOff>196850</xdr:colOff>
      <xdr:row>72</xdr:row>
      <xdr:rowOff>104140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110998</xdr:rowOff>
    </xdr:from>
    <xdr:to>
      <xdr:col>82</xdr:col>
      <xdr:colOff>107950</xdr:colOff>
      <xdr:row>75</xdr:row>
      <xdr:rowOff>156718</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5671800" y="1296974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139716</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1699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167639</xdr:rowOff>
    </xdr:from>
    <xdr:to>
      <xdr:col>82</xdr:col>
      <xdr:colOff>158750</xdr:colOff>
      <xdr:row>77</xdr:row>
      <xdr:rowOff>97789</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33274</xdr:rowOff>
    </xdr:from>
    <xdr:to>
      <xdr:col>78</xdr:col>
      <xdr:colOff>69850</xdr:colOff>
      <xdr:row>75</xdr:row>
      <xdr:rowOff>110998</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4782800" y="12892024"/>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131063</xdr:rowOff>
    </xdr:from>
    <xdr:to>
      <xdr:col>78</xdr:col>
      <xdr:colOff>120650</xdr:colOff>
      <xdr:row>77</xdr:row>
      <xdr:rowOff>61213</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16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45990</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247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74</xdr:row>
      <xdr:rowOff>85852</xdr:rowOff>
    </xdr:from>
    <xdr:to>
      <xdr:col>73</xdr:col>
      <xdr:colOff>180975</xdr:colOff>
      <xdr:row>75</xdr:row>
      <xdr:rowOff>33274</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2773152"/>
          <a:ext cx="889000" cy="118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48768</xdr:rowOff>
    </xdr:from>
    <xdr:to>
      <xdr:col>74</xdr:col>
      <xdr:colOff>31750</xdr:colOff>
      <xdr:row>76</xdr:row>
      <xdr:rowOff>150368</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078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76</xdr:row>
      <xdr:rowOff>135145</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165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85852</xdr:rowOff>
    </xdr:from>
    <xdr:to>
      <xdr:col>69</xdr:col>
      <xdr:colOff>92075</xdr:colOff>
      <xdr:row>75</xdr:row>
      <xdr:rowOff>14986</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flipV="1">
          <a:off x="13004800" y="12773152"/>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110490</xdr:rowOff>
    </xdr:from>
    <xdr:to>
      <xdr:col>69</xdr:col>
      <xdr:colOff>142875</xdr:colOff>
      <xdr:row>76</xdr:row>
      <xdr:rowOff>40639</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25416</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055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162577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105918</xdr:rowOff>
    </xdr:from>
    <xdr:to>
      <xdr:col>82</xdr:col>
      <xdr:colOff>158750</xdr:colOff>
      <xdr:row>76</xdr:row>
      <xdr:rowOff>36069</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296466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122445</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2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60198</xdr:rowOff>
    </xdr:from>
    <xdr:to>
      <xdr:col>78</xdr:col>
      <xdr:colOff>120650</xdr:colOff>
      <xdr:row>75</xdr:row>
      <xdr:rowOff>161798</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291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525</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26878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74</xdr:row>
      <xdr:rowOff>153924</xdr:rowOff>
    </xdr:from>
    <xdr:to>
      <xdr:col>74</xdr:col>
      <xdr:colOff>31750</xdr:colOff>
      <xdr:row>75</xdr:row>
      <xdr:rowOff>84074</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284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73</xdr:row>
      <xdr:rowOff>94251</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261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74</xdr:row>
      <xdr:rowOff>35052</xdr:rowOff>
    </xdr:from>
    <xdr:to>
      <xdr:col>69</xdr:col>
      <xdr:colOff>142875</xdr:colOff>
      <xdr:row>74</xdr:row>
      <xdr:rowOff>136652</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2722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146829</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2491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135636</xdr:rowOff>
    </xdr:from>
    <xdr:to>
      <xdr:col>65</xdr:col>
      <xdr:colOff>53975</xdr:colOff>
      <xdr:row>75</xdr:row>
      <xdr:rowOff>65786</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2822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75963</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2591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兵庫県新温泉町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3175</xdr:rowOff>
    </xdr:from>
    <xdr:to>
      <xdr:col>33</xdr:col>
      <xdr:colOff>114300</xdr:colOff>
      <xdr:row>20</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60325</xdr:rowOff>
    </xdr:from>
    <xdr:to>
      <xdr:col>33</xdr:col>
      <xdr:colOff>114300</xdr:colOff>
      <xdr:row>17</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117475</xdr:rowOff>
    </xdr:from>
    <xdr:to>
      <xdr:col>33</xdr:col>
      <xdr:colOff>114300</xdr:colOff>
      <xdr:row>14</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3175</xdr:rowOff>
    </xdr:from>
    <xdr:to>
      <xdr:col>33</xdr:col>
      <xdr:colOff>114300</xdr:colOff>
      <xdr:row>12</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1" name="人口1人当たり決算額の推移グラフ枠130">
          <a:extLst>
            <a:ext uri="{FF2B5EF4-FFF2-40B4-BE49-F238E27FC236}">
              <a16:creationId xmlns:a16="http://schemas.microsoft.com/office/drawing/2014/main" id="{00000000-0008-0000-0500-000029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167611</xdr:rowOff>
    </xdr:from>
    <xdr:to>
      <xdr:col>29</xdr:col>
      <xdr:colOff>127000</xdr:colOff>
      <xdr:row>18</xdr:row>
      <xdr:rowOff>10234</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flipV="1">
          <a:off x="5651500" y="2101186"/>
          <a:ext cx="0" cy="10427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17</xdr:row>
      <xdr:rowOff>153761</xdr:rowOff>
    </xdr:from>
    <xdr:ext cx="762000" cy="259045"/>
    <xdr:sp macro="" textlink="">
      <xdr:nvSpPr>
        <xdr:cNvPr id="43" name="人口1人当たり決算額の推移最小値テキスト130">
          <a:extLst>
            <a:ext uri="{FF2B5EF4-FFF2-40B4-BE49-F238E27FC236}">
              <a16:creationId xmlns:a16="http://schemas.microsoft.com/office/drawing/2014/main" id="{00000000-0008-0000-0500-00002B000000}"/>
            </a:ext>
          </a:extLst>
        </xdr:cNvPr>
        <xdr:cNvSpPr txBox="1"/>
      </xdr:nvSpPr>
      <xdr:spPr>
        <a:xfrm>
          <a:off x="5740400" y="311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73,456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18</xdr:row>
      <xdr:rowOff>10234</xdr:rowOff>
    </xdr:from>
    <xdr:to>
      <xdr:col>30</xdr:col>
      <xdr:colOff>25400</xdr:colOff>
      <xdr:row>18</xdr:row>
      <xdr:rowOff>10234</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5562600" y="31439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82538</xdr:rowOff>
    </xdr:from>
    <xdr:ext cx="762000" cy="259045"/>
    <xdr:sp macro="" textlink="">
      <xdr:nvSpPr>
        <xdr:cNvPr id="45" name="人口1人当たり決算額の推移最大値テキスト130">
          <a:extLst>
            <a:ext uri="{FF2B5EF4-FFF2-40B4-BE49-F238E27FC236}">
              <a16:creationId xmlns:a16="http://schemas.microsoft.com/office/drawing/2014/main" id="{00000000-0008-0000-0500-00002D000000}"/>
            </a:ext>
          </a:extLst>
        </xdr:cNvPr>
        <xdr:cNvSpPr txBox="1"/>
      </xdr:nvSpPr>
      <xdr:spPr>
        <a:xfrm>
          <a:off x="5740400" y="18446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301,534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167611</xdr:rowOff>
    </xdr:from>
    <xdr:to>
      <xdr:col>30</xdr:col>
      <xdr:colOff>25400</xdr:colOff>
      <xdr:row>11</xdr:row>
      <xdr:rowOff>167611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210118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169884</xdr:rowOff>
    </xdr:from>
    <xdr:to>
      <xdr:col>29</xdr:col>
      <xdr:colOff>127000</xdr:colOff>
      <xdr:row>15</xdr:row>
      <xdr:rowOff>94670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003800" y="2617809"/>
          <a:ext cx="647700" cy="9623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146116</xdr:rowOff>
    </xdr:from>
    <xdr:ext cx="762000" cy="259045"/>
    <xdr:sp macro="" textlink="">
      <xdr:nvSpPr>
        <xdr:cNvPr id="48" name="人口1人当たり決算額の推移平均値テキスト130">
          <a:extLst>
            <a:ext uri="{FF2B5EF4-FFF2-40B4-BE49-F238E27FC236}">
              <a16:creationId xmlns:a16="http://schemas.microsoft.com/office/drawing/2014/main" id="{00000000-0008-0000-0500-000030000000}"/>
            </a:ext>
          </a:extLst>
        </xdr:cNvPr>
        <xdr:cNvSpPr txBox="1"/>
      </xdr:nvSpPr>
      <xdr:spPr>
        <a:xfrm>
          <a:off x="5740400" y="2765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139,017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2589</xdr:rowOff>
    </xdr:from>
    <xdr:to>
      <xdr:col>29</xdr:col>
      <xdr:colOff>177800</xdr:colOff>
      <xdr:row>16</xdr:row>
      <xdr:rowOff>104189</xdr:rowOff>
    </xdr:to>
    <xdr:sp macro="" textlink="">
      <xdr:nvSpPr>
        <xdr:cNvPr id="49" name="フローチャート: 判断 48">
          <a:extLst>
            <a:ext uri="{FF2B5EF4-FFF2-40B4-BE49-F238E27FC236}">
              <a16:creationId xmlns:a16="http://schemas.microsoft.com/office/drawing/2014/main" id="{00000000-0008-0000-0500-000031000000}"/>
            </a:ext>
          </a:extLst>
        </xdr:cNvPr>
        <xdr:cNvSpPr/>
      </xdr:nvSpPr>
      <xdr:spPr bwMode="auto">
        <a:xfrm>
          <a:off x="5600700" y="27934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94670</xdr:rowOff>
    </xdr:from>
    <xdr:to>
      <xdr:col>26</xdr:col>
      <xdr:colOff>50800</xdr:colOff>
      <xdr:row>15</xdr:row>
      <xdr:rowOff>144532</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305300" y="2714045"/>
          <a:ext cx="698500" cy="498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52049</xdr:rowOff>
    </xdr:from>
    <xdr:to>
      <xdr:col>26</xdr:col>
      <xdr:colOff>101600</xdr:colOff>
      <xdr:row>16</xdr:row>
      <xdr:rowOff>153649</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4953000" y="284287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138426</xdr:rowOff>
    </xdr:from>
    <xdr:ext cx="736600" cy="259045"/>
    <xdr:sp macro="" textlink="">
      <xdr:nvSpPr>
        <xdr:cNvPr id="52" name="テキスト ボックス 51">
          <a:extLst>
            <a:ext uri="{FF2B5EF4-FFF2-40B4-BE49-F238E27FC236}">
              <a16:creationId xmlns:a16="http://schemas.microsoft.com/office/drawing/2014/main" id="{00000000-0008-0000-0500-000034000000}"/>
            </a:ext>
          </a:extLst>
        </xdr:cNvPr>
        <xdr:cNvSpPr txBox="1"/>
      </xdr:nvSpPr>
      <xdr:spPr>
        <a:xfrm>
          <a:off x="4622800" y="2929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144532</xdr:rowOff>
    </xdr:from>
    <xdr:to>
      <xdr:col>22</xdr:col>
      <xdr:colOff>114300</xdr:colOff>
      <xdr:row>15</xdr:row>
      <xdr:rowOff>154883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606800" y="2763907"/>
          <a:ext cx="698500" cy="103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68632</xdr:rowOff>
    </xdr:from>
    <xdr:to>
      <xdr:col>22</xdr:col>
      <xdr:colOff>165100</xdr:colOff>
      <xdr:row>16</xdr:row>
      <xdr:rowOff>170232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254500" y="28594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155009</xdr:rowOff>
    </xdr:from>
    <xdr:ext cx="7620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3924300" y="2945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154883</xdr:rowOff>
    </xdr:from>
    <xdr:to>
      <xdr:col>18</xdr:col>
      <xdr:colOff>177800</xdr:colOff>
      <xdr:row>16</xdr:row>
      <xdr:rowOff>15716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2908300" y="2774258"/>
          <a:ext cx="698500" cy="322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77744</xdr:rowOff>
    </xdr:from>
    <xdr:to>
      <xdr:col>19</xdr:col>
      <xdr:colOff>38100</xdr:colOff>
      <xdr:row>17</xdr:row>
      <xdr:rowOff>7894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556000" y="28685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164121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225800" y="2954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117987</xdr:rowOff>
    </xdr:from>
    <xdr:to>
      <xdr:col>15</xdr:col>
      <xdr:colOff>101600</xdr:colOff>
      <xdr:row>17</xdr:row>
      <xdr:rowOff>48137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2857500" y="29088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32914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2527300" y="2995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14</xdr:row>
      <xdr:rowOff>119084</xdr:rowOff>
    </xdr:from>
    <xdr:to>
      <xdr:col>29</xdr:col>
      <xdr:colOff>177800</xdr:colOff>
      <xdr:row>15</xdr:row>
      <xdr:rowOff>49234</xdr:rowOff>
    </xdr:to>
    <xdr:sp macro="" textlink="">
      <xdr:nvSpPr>
        <xdr:cNvPr id="66" name="楕円 65">
          <a:extLst>
            <a:ext uri="{FF2B5EF4-FFF2-40B4-BE49-F238E27FC236}">
              <a16:creationId xmlns:a16="http://schemas.microsoft.com/office/drawing/2014/main" id="{00000000-0008-0000-0500-000042000000}"/>
            </a:ext>
          </a:extLst>
        </xdr:cNvPr>
        <xdr:cNvSpPr/>
      </xdr:nvSpPr>
      <xdr:spPr bwMode="auto">
        <a:xfrm>
          <a:off x="5600700" y="256700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13</xdr:row>
      <xdr:rowOff>135611</xdr:rowOff>
    </xdr:from>
    <xdr:ext cx="762000" cy="259045"/>
    <xdr:sp macro="" textlink="">
      <xdr:nvSpPr>
        <xdr:cNvPr id="67" name="人口1人当たり決算額の推移該当値テキスト130">
          <a:extLst>
            <a:ext uri="{FF2B5EF4-FFF2-40B4-BE49-F238E27FC236}">
              <a16:creationId xmlns:a16="http://schemas.microsoft.com/office/drawing/2014/main" id="{00000000-0008-0000-0500-000043000000}"/>
            </a:ext>
          </a:extLst>
        </xdr:cNvPr>
        <xdr:cNvSpPr txBox="1"/>
      </xdr:nvSpPr>
      <xdr:spPr>
        <a:xfrm>
          <a:off x="5740400" y="241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43870</xdr:rowOff>
    </xdr:from>
    <xdr:to>
      <xdr:col>26</xdr:col>
      <xdr:colOff>101600</xdr:colOff>
      <xdr:row>15</xdr:row>
      <xdr:rowOff>145470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4953000" y="266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155647</xdr:rowOff>
    </xdr:from>
    <xdr:ext cx="7366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622800" y="2432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93732</xdr:rowOff>
    </xdr:from>
    <xdr:to>
      <xdr:col>22</xdr:col>
      <xdr:colOff>165100</xdr:colOff>
      <xdr:row>16</xdr:row>
      <xdr:rowOff>23882</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254500" y="27131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34059</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3924300" y="2481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104083</xdr:rowOff>
    </xdr:from>
    <xdr:to>
      <xdr:col>19</xdr:col>
      <xdr:colOff>38100</xdr:colOff>
      <xdr:row>16</xdr:row>
      <xdr:rowOff>34233</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3556000" y="272345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44410</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225800" y="2492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136366</xdr:rowOff>
    </xdr:from>
    <xdr:to>
      <xdr:col>15</xdr:col>
      <xdr:colOff>101600</xdr:colOff>
      <xdr:row>16</xdr:row>
      <xdr:rowOff>66516</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2857500" y="2755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76693</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2527300" y="25246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6" name="正方形/長方形 75">
          <a:extLst>
            <a:ext uri="{FF2B5EF4-FFF2-40B4-BE49-F238E27FC236}">
              <a16:creationId xmlns:a16="http://schemas.microsoft.com/office/drawing/2014/main" id="{00000000-0008-0000-0500-00004C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7" name="角丸四角形 76">
          <a:extLst>
            <a:ext uri="{FF2B5EF4-FFF2-40B4-BE49-F238E27FC236}">
              <a16:creationId xmlns:a16="http://schemas.microsoft.com/office/drawing/2014/main" id="{00000000-0008-0000-0500-00004D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1" name="直線コネクタ 80">
          <a:extLst>
            <a:ext uri="{FF2B5EF4-FFF2-40B4-BE49-F238E27FC236}">
              <a16:creationId xmlns:a16="http://schemas.microsoft.com/office/drawing/2014/main" id="{00000000-0008-0000-0500-000051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2" name="直線コネクタ 81">
          <a:extLst>
            <a:ext uri="{FF2B5EF4-FFF2-40B4-BE49-F238E27FC236}">
              <a16:creationId xmlns:a16="http://schemas.microsoft.com/office/drawing/2014/main" id="{00000000-0008-0000-0500-000052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6" name="楕円 85">
          <a:extLst>
            <a:ext uri="{FF2B5EF4-FFF2-40B4-BE49-F238E27FC236}">
              <a16:creationId xmlns:a16="http://schemas.microsoft.com/office/drawing/2014/main" id="{00000000-0008-0000-0500-000056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7" name="フローチャート: 判断 86">
          <a:extLst>
            <a:ext uri="{FF2B5EF4-FFF2-40B4-BE49-F238E27FC236}">
              <a16:creationId xmlns:a16="http://schemas.microsoft.com/office/drawing/2014/main" id="{00000000-0008-0000-0500-000057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88" name="正方形/長方形 87">
          <a:extLst>
            <a:ext uri="{FF2B5EF4-FFF2-40B4-BE49-F238E27FC236}">
              <a16:creationId xmlns:a16="http://schemas.microsoft.com/office/drawing/2014/main" id="{00000000-0008-0000-0500-000058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89" name="テキスト ボックス 88">
          <a:extLst>
            <a:ext uri="{FF2B5EF4-FFF2-40B4-BE49-F238E27FC236}">
              <a16:creationId xmlns:a16="http://schemas.microsoft.com/office/drawing/2014/main" id="{00000000-0008-0000-0500-000059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a:extLst>
            <a:ext uri="{FF2B5EF4-FFF2-40B4-BE49-F238E27FC236}">
              <a16:creationId xmlns:a16="http://schemas.microsoft.com/office/drawing/2014/main" id="{00000000-0008-0000-0500-000067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249987</xdr:rowOff>
    </xdr:from>
    <xdr:to>
      <xdr:col>29</xdr:col>
      <xdr:colOff>127000</xdr:colOff>
      <xdr:row>38</xdr:row>
      <xdr:rowOff>36626</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flipV="1">
          <a:off x="5651500" y="6174537"/>
          <a:ext cx="0" cy="132968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8703</xdr:rowOff>
    </xdr:from>
    <xdr:ext cx="762000" cy="259045"/>
    <xdr:sp macro="" textlink="">
      <xdr:nvSpPr>
        <xdr:cNvPr id="105" name="人口1人当たり決算額の推移最小値テキスト445">
          <a:extLst>
            <a:ext uri="{FF2B5EF4-FFF2-40B4-BE49-F238E27FC236}">
              <a16:creationId xmlns:a16="http://schemas.microsoft.com/office/drawing/2014/main" id="{00000000-0008-0000-0500-000069000000}"/>
            </a:ext>
          </a:extLst>
        </xdr:cNvPr>
        <xdr:cNvSpPr txBox="1"/>
      </xdr:nvSpPr>
      <xdr:spPr>
        <a:xfrm>
          <a:off x="5740400" y="74763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36626</xdr:rowOff>
    </xdr:from>
    <xdr:to>
      <xdr:col>30</xdr:col>
      <xdr:colOff>25400</xdr:colOff>
      <xdr:row>38</xdr:row>
      <xdr:rowOff>36626</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5562600" y="75042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164914</xdr:rowOff>
    </xdr:from>
    <xdr:ext cx="762000" cy="259045"/>
    <xdr:sp macro="" textlink="">
      <xdr:nvSpPr>
        <xdr:cNvPr id="107" name="人口1人当たり決算額の推移最大値テキスト445">
          <a:extLst>
            <a:ext uri="{FF2B5EF4-FFF2-40B4-BE49-F238E27FC236}">
              <a16:creationId xmlns:a16="http://schemas.microsoft.com/office/drawing/2014/main" id="{00000000-0008-0000-0500-00006B000000}"/>
            </a:ext>
          </a:extLst>
        </xdr:cNvPr>
        <xdr:cNvSpPr txBox="1"/>
      </xdr:nvSpPr>
      <xdr:spPr>
        <a:xfrm>
          <a:off x="5740400" y="5918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249987</xdr:rowOff>
    </xdr:from>
    <xdr:to>
      <xdr:col>30</xdr:col>
      <xdr:colOff>25400</xdr:colOff>
      <xdr:row>33</xdr:row>
      <xdr:rowOff>249987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61745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117189</xdr:rowOff>
    </xdr:from>
    <xdr:to>
      <xdr:col>29</xdr:col>
      <xdr:colOff>127000</xdr:colOff>
      <xdr:row>35</xdr:row>
      <xdr:rowOff>131001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003800" y="6727539"/>
          <a:ext cx="647700" cy="138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27036</xdr:rowOff>
    </xdr:from>
    <xdr:ext cx="762000" cy="259045"/>
    <xdr:sp macro="" textlink="">
      <xdr:nvSpPr>
        <xdr:cNvPr id="110" name="人口1人当たり決算額の推移平均値テキスト445">
          <a:extLst>
            <a:ext uri="{FF2B5EF4-FFF2-40B4-BE49-F238E27FC236}">
              <a16:creationId xmlns:a16="http://schemas.microsoft.com/office/drawing/2014/main" id="{00000000-0008-0000-0500-00006E000000}"/>
            </a:ext>
          </a:extLst>
        </xdr:cNvPr>
        <xdr:cNvSpPr txBox="1"/>
      </xdr:nvSpPr>
      <xdr:spPr>
        <a:xfrm>
          <a:off x="5740400" y="69802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54959</xdr:rowOff>
    </xdr:from>
    <xdr:to>
      <xdr:col>29</xdr:col>
      <xdr:colOff>177800</xdr:colOff>
      <xdr:row>36</xdr:row>
      <xdr:rowOff>156559</xdr:rowOff>
    </xdr:to>
    <xdr:sp macro="" textlink="">
      <xdr:nvSpPr>
        <xdr:cNvPr id="111" name="フローチャート: 判断 110">
          <a:extLst>
            <a:ext uri="{FF2B5EF4-FFF2-40B4-BE49-F238E27FC236}">
              <a16:creationId xmlns:a16="http://schemas.microsoft.com/office/drawing/2014/main" id="{00000000-0008-0000-0500-00006F000000}"/>
            </a:ext>
          </a:extLst>
        </xdr:cNvPr>
        <xdr:cNvSpPr/>
      </xdr:nvSpPr>
      <xdr:spPr bwMode="auto">
        <a:xfrm>
          <a:off x="5600700" y="70082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121933</xdr:rowOff>
    </xdr:from>
    <xdr:to>
      <xdr:col>26</xdr:col>
      <xdr:colOff>50800</xdr:colOff>
      <xdr:row>35</xdr:row>
      <xdr:rowOff>131001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305300" y="6732283"/>
          <a:ext cx="698500" cy="90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33280</xdr:rowOff>
    </xdr:from>
    <xdr:to>
      <xdr:col>26</xdr:col>
      <xdr:colOff>101600</xdr:colOff>
      <xdr:row>36</xdr:row>
      <xdr:rowOff>134880</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4953000" y="69865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119657</xdr:rowOff>
    </xdr:from>
    <xdr:ext cx="736600" cy="259045"/>
    <xdr:sp macro="" textlink="">
      <xdr:nvSpPr>
        <xdr:cNvPr id="114" name="テキスト ボックス 113">
          <a:extLst>
            <a:ext uri="{FF2B5EF4-FFF2-40B4-BE49-F238E27FC236}">
              <a16:creationId xmlns:a16="http://schemas.microsoft.com/office/drawing/2014/main" id="{00000000-0008-0000-0500-000072000000}"/>
            </a:ext>
          </a:extLst>
        </xdr:cNvPr>
        <xdr:cNvSpPr txBox="1"/>
      </xdr:nvSpPr>
      <xdr:spPr>
        <a:xfrm>
          <a:off x="4622800" y="7072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121933</xdr:rowOff>
    </xdr:from>
    <xdr:to>
      <xdr:col>22</xdr:col>
      <xdr:colOff>114300</xdr:colOff>
      <xdr:row>35</xdr:row>
      <xdr:rowOff>127153</xdr:rowOff>
    </xdr:to>
    <xdr:cxnSp macro="">
      <xdr:nvCxnSpPr>
        <xdr:cNvPr id="115" name="直線コネクタ 114">
          <a:extLst>
            <a:ext uri="{FF2B5EF4-FFF2-40B4-BE49-F238E27FC236}">
              <a16:creationId xmlns:a16="http://schemas.microsoft.com/office/drawing/2014/main" id="{00000000-0008-0000-0500-000073000000}"/>
            </a:ext>
          </a:extLst>
        </xdr:cNvPr>
        <xdr:cNvCxnSpPr/>
      </xdr:nvCxnSpPr>
      <xdr:spPr bwMode="auto">
        <a:xfrm flipV="1">
          <a:off x="3606800" y="6732283"/>
          <a:ext cx="698500" cy="52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45377</xdr:rowOff>
    </xdr:from>
    <xdr:to>
      <xdr:col>22</xdr:col>
      <xdr:colOff>165100</xdr:colOff>
      <xdr:row>36</xdr:row>
      <xdr:rowOff>146977</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4254500" y="699862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131754</xdr:rowOff>
    </xdr:from>
    <xdr:ext cx="762000" cy="259045"/>
    <xdr:sp macro="" textlink="">
      <xdr:nvSpPr>
        <xdr:cNvPr id="117" name="テキスト ボックス 116">
          <a:extLst>
            <a:ext uri="{FF2B5EF4-FFF2-40B4-BE49-F238E27FC236}">
              <a16:creationId xmlns:a16="http://schemas.microsoft.com/office/drawing/2014/main" id="{00000000-0008-0000-0500-000075000000}"/>
            </a:ext>
          </a:extLst>
        </xdr:cNvPr>
        <xdr:cNvSpPr txBox="1"/>
      </xdr:nvSpPr>
      <xdr:spPr>
        <a:xfrm>
          <a:off x="3924300" y="7085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127153</xdr:rowOff>
    </xdr:from>
    <xdr:to>
      <xdr:col>18</xdr:col>
      <xdr:colOff>177800</xdr:colOff>
      <xdr:row>35</xdr:row>
      <xdr:rowOff>209506</xdr:rowOff>
    </xdr:to>
    <xdr:cxnSp macro="">
      <xdr:nvCxnSpPr>
        <xdr:cNvPr id="118" name="直線コネクタ 117">
          <a:extLst>
            <a:ext uri="{FF2B5EF4-FFF2-40B4-BE49-F238E27FC236}">
              <a16:creationId xmlns:a16="http://schemas.microsoft.com/office/drawing/2014/main" id="{00000000-0008-0000-0500-000076000000}"/>
            </a:ext>
          </a:extLst>
        </xdr:cNvPr>
        <xdr:cNvCxnSpPr/>
      </xdr:nvCxnSpPr>
      <xdr:spPr bwMode="auto">
        <a:xfrm flipV="1">
          <a:off x="2908300" y="6737503"/>
          <a:ext cx="698500" cy="823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71799</xdr:rowOff>
    </xdr:from>
    <xdr:to>
      <xdr:col>19</xdr:col>
      <xdr:colOff>38100</xdr:colOff>
      <xdr:row>37</xdr:row>
      <xdr:rowOff>1949</xdr:rowOff>
    </xdr:to>
    <xdr:sp macro="" textlink="">
      <xdr:nvSpPr>
        <xdr:cNvPr id="119" name="フローチャート: 判断 118">
          <a:extLst>
            <a:ext uri="{FF2B5EF4-FFF2-40B4-BE49-F238E27FC236}">
              <a16:creationId xmlns:a16="http://schemas.microsoft.com/office/drawing/2014/main" id="{00000000-0008-0000-0500-000077000000}"/>
            </a:ext>
          </a:extLst>
        </xdr:cNvPr>
        <xdr:cNvSpPr/>
      </xdr:nvSpPr>
      <xdr:spPr bwMode="auto">
        <a:xfrm>
          <a:off x="3556000" y="702504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158176</xdr:rowOff>
    </xdr:from>
    <xdr:ext cx="762000" cy="259045"/>
    <xdr:sp macro="" textlink="">
      <xdr:nvSpPr>
        <xdr:cNvPr id="120" name="テキスト ボックス 119">
          <a:extLst>
            <a:ext uri="{FF2B5EF4-FFF2-40B4-BE49-F238E27FC236}">
              <a16:creationId xmlns:a16="http://schemas.microsoft.com/office/drawing/2014/main" id="{00000000-0008-0000-0500-000078000000}"/>
            </a:ext>
          </a:extLst>
        </xdr:cNvPr>
        <xdr:cNvSpPr txBox="1"/>
      </xdr:nvSpPr>
      <xdr:spPr>
        <a:xfrm>
          <a:off x="3225800" y="71114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71247</xdr:rowOff>
    </xdr:from>
    <xdr:to>
      <xdr:col>15</xdr:col>
      <xdr:colOff>101600</xdr:colOff>
      <xdr:row>37</xdr:row>
      <xdr:rowOff>1397</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2857500" y="7024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157624</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2527300" y="7110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66389</xdr:rowOff>
    </xdr:from>
    <xdr:to>
      <xdr:col>29</xdr:col>
      <xdr:colOff>177800</xdr:colOff>
      <xdr:row>35</xdr:row>
      <xdr:rowOff>167989</xdr:rowOff>
    </xdr:to>
    <xdr:sp macro="" textlink="">
      <xdr:nvSpPr>
        <xdr:cNvPr id="128" name="楕円 127">
          <a:extLst>
            <a:ext uri="{FF2B5EF4-FFF2-40B4-BE49-F238E27FC236}">
              <a16:creationId xmlns:a16="http://schemas.microsoft.com/office/drawing/2014/main" id="{00000000-0008-0000-0500-000080000000}"/>
            </a:ext>
          </a:extLst>
        </xdr:cNvPr>
        <xdr:cNvSpPr/>
      </xdr:nvSpPr>
      <xdr:spPr bwMode="auto">
        <a:xfrm>
          <a:off x="5600700" y="667673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254366</xdr:rowOff>
    </xdr:from>
    <xdr:ext cx="762000" cy="259045"/>
    <xdr:sp macro="" textlink="">
      <xdr:nvSpPr>
        <xdr:cNvPr id="129" name="人口1人当たり決算額の推移該当値テキスト445">
          <a:extLst>
            <a:ext uri="{FF2B5EF4-FFF2-40B4-BE49-F238E27FC236}">
              <a16:creationId xmlns:a16="http://schemas.microsoft.com/office/drawing/2014/main" id="{00000000-0008-0000-0500-000081000000}"/>
            </a:ext>
          </a:extLst>
        </xdr:cNvPr>
        <xdr:cNvSpPr txBox="1"/>
      </xdr:nvSpPr>
      <xdr:spPr>
        <a:xfrm>
          <a:off x="5740400" y="6521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80201</xdr:rowOff>
    </xdr:from>
    <xdr:to>
      <xdr:col>26</xdr:col>
      <xdr:colOff>101600</xdr:colOff>
      <xdr:row>35</xdr:row>
      <xdr:rowOff>181801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4953000" y="66905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191978</xdr:rowOff>
    </xdr:from>
    <xdr:ext cx="7366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4622800" y="64594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71133</xdr:rowOff>
    </xdr:from>
    <xdr:to>
      <xdr:col>22</xdr:col>
      <xdr:colOff>165100</xdr:colOff>
      <xdr:row>35</xdr:row>
      <xdr:rowOff>172733</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254500" y="66814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182910</xdr:rowOff>
    </xdr:from>
    <xdr:ext cx="7620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3924300" y="64503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76353</xdr:rowOff>
    </xdr:from>
    <xdr:to>
      <xdr:col>19</xdr:col>
      <xdr:colOff>38100</xdr:colOff>
      <xdr:row>35</xdr:row>
      <xdr:rowOff>177953</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3556000" y="66867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188130</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225800" y="6455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158706</xdr:rowOff>
    </xdr:from>
    <xdr:to>
      <xdr:col>15</xdr:col>
      <xdr:colOff>101600</xdr:colOff>
      <xdr:row>35</xdr:row>
      <xdr:rowOff>260306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2857500" y="67690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270483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2527300" y="653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兵庫県新温泉町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12,829
12,617
241.01
13,847,712
13,472,273
249,601
6,463,263
14,133,208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95,440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38</xdr:row>
      <xdr:rowOff>139700</xdr:rowOff>
    </xdr:from>
    <xdr:to>
      <xdr:col>28</xdr:col>
      <xdr:colOff>114300</xdr:colOff>
      <xdr:row>38</xdr:row>
      <xdr:rowOff>139700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37</xdr:row>
      <xdr:rowOff>168927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2" name="人件費グラフ枠">
          <a:extLst>
            <a:ext uri="{FF2B5EF4-FFF2-40B4-BE49-F238E27FC236}">
              <a16:creationId xmlns:a16="http://schemas.microsoft.com/office/drawing/2014/main" id="{00000000-0008-0000-0600-000034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97025</xdr:rowOff>
    </xdr:from>
    <xdr:to>
      <xdr:col>24</xdr:col>
      <xdr:colOff>62865</xdr:colOff>
      <xdr:row>37</xdr:row>
      <xdr:rowOff>1548</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flipV="1">
          <a:off x="4633595" y="5240525"/>
          <a:ext cx="1270" cy="1104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5375</xdr:rowOff>
    </xdr:from>
    <xdr:ext cx="534377" cy="259045"/>
    <xdr:sp macro="" textlink="">
      <xdr:nvSpPr>
        <xdr:cNvPr id="54" name="人件費最小値テキスト">
          <a:extLst>
            <a:ext uri="{FF2B5EF4-FFF2-40B4-BE49-F238E27FC236}">
              <a16:creationId xmlns:a16="http://schemas.microsoft.com/office/drawing/2014/main" id="{00000000-0008-0000-0600-000036000000}"/>
            </a:ext>
          </a:extLst>
        </xdr:cNvPr>
        <xdr:cNvSpPr txBox="1"/>
      </xdr:nvSpPr>
      <xdr:spPr>
        <a:xfrm>
          <a:off x="4686300" y="63490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1548</xdr:rowOff>
    </xdr:from>
    <xdr:to>
      <xdr:col>24</xdr:col>
      <xdr:colOff>152400</xdr:colOff>
      <xdr:row>37</xdr:row>
      <xdr:rowOff>1548</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4546600" y="63451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43702</xdr:rowOff>
    </xdr:from>
    <xdr:ext cx="599010" cy="259045"/>
    <xdr:sp macro="" textlink="">
      <xdr:nvSpPr>
        <xdr:cNvPr id="56" name="人件費最大値テキスト">
          <a:extLst>
            <a:ext uri="{FF2B5EF4-FFF2-40B4-BE49-F238E27FC236}">
              <a16:creationId xmlns:a16="http://schemas.microsoft.com/office/drawing/2014/main" id="{00000000-0008-0000-0600-000038000000}"/>
            </a:ext>
          </a:extLst>
        </xdr:cNvPr>
        <xdr:cNvSpPr txBox="1"/>
      </xdr:nvSpPr>
      <xdr:spPr>
        <a:xfrm>
          <a:off x="4686300" y="5015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309,334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97025</xdr:rowOff>
    </xdr:from>
    <xdr:to>
      <xdr:col>24</xdr:col>
      <xdr:colOff>152400</xdr:colOff>
      <xdr:row>30</xdr:row>
      <xdr:rowOff>97025</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5240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65355</xdr:rowOff>
    </xdr:from>
    <xdr:to>
      <xdr:col>24</xdr:col>
      <xdr:colOff>63500</xdr:colOff>
      <xdr:row>34</xdr:row>
      <xdr:rowOff>147569</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3797300" y="5894655"/>
          <a:ext cx="838200" cy="82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29407</xdr:rowOff>
    </xdr:from>
    <xdr:ext cx="599010" cy="259045"/>
    <xdr:sp macro="" textlink="">
      <xdr:nvSpPr>
        <xdr:cNvPr id="59" name="人件費平均値テキスト">
          <a:extLst>
            <a:ext uri="{FF2B5EF4-FFF2-40B4-BE49-F238E27FC236}">
              <a16:creationId xmlns:a16="http://schemas.microsoft.com/office/drawing/2014/main" id="{00000000-0008-0000-0600-00003B000000}"/>
            </a:ext>
          </a:extLst>
        </xdr:cNvPr>
        <xdr:cNvSpPr txBox="1"/>
      </xdr:nvSpPr>
      <xdr:spPr>
        <a:xfrm>
          <a:off x="4686300" y="603015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50980</xdr:rowOff>
    </xdr:from>
    <xdr:to>
      <xdr:col>24</xdr:col>
      <xdr:colOff>114300</xdr:colOff>
      <xdr:row>35</xdr:row>
      <xdr:rowOff>152580</xdr:rowOff>
    </xdr:to>
    <xdr:sp macro="" textlink="">
      <xdr:nvSpPr>
        <xdr:cNvPr id="60" name="フローチャート: 判断 59">
          <a:extLst>
            <a:ext uri="{FF2B5EF4-FFF2-40B4-BE49-F238E27FC236}">
              <a16:creationId xmlns:a16="http://schemas.microsoft.com/office/drawing/2014/main" id="{00000000-0008-0000-0600-00003C000000}"/>
            </a:ext>
          </a:extLst>
        </xdr:cNvPr>
        <xdr:cNvSpPr/>
      </xdr:nvSpPr>
      <xdr:spPr>
        <a:xfrm>
          <a:off x="4584700" y="6051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147569</xdr:rowOff>
    </xdr:from>
    <xdr:to>
      <xdr:col>19</xdr:col>
      <xdr:colOff>177800</xdr:colOff>
      <xdr:row>35</xdr:row>
      <xdr:rowOff>27855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2908300" y="5976869"/>
          <a:ext cx="889000" cy="51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95603</xdr:rowOff>
    </xdr:from>
    <xdr:to>
      <xdr:col>20</xdr:col>
      <xdr:colOff>38100</xdr:colOff>
      <xdr:row>36</xdr:row>
      <xdr:rowOff>25753</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3746500" y="6096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36</xdr:row>
      <xdr:rowOff>16880</xdr:rowOff>
    </xdr:from>
    <xdr:ext cx="599010" cy="259045"/>
    <xdr:sp macro="" textlink="">
      <xdr:nvSpPr>
        <xdr:cNvPr id="63" name="テキスト ボックス 62">
          <a:extLst>
            <a:ext uri="{FF2B5EF4-FFF2-40B4-BE49-F238E27FC236}">
              <a16:creationId xmlns:a16="http://schemas.microsoft.com/office/drawing/2014/main" id="{00000000-0008-0000-0600-00003F000000}"/>
            </a:ext>
          </a:extLst>
        </xdr:cNvPr>
        <xdr:cNvSpPr txBox="1"/>
      </xdr:nvSpPr>
      <xdr:spPr>
        <a:xfrm>
          <a:off x="3497795" y="618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27855</xdr:rowOff>
    </xdr:from>
    <xdr:to>
      <xdr:col>15</xdr:col>
      <xdr:colOff>50800</xdr:colOff>
      <xdr:row>35</xdr:row>
      <xdr:rowOff>42499</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019300" y="6028605"/>
          <a:ext cx="889000" cy="14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106013</xdr:rowOff>
    </xdr:from>
    <xdr:to>
      <xdr:col>15</xdr:col>
      <xdr:colOff>101600</xdr:colOff>
      <xdr:row>36</xdr:row>
      <xdr:rowOff>36163</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2857500" y="610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36</xdr:row>
      <xdr:rowOff>27290</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2608795" y="61994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108,757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42499</xdr:rowOff>
    </xdr:from>
    <xdr:to>
      <xdr:col>10</xdr:col>
      <xdr:colOff>114300</xdr:colOff>
      <xdr:row>35</xdr:row>
      <xdr:rowOff>78426</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130300" y="6043249"/>
          <a:ext cx="889000" cy="35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114380</xdr:rowOff>
    </xdr:from>
    <xdr:to>
      <xdr:col>10</xdr:col>
      <xdr:colOff>165100</xdr:colOff>
      <xdr:row>36</xdr:row>
      <xdr:rowOff>44530</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1968500" y="6115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36</xdr:row>
      <xdr:rowOff>35657</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1719795" y="6207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150622</xdr:rowOff>
    </xdr:from>
    <xdr:to>
      <xdr:col>6</xdr:col>
      <xdr:colOff>38100</xdr:colOff>
      <xdr:row>36</xdr:row>
      <xdr:rowOff>80772</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079500" y="61513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71899</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863111" y="62440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14555</xdr:rowOff>
    </xdr:from>
    <xdr:to>
      <xdr:col>24</xdr:col>
      <xdr:colOff>114300</xdr:colOff>
      <xdr:row>34</xdr:row>
      <xdr:rowOff>116155</xdr:rowOff>
    </xdr:to>
    <xdr:sp macro="" textlink="">
      <xdr:nvSpPr>
        <xdr:cNvPr id="77" name="楕円 76">
          <a:extLst>
            <a:ext uri="{FF2B5EF4-FFF2-40B4-BE49-F238E27FC236}">
              <a16:creationId xmlns:a16="http://schemas.microsoft.com/office/drawing/2014/main" id="{00000000-0008-0000-0600-00004D000000}"/>
            </a:ext>
          </a:extLst>
        </xdr:cNvPr>
        <xdr:cNvSpPr/>
      </xdr:nvSpPr>
      <xdr:spPr>
        <a:xfrm>
          <a:off x="4584700" y="5843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37432</xdr:rowOff>
    </xdr:from>
    <xdr:ext cx="599010" cy="259045"/>
    <xdr:sp macro="" textlink="">
      <xdr:nvSpPr>
        <xdr:cNvPr id="78" name="人件費該当値テキスト">
          <a:extLst>
            <a:ext uri="{FF2B5EF4-FFF2-40B4-BE49-F238E27FC236}">
              <a16:creationId xmlns:a16="http://schemas.microsoft.com/office/drawing/2014/main" id="{00000000-0008-0000-0600-00004E000000}"/>
            </a:ext>
          </a:extLst>
        </xdr:cNvPr>
        <xdr:cNvSpPr txBox="1"/>
      </xdr:nvSpPr>
      <xdr:spPr>
        <a:xfrm>
          <a:off x="4686300" y="5695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96769</xdr:rowOff>
    </xdr:from>
    <xdr:to>
      <xdr:col>20</xdr:col>
      <xdr:colOff>38100</xdr:colOff>
      <xdr:row>35</xdr:row>
      <xdr:rowOff>26919</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3746500" y="59260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33</xdr:row>
      <xdr:rowOff>43446</xdr:rowOff>
    </xdr:from>
    <xdr:ext cx="59901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3497795" y="57012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148505</xdr:rowOff>
    </xdr:from>
    <xdr:to>
      <xdr:col>15</xdr:col>
      <xdr:colOff>101600</xdr:colOff>
      <xdr:row>35</xdr:row>
      <xdr:rowOff>78655</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2857500" y="5977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33</xdr:row>
      <xdr:rowOff>95182</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2608795" y="5753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163149</xdr:rowOff>
    </xdr:from>
    <xdr:to>
      <xdr:col>10</xdr:col>
      <xdr:colOff>165100</xdr:colOff>
      <xdr:row>35</xdr:row>
      <xdr:rowOff>93299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1968500" y="5992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109826</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1719795" y="57676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27626</xdr:rowOff>
    </xdr:from>
    <xdr:to>
      <xdr:col>6</xdr:col>
      <xdr:colOff>38100</xdr:colOff>
      <xdr:row>35</xdr:row>
      <xdr:rowOff>129226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079500" y="6028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145753</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830795" y="58036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7" name="正方形/長方形 86">
          <a:extLst>
            <a:ext uri="{FF2B5EF4-FFF2-40B4-BE49-F238E27FC236}">
              <a16:creationId xmlns:a16="http://schemas.microsoft.com/office/drawing/2014/main" id="{00000000-0008-0000-0600-000057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5" name="テキスト ボックス 94">
          <a:extLst>
            <a:ext uri="{FF2B5EF4-FFF2-40B4-BE49-F238E27FC236}">
              <a16:creationId xmlns:a16="http://schemas.microsoft.com/office/drawing/2014/main" id="{00000000-0008-0000-0600-00005F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6" name="直線コネクタ 95">
          <a:extLst>
            <a:ext uri="{FF2B5EF4-FFF2-40B4-BE49-F238E27FC236}">
              <a16:creationId xmlns:a16="http://schemas.microsoft.com/office/drawing/2014/main" id="{00000000-0008-0000-0600-000060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a:extLst>
            <a:ext uri="{FF2B5EF4-FFF2-40B4-BE49-F238E27FC236}">
              <a16:creationId xmlns:a16="http://schemas.microsoft.com/office/drawing/2014/main" id="{00000000-0008-0000-06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11093</xdr:rowOff>
    </xdr:from>
    <xdr:to>
      <xdr:col>24</xdr:col>
      <xdr:colOff>62865</xdr:colOff>
      <xdr:row>58</xdr:row>
      <xdr:rowOff>91191</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flipV="1">
          <a:off x="4633595" y="8755043"/>
          <a:ext cx="1270" cy="1280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95018</xdr:rowOff>
    </xdr:from>
    <xdr:ext cx="534377" cy="259045"/>
    <xdr:sp macro="" textlink="">
      <xdr:nvSpPr>
        <xdr:cNvPr id="113" name="物件費最小値テキスト">
          <a:extLst>
            <a:ext uri="{FF2B5EF4-FFF2-40B4-BE49-F238E27FC236}">
              <a16:creationId xmlns:a16="http://schemas.microsoft.com/office/drawing/2014/main" id="{00000000-0008-0000-0600-000071000000}"/>
            </a:ext>
          </a:extLst>
        </xdr:cNvPr>
        <xdr:cNvSpPr txBox="1"/>
      </xdr:nvSpPr>
      <xdr:spPr>
        <a:xfrm>
          <a:off x="4686300" y="10039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54,854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91191</xdr:rowOff>
    </xdr:from>
    <xdr:to>
      <xdr:col>24</xdr:col>
      <xdr:colOff>152400</xdr:colOff>
      <xdr:row>58</xdr:row>
      <xdr:rowOff>91191</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10035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129220</xdr:rowOff>
    </xdr:from>
    <xdr:ext cx="599010" cy="259045"/>
    <xdr:sp macro="" textlink="">
      <xdr:nvSpPr>
        <xdr:cNvPr id="115" name="物件費最大値テキスト">
          <a:extLst>
            <a:ext uri="{FF2B5EF4-FFF2-40B4-BE49-F238E27FC236}">
              <a16:creationId xmlns:a16="http://schemas.microsoft.com/office/drawing/2014/main" id="{00000000-0008-0000-0600-000073000000}"/>
            </a:ext>
          </a:extLst>
        </xdr:cNvPr>
        <xdr:cNvSpPr txBox="1"/>
      </xdr:nvSpPr>
      <xdr:spPr>
        <a:xfrm>
          <a:off x="4686300" y="853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11093</xdr:rowOff>
    </xdr:from>
    <xdr:to>
      <xdr:col>24</xdr:col>
      <xdr:colOff>152400</xdr:colOff>
      <xdr:row>51</xdr:row>
      <xdr:rowOff>11093</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8755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119286</xdr:rowOff>
    </xdr:from>
    <xdr:to>
      <xdr:col>24</xdr:col>
      <xdr:colOff>63500</xdr:colOff>
      <xdr:row>56</xdr:row>
      <xdr:rowOff>153243</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flipV="1">
          <a:off x="3797300" y="9720486"/>
          <a:ext cx="838200" cy="3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4005</xdr:rowOff>
    </xdr:from>
    <xdr:ext cx="599010" cy="259045"/>
    <xdr:sp macro="" textlink="">
      <xdr:nvSpPr>
        <xdr:cNvPr id="118" name="物件費平均値テキスト">
          <a:extLst>
            <a:ext uri="{FF2B5EF4-FFF2-40B4-BE49-F238E27FC236}">
              <a16:creationId xmlns:a16="http://schemas.microsoft.com/office/drawing/2014/main" id="{00000000-0008-0000-0600-000076000000}"/>
            </a:ext>
          </a:extLst>
        </xdr:cNvPr>
        <xdr:cNvSpPr txBox="1"/>
      </xdr:nvSpPr>
      <xdr:spPr>
        <a:xfrm>
          <a:off x="4686300" y="9776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25578</xdr:rowOff>
    </xdr:from>
    <xdr:to>
      <xdr:col>24</xdr:col>
      <xdr:colOff>114300</xdr:colOff>
      <xdr:row>57</xdr:row>
      <xdr:rowOff>127178</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4584700" y="9798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132254</xdr:rowOff>
    </xdr:from>
    <xdr:to>
      <xdr:col>19</xdr:col>
      <xdr:colOff>177800</xdr:colOff>
      <xdr:row>56</xdr:row>
      <xdr:rowOff>153243</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2908300" y="9733454"/>
          <a:ext cx="889000" cy="20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52863</xdr:rowOff>
    </xdr:from>
    <xdr:to>
      <xdr:col>20</xdr:col>
      <xdr:colOff>38100</xdr:colOff>
      <xdr:row>57</xdr:row>
      <xdr:rowOff>154463</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3746500" y="9825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145590</xdr:rowOff>
    </xdr:from>
    <xdr:ext cx="599010" cy="259045"/>
    <xdr:sp macro="" textlink="">
      <xdr:nvSpPr>
        <xdr:cNvPr id="122" name="テキスト ボックス 121">
          <a:extLst>
            <a:ext uri="{FF2B5EF4-FFF2-40B4-BE49-F238E27FC236}">
              <a16:creationId xmlns:a16="http://schemas.microsoft.com/office/drawing/2014/main" id="{00000000-0008-0000-0600-00007A000000}"/>
            </a:ext>
          </a:extLst>
        </xdr:cNvPr>
        <xdr:cNvSpPr txBox="1"/>
      </xdr:nvSpPr>
      <xdr:spPr>
        <a:xfrm>
          <a:off x="3497795" y="9918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132254</xdr:rowOff>
    </xdr:from>
    <xdr:to>
      <xdr:col>15</xdr:col>
      <xdr:colOff>50800</xdr:colOff>
      <xdr:row>57</xdr:row>
      <xdr:rowOff>20576</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019300" y="9733454"/>
          <a:ext cx="889000" cy="59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49542</xdr:rowOff>
    </xdr:from>
    <xdr:to>
      <xdr:col>15</xdr:col>
      <xdr:colOff>101600</xdr:colOff>
      <xdr:row>57</xdr:row>
      <xdr:rowOff>151142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2857500" y="9822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142269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2608795" y="99149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20576</xdr:rowOff>
    </xdr:from>
    <xdr:to>
      <xdr:col>10</xdr:col>
      <xdr:colOff>114300</xdr:colOff>
      <xdr:row>57</xdr:row>
      <xdr:rowOff>65637</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1130300" y="9793226"/>
          <a:ext cx="889000" cy="45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77536</xdr:rowOff>
    </xdr:from>
    <xdr:to>
      <xdr:col>10</xdr:col>
      <xdr:colOff>165100</xdr:colOff>
      <xdr:row>58</xdr:row>
      <xdr:rowOff>7686</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968500" y="9850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170263</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1752111" y="994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95732</xdr:rowOff>
    </xdr:from>
    <xdr:to>
      <xdr:col>6</xdr:col>
      <xdr:colOff>38100</xdr:colOff>
      <xdr:row>58</xdr:row>
      <xdr:rowOff>25882</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079500" y="986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17009</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863111" y="9961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90,408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68486</xdr:rowOff>
    </xdr:from>
    <xdr:to>
      <xdr:col>24</xdr:col>
      <xdr:colOff>114300</xdr:colOff>
      <xdr:row>56</xdr:row>
      <xdr:rowOff>170086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4584700" y="966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91363</xdr:rowOff>
    </xdr:from>
    <xdr:ext cx="599010" cy="259045"/>
    <xdr:sp macro="" textlink="">
      <xdr:nvSpPr>
        <xdr:cNvPr id="137" name="物件費該当値テキスト">
          <a:extLst>
            <a:ext uri="{FF2B5EF4-FFF2-40B4-BE49-F238E27FC236}">
              <a16:creationId xmlns:a16="http://schemas.microsoft.com/office/drawing/2014/main" id="{00000000-0008-0000-0600-000089000000}"/>
            </a:ext>
          </a:extLst>
        </xdr:cNvPr>
        <xdr:cNvSpPr txBox="1"/>
      </xdr:nvSpPr>
      <xdr:spPr>
        <a:xfrm>
          <a:off x="4686300" y="9521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102443</xdr:rowOff>
    </xdr:from>
    <xdr:to>
      <xdr:col>20</xdr:col>
      <xdr:colOff>38100</xdr:colOff>
      <xdr:row>57</xdr:row>
      <xdr:rowOff>32593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3746500" y="9703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49120</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3497795" y="9478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81454</xdr:rowOff>
    </xdr:from>
    <xdr:to>
      <xdr:col>15</xdr:col>
      <xdr:colOff>101600</xdr:colOff>
      <xdr:row>57</xdr:row>
      <xdr:rowOff>11604</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2857500" y="9682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28131</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608795" y="9457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141226</xdr:rowOff>
    </xdr:from>
    <xdr:to>
      <xdr:col>10</xdr:col>
      <xdr:colOff>165100</xdr:colOff>
      <xdr:row>57</xdr:row>
      <xdr:rowOff>71376</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968500" y="9742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87903</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1719795" y="95176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14837</xdr:rowOff>
    </xdr:from>
    <xdr:to>
      <xdr:col>6</xdr:col>
      <xdr:colOff>38100</xdr:colOff>
      <xdr:row>57</xdr:row>
      <xdr:rowOff>116437</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079500" y="9787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132964</xdr:rowOff>
    </xdr:from>
    <xdr:ext cx="599010"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830795" y="9562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6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6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144775</xdr:rowOff>
    </xdr:from>
    <xdr:to>
      <xdr:col>24</xdr:col>
      <xdr:colOff>62865</xdr:colOff>
      <xdr:row>78</xdr:row>
      <xdr:rowOff>120681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317725"/>
          <a:ext cx="1270" cy="11760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124508</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497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120681</xdr:rowOff>
    </xdr:from>
    <xdr:to>
      <xdr:col>24</xdr:col>
      <xdr:colOff>152400</xdr:colOff>
      <xdr:row>78</xdr:row>
      <xdr:rowOff>120681</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4937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91452</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9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144775</xdr:rowOff>
    </xdr:from>
    <xdr:to>
      <xdr:col>24</xdr:col>
      <xdr:colOff>152400</xdr:colOff>
      <xdr:row>71</xdr:row>
      <xdr:rowOff>144775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317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118372</xdr:rowOff>
    </xdr:from>
    <xdr:to>
      <xdr:col>24</xdr:col>
      <xdr:colOff>63500</xdr:colOff>
      <xdr:row>76</xdr:row>
      <xdr:rowOff>124315</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2805672"/>
          <a:ext cx="838200" cy="348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69361</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710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90934</xdr:rowOff>
    </xdr:from>
    <xdr:to>
      <xdr:col>24</xdr:col>
      <xdr:colOff>114300</xdr:colOff>
      <xdr:row>78</xdr:row>
      <xdr:rowOff>21084</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292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105685</xdr:rowOff>
    </xdr:from>
    <xdr:to>
      <xdr:col>19</xdr:col>
      <xdr:colOff>177800</xdr:colOff>
      <xdr:row>76</xdr:row>
      <xdr:rowOff>124315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2908300" y="13135885"/>
          <a:ext cx="889000" cy="1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99758</xdr:rowOff>
    </xdr:from>
    <xdr:to>
      <xdr:col>20</xdr:col>
      <xdr:colOff>38100</xdr:colOff>
      <xdr:row>78</xdr:row>
      <xdr:rowOff>29908</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301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21035</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3394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43323</xdr:rowOff>
    </xdr:from>
    <xdr:to>
      <xdr:col>15</xdr:col>
      <xdr:colOff>50800</xdr:colOff>
      <xdr:row>76</xdr:row>
      <xdr:rowOff>105685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073523"/>
          <a:ext cx="889000" cy="6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99918</xdr:rowOff>
    </xdr:from>
    <xdr:to>
      <xdr:col>15</xdr:col>
      <xdr:colOff>101600</xdr:colOff>
      <xdr:row>78</xdr:row>
      <xdr:rowOff>30068</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301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21195</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3394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43323</xdr:rowOff>
    </xdr:from>
    <xdr:to>
      <xdr:col>10</xdr:col>
      <xdr:colOff>114300</xdr:colOff>
      <xdr:row>76</xdr:row>
      <xdr:rowOff>59942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073523"/>
          <a:ext cx="889000" cy="16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103805</xdr:rowOff>
    </xdr:from>
    <xdr:to>
      <xdr:col>10</xdr:col>
      <xdr:colOff>165100</xdr:colOff>
      <xdr:row>78</xdr:row>
      <xdr:rowOff>33955</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305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25082</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3398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36871</xdr:rowOff>
    </xdr:from>
    <xdr:to>
      <xdr:col>6</xdr:col>
      <xdr:colOff>38100</xdr:colOff>
      <xdr:row>77</xdr:row>
      <xdr:rowOff>138471</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238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129598</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3331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67572</xdr:rowOff>
    </xdr:from>
    <xdr:to>
      <xdr:col>24</xdr:col>
      <xdr:colOff>114300</xdr:colOff>
      <xdr:row>74</xdr:row>
      <xdr:rowOff>169172</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754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90449</xdr:rowOff>
    </xdr:from>
    <xdr:ext cx="534377"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606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73515</xdr:rowOff>
    </xdr:from>
    <xdr:to>
      <xdr:col>20</xdr:col>
      <xdr:colOff>38100</xdr:colOff>
      <xdr:row>77</xdr:row>
      <xdr:rowOff>3665</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03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20192</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30111" y="128789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54885</xdr:rowOff>
    </xdr:from>
    <xdr:to>
      <xdr:col>15</xdr:col>
      <xdr:colOff>101600</xdr:colOff>
      <xdr:row>76</xdr:row>
      <xdr:rowOff>156485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08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1561</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41111" y="12860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163973</xdr:rowOff>
    </xdr:from>
    <xdr:to>
      <xdr:col>10</xdr:col>
      <xdr:colOff>165100</xdr:colOff>
      <xdr:row>76</xdr:row>
      <xdr:rowOff>94123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022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74</xdr:row>
      <xdr:rowOff>110649</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27979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9142</xdr:rowOff>
    </xdr:from>
    <xdr:to>
      <xdr:col>6</xdr:col>
      <xdr:colOff>38100</xdr:colOff>
      <xdr:row>76</xdr:row>
      <xdr:rowOff>110742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0393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74</xdr:row>
      <xdr:rowOff>127268</xdr:rowOff>
    </xdr:from>
    <xdr:ext cx="534377"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63111" y="12814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扶助費グラフ枠">
          <a:extLst>
            <a:ext uri="{FF2B5EF4-FFF2-40B4-BE49-F238E27FC236}">
              <a16:creationId xmlns:a16="http://schemas.microsoft.com/office/drawing/2014/main" id="{00000000-0008-0000-06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89190</xdr:rowOff>
    </xdr:from>
    <xdr:to>
      <xdr:col>24</xdr:col>
      <xdr:colOff>62865</xdr:colOff>
      <xdr:row>99</xdr:row>
      <xdr:rowOff>115762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4633595" y="15519690"/>
          <a:ext cx="1270" cy="1569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119589</xdr:rowOff>
    </xdr:from>
    <xdr:ext cx="534377" cy="259045"/>
    <xdr:sp macro="" textlink="">
      <xdr:nvSpPr>
        <xdr:cNvPr id="228" name="扶助費最小値テキスト">
          <a:extLst>
            <a:ext uri="{FF2B5EF4-FFF2-40B4-BE49-F238E27FC236}">
              <a16:creationId xmlns:a16="http://schemas.microsoft.com/office/drawing/2014/main" id="{00000000-0008-0000-0600-0000E4000000}"/>
            </a:ext>
          </a:extLst>
        </xdr:cNvPr>
        <xdr:cNvSpPr txBox="1"/>
      </xdr:nvSpPr>
      <xdr:spPr>
        <a:xfrm>
          <a:off x="4686300" y="17093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115762</xdr:rowOff>
    </xdr:from>
    <xdr:to>
      <xdr:col>24</xdr:col>
      <xdr:colOff>152400</xdr:colOff>
      <xdr:row>99</xdr:row>
      <xdr:rowOff>115762</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4546600" y="17089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35867</xdr:rowOff>
    </xdr:from>
    <xdr:ext cx="599010" cy="259045"/>
    <xdr:sp macro="" textlink="">
      <xdr:nvSpPr>
        <xdr:cNvPr id="230" name="扶助費最大値テキスト">
          <a:extLst>
            <a:ext uri="{FF2B5EF4-FFF2-40B4-BE49-F238E27FC236}">
              <a16:creationId xmlns:a16="http://schemas.microsoft.com/office/drawing/2014/main" id="{00000000-0008-0000-0600-0000E6000000}"/>
            </a:ext>
          </a:extLst>
        </xdr:cNvPr>
        <xdr:cNvSpPr txBox="1"/>
      </xdr:nvSpPr>
      <xdr:spPr>
        <a:xfrm>
          <a:off x="4686300" y="15294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172,640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89190</xdr:rowOff>
    </xdr:from>
    <xdr:to>
      <xdr:col>24</xdr:col>
      <xdr:colOff>152400</xdr:colOff>
      <xdr:row>90</xdr:row>
      <xdr:rowOff>89190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551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107336</xdr:rowOff>
    </xdr:from>
    <xdr:to>
      <xdr:col>24</xdr:col>
      <xdr:colOff>63500</xdr:colOff>
      <xdr:row>95</xdr:row>
      <xdr:rowOff>137751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3797300" y="16395086"/>
          <a:ext cx="838200" cy="30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140591</xdr:rowOff>
    </xdr:from>
    <xdr:ext cx="599010" cy="259045"/>
    <xdr:sp macro="" textlink="">
      <xdr:nvSpPr>
        <xdr:cNvPr id="233" name="扶助費平均値テキスト">
          <a:extLst>
            <a:ext uri="{FF2B5EF4-FFF2-40B4-BE49-F238E27FC236}">
              <a16:creationId xmlns:a16="http://schemas.microsoft.com/office/drawing/2014/main" id="{00000000-0008-0000-0600-0000E9000000}"/>
            </a:ext>
          </a:extLst>
        </xdr:cNvPr>
        <xdr:cNvSpPr txBox="1"/>
      </xdr:nvSpPr>
      <xdr:spPr>
        <a:xfrm>
          <a:off x="4686300" y="16085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102,353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117714</xdr:rowOff>
    </xdr:from>
    <xdr:to>
      <xdr:col>24</xdr:col>
      <xdr:colOff>114300</xdr:colOff>
      <xdr:row>95</xdr:row>
      <xdr:rowOff>47864</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4584700" y="16234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137751</xdr:rowOff>
    </xdr:from>
    <xdr:to>
      <xdr:col>19</xdr:col>
      <xdr:colOff>177800</xdr:colOff>
      <xdr:row>96</xdr:row>
      <xdr:rowOff>22309</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2908300" y="16425501"/>
          <a:ext cx="889000" cy="5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16411</xdr:rowOff>
    </xdr:from>
    <xdr:to>
      <xdr:col>20</xdr:col>
      <xdr:colOff>38100</xdr:colOff>
      <xdr:row>95</xdr:row>
      <xdr:rowOff>118011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3746500" y="1630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134538</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3530111" y="1607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106814</xdr:rowOff>
    </xdr:from>
    <xdr:to>
      <xdr:col>15</xdr:col>
      <xdr:colOff>50800</xdr:colOff>
      <xdr:row>96</xdr:row>
      <xdr:rowOff>22309</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a:off x="2019300" y="16394564"/>
          <a:ext cx="889000" cy="8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108234</xdr:rowOff>
    </xdr:from>
    <xdr:to>
      <xdr:col>15</xdr:col>
      <xdr:colOff>101600</xdr:colOff>
      <xdr:row>96</xdr:row>
      <xdr:rowOff>38384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2857500" y="16395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54911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2641111" y="161712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87,474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106814</xdr:rowOff>
    </xdr:from>
    <xdr:to>
      <xdr:col>10</xdr:col>
      <xdr:colOff>114300</xdr:colOff>
      <xdr:row>97</xdr:row>
      <xdr:rowOff>40052</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flipV="1">
          <a:off x="1130300" y="16394564"/>
          <a:ext cx="889000" cy="276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166864</xdr:rowOff>
    </xdr:from>
    <xdr:to>
      <xdr:col>10</xdr:col>
      <xdr:colOff>165100</xdr:colOff>
      <xdr:row>95</xdr:row>
      <xdr:rowOff>97014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1968500" y="16283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113541</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1752111" y="16058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11111</xdr:rowOff>
    </xdr:from>
    <xdr:to>
      <xdr:col>6</xdr:col>
      <xdr:colOff>38100</xdr:colOff>
      <xdr:row>97</xdr:row>
      <xdr:rowOff>112711</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079500" y="16641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103838</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863111" y="167344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56536</xdr:rowOff>
    </xdr:from>
    <xdr:to>
      <xdr:col>24</xdr:col>
      <xdr:colOff>114300</xdr:colOff>
      <xdr:row>95</xdr:row>
      <xdr:rowOff>158136</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4584700" y="16344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34963</xdr:rowOff>
    </xdr:from>
    <xdr:ext cx="534377" cy="259045"/>
    <xdr:sp macro="" textlink="">
      <xdr:nvSpPr>
        <xdr:cNvPr id="252" name="扶助費該当値テキスト">
          <a:extLst>
            <a:ext uri="{FF2B5EF4-FFF2-40B4-BE49-F238E27FC236}">
              <a16:creationId xmlns:a16="http://schemas.microsoft.com/office/drawing/2014/main" id="{00000000-0008-0000-0600-0000FC000000}"/>
            </a:ext>
          </a:extLst>
        </xdr:cNvPr>
        <xdr:cNvSpPr txBox="1"/>
      </xdr:nvSpPr>
      <xdr:spPr>
        <a:xfrm>
          <a:off x="4686300" y="16322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86951</xdr:rowOff>
    </xdr:from>
    <xdr:to>
      <xdr:col>20</xdr:col>
      <xdr:colOff>38100</xdr:colOff>
      <xdr:row>96</xdr:row>
      <xdr:rowOff>17101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3746500" y="16374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8228</xdr:rowOff>
    </xdr:from>
    <xdr:ext cx="534377"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3530111" y="16467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142959</xdr:rowOff>
    </xdr:from>
    <xdr:to>
      <xdr:col>15</xdr:col>
      <xdr:colOff>101600</xdr:colOff>
      <xdr:row>96</xdr:row>
      <xdr:rowOff>73109</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2857500" y="16430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64236</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641111" y="16523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56014</xdr:rowOff>
    </xdr:from>
    <xdr:to>
      <xdr:col>10</xdr:col>
      <xdr:colOff>165100</xdr:colOff>
      <xdr:row>95</xdr:row>
      <xdr:rowOff>157614</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1968500" y="16343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148741</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1752111" y="16436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160702</xdr:rowOff>
    </xdr:from>
    <xdr:to>
      <xdr:col>6</xdr:col>
      <xdr:colOff>38100</xdr:colOff>
      <xdr:row>97</xdr:row>
      <xdr:rowOff>90852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079500" y="1661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107379</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863111" y="16395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121196</xdr:rowOff>
    </xdr:from>
    <xdr:to>
      <xdr:col>54</xdr:col>
      <xdr:colOff>189865</xdr:colOff>
      <xdr:row>38</xdr:row>
      <xdr:rowOff>92592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5264696"/>
          <a:ext cx="1270" cy="13429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96419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1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92592</xdr:rowOff>
    </xdr:from>
    <xdr:to>
      <xdr:col>55</xdr:col>
      <xdr:colOff>88900</xdr:colOff>
      <xdr:row>38</xdr:row>
      <xdr:rowOff>92592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076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67873</xdr:rowOff>
    </xdr:from>
    <xdr:ext cx="599010"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5039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121196</xdr:rowOff>
    </xdr:from>
    <xdr:to>
      <xdr:col>55</xdr:col>
      <xdr:colOff>88900</xdr:colOff>
      <xdr:row>30</xdr:row>
      <xdr:rowOff>121196</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5264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86717</xdr:rowOff>
    </xdr:from>
    <xdr:to>
      <xdr:col>55</xdr:col>
      <xdr:colOff>0</xdr:colOff>
      <xdr:row>36</xdr:row>
      <xdr:rowOff>88448</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9639300" y="6258917"/>
          <a:ext cx="838200" cy="1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126900</xdr:rowOff>
    </xdr:from>
    <xdr:ext cx="599010"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2991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148473</xdr:rowOff>
    </xdr:from>
    <xdr:to>
      <xdr:col>55</xdr:col>
      <xdr:colOff>50800</xdr:colOff>
      <xdr:row>37</xdr:row>
      <xdr:rowOff>78623</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20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88448</xdr:rowOff>
    </xdr:from>
    <xdr:to>
      <xdr:col>50</xdr:col>
      <xdr:colOff>114300</xdr:colOff>
      <xdr:row>36</xdr:row>
      <xdr:rowOff>91981</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750300" y="6260648"/>
          <a:ext cx="889000" cy="35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15314</xdr:rowOff>
    </xdr:from>
    <xdr:to>
      <xdr:col>50</xdr:col>
      <xdr:colOff>165100</xdr:colOff>
      <xdr:row>37</xdr:row>
      <xdr:rowOff>116914</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5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108041</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39795" y="6451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91981</xdr:rowOff>
    </xdr:from>
    <xdr:to>
      <xdr:col>45</xdr:col>
      <xdr:colOff>177800</xdr:colOff>
      <xdr:row>36</xdr:row>
      <xdr:rowOff>111706</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861300" y="6264181"/>
          <a:ext cx="889000" cy="197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20121</xdr:rowOff>
    </xdr:from>
    <xdr:to>
      <xdr:col>46</xdr:col>
      <xdr:colOff>38100</xdr:colOff>
      <xdr:row>37</xdr:row>
      <xdr:rowOff>121721</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363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37</xdr:row>
      <xdr:rowOff>112848</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50795" y="6456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113,561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128629</xdr:rowOff>
    </xdr:from>
    <xdr:to>
      <xdr:col>41</xdr:col>
      <xdr:colOff>50800</xdr:colOff>
      <xdr:row>36</xdr:row>
      <xdr:rowOff>111706</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72300" y="5957929"/>
          <a:ext cx="889000" cy="325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42798</xdr:rowOff>
    </xdr:from>
    <xdr:to>
      <xdr:col>41</xdr:col>
      <xdr:colOff>101600</xdr:colOff>
      <xdr:row>37</xdr:row>
      <xdr:rowOff>144398</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638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135525</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647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24275</xdr:rowOff>
    </xdr:from>
    <xdr:to>
      <xdr:col>36</xdr:col>
      <xdr:colOff>165100</xdr:colOff>
      <xdr:row>35</xdr:row>
      <xdr:rowOff>125875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02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117002</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672795" y="61177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35917</xdr:rowOff>
    </xdr:from>
    <xdr:to>
      <xdr:col>55</xdr:col>
      <xdr:colOff>50800</xdr:colOff>
      <xdr:row>36</xdr:row>
      <xdr:rowOff>137517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08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58794</xdr:rowOff>
    </xdr:from>
    <xdr:ext cx="599010"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059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37648</xdr:rowOff>
    </xdr:from>
    <xdr:to>
      <xdr:col>50</xdr:col>
      <xdr:colOff>165100</xdr:colOff>
      <xdr:row>36</xdr:row>
      <xdr:rowOff>139248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0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34</xdr:row>
      <xdr:rowOff>155775</xdr:rowOff>
    </xdr:from>
    <xdr:ext cx="59901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39795" y="59850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41181</xdr:rowOff>
    </xdr:from>
    <xdr:to>
      <xdr:col>46</xdr:col>
      <xdr:colOff>38100</xdr:colOff>
      <xdr:row>36</xdr:row>
      <xdr:rowOff>142781</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213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159308</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50795" y="59886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60906</xdr:rowOff>
    </xdr:from>
    <xdr:to>
      <xdr:col>41</xdr:col>
      <xdr:colOff>101600</xdr:colOff>
      <xdr:row>36</xdr:row>
      <xdr:rowOff>162506</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6233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7583</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6008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77829</xdr:rowOff>
    </xdr:from>
    <xdr:to>
      <xdr:col>36</xdr:col>
      <xdr:colOff>165100</xdr:colOff>
      <xdr:row>35</xdr:row>
      <xdr:rowOff>7979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5907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33</xdr:row>
      <xdr:rowOff>24506</xdr:rowOff>
    </xdr:from>
    <xdr:ext cx="599010"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672795" y="56823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139257</xdr:rowOff>
    </xdr:from>
    <xdr:to>
      <xdr:col>54</xdr:col>
      <xdr:colOff>189865</xdr:colOff>
      <xdr:row>58</xdr:row>
      <xdr:rowOff>121106</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883207"/>
          <a:ext cx="1270" cy="11819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124933</xdr:rowOff>
    </xdr:from>
    <xdr:ext cx="469744"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121106</xdr:rowOff>
    </xdr:from>
    <xdr:to>
      <xdr:col>55</xdr:col>
      <xdr:colOff>88900</xdr:colOff>
      <xdr:row>58</xdr:row>
      <xdr:rowOff>121106</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65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85934</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658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525,194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139257</xdr:rowOff>
    </xdr:from>
    <xdr:to>
      <xdr:col>55</xdr:col>
      <xdr:colOff>88900</xdr:colOff>
      <xdr:row>51</xdr:row>
      <xdr:rowOff>139257</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883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139188</xdr:rowOff>
    </xdr:from>
    <xdr:to>
      <xdr:col>55</xdr:col>
      <xdr:colOff>0</xdr:colOff>
      <xdr:row>57</xdr:row>
      <xdr:rowOff>19251</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740388"/>
          <a:ext cx="838200" cy="51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152645</xdr:rowOff>
    </xdr:from>
    <xdr:ext cx="599010"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7538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112,678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2768</xdr:rowOff>
    </xdr:from>
    <xdr:to>
      <xdr:col>55</xdr:col>
      <xdr:colOff>50800</xdr:colOff>
      <xdr:row>57</xdr:row>
      <xdr:rowOff>104368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775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19251</xdr:rowOff>
    </xdr:from>
    <xdr:to>
      <xdr:col>50</xdr:col>
      <xdr:colOff>114300</xdr:colOff>
      <xdr:row>57</xdr:row>
      <xdr:rowOff>106201</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8750300" y="9791901"/>
          <a:ext cx="889000" cy="8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22663</xdr:rowOff>
    </xdr:from>
    <xdr:to>
      <xdr:col>50</xdr:col>
      <xdr:colOff>165100</xdr:colOff>
      <xdr:row>57</xdr:row>
      <xdr:rowOff>124263</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79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115390</xdr:rowOff>
    </xdr:from>
    <xdr:ext cx="59901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39795" y="988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106201</xdr:rowOff>
    </xdr:from>
    <xdr:to>
      <xdr:col>45</xdr:col>
      <xdr:colOff>177800</xdr:colOff>
      <xdr:row>57</xdr:row>
      <xdr:rowOff>124889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7861300" y="9878851"/>
          <a:ext cx="889000" cy="18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51551</xdr:rowOff>
    </xdr:from>
    <xdr:to>
      <xdr:col>46</xdr:col>
      <xdr:colOff>38100</xdr:colOff>
      <xdr:row>57</xdr:row>
      <xdr:rowOff>153151</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824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169678</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599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84072</xdr:rowOff>
    </xdr:from>
    <xdr:to>
      <xdr:col>41</xdr:col>
      <xdr:colOff>50800</xdr:colOff>
      <xdr:row>57</xdr:row>
      <xdr:rowOff>124889</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6972300" y="9685272"/>
          <a:ext cx="889000" cy="212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36875</xdr:rowOff>
    </xdr:from>
    <xdr:to>
      <xdr:col>41</xdr:col>
      <xdr:colOff>101600</xdr:colOff>
      <xdr:row>57</xdr:row>
      <xdr:rowOff>138475</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80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155002</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584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43646</xdr:rowOff>
    </xdr:from>
    <xdr:to>
      <xdr:col>36</xdr:col>
      <xdr:colOff>165100</xdr:colOff>
      <xdr:row>57</xdr:row>
      <xdr:rowOff>145246</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816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136373</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9090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88388</xdr:rowOff>
    </xdr:from>
    <xdr:to>
      <xdr:col>55</xdr:col>
      <xdr:colOff>50800</xdr:colOff>
      <xdr:row>57</xdr:row>
      <xdr:rowOff>18538</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689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111265</xdr:rowOff>
    </xdr:from>
    <xdr:ext cx="599010"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541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139901</xdr:rowOff>
    </xdr:from>
    <xdr:to>
      <xdr:col>50</xdr:col>
      <xdr:colOff>165100</xdr:colOff>
      <xdr:row>57</xdr:row>
      <xdr:rowOff>70051</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741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86578</xdr:rowOff>
    </xdr:from>
    <xdr:ext cx="59901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39795" y="9516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55401</xdr:rowOff>
    </xdr:from>
    <xdr:to>
      <xdr:col>46</xdr:col>
      <xdr:colOff>38100</xdr:colOff>
      <xdr:row>57</xdr:row>
      <xdr:rowOff>157001</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828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148128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920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74089</xdr:rowOff>
    </xdr:from>
    <xdr:to>
      <xdr:col>41</xdr:col>
      <xdr:colOff>101600</xdr:colOff>
      <xdr:row>58</xdr:row>
      <xdr:rowOff>4239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84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166816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93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33272</xdr:rowOff>
    </xdr:from>
    <xdr:to>
      <xdr:col>36</xdr:col>
      <xdr:colOff>165100</xdr:colOff>
      <xdr:row>56</xdr:row>
      <xdr:rowOff>134872</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634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151399</xdr:rowOff>
    </xdr:from>
    <xdr:ext cx="59901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672795" y="94096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25400</xdr:rowOff>
    </xdr:from>
    <xdr:to>
      <xdr:col>59</xdr:col>
      <xdr:colOff>50800</xdr:colOff>
      <xdr:row>78</xdr:row>
      <xdr:rowOff>25400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54627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82550</xdr:rowOff>
    </xdr:from>
    <xdr:to>
      <xdr:col>59</xdr:col>
      <xdr:colOff>50800</xdr:colOff>
      <xdr:row>71</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70</xdr:row>
      <xdr:rowOff>111777</xdr:rowOff>
    </xdr:from>
    <xdr:ext cx="59541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08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普通建設事業費 （ うち新規整備　）グラフ枠">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75178</xdr:rowOff>
    </xdr:from>
    <xdr:to>
      <xdr:col>54</xdr:col>
      <xdr:colOff>189865</xdr:colOff>
      <xdr:row>78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flipV="1">
          <a:off x="10475595" y="12248128"/>
          <a:ext cx="1270" cy="11503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29227</xdr:rowOff>
    </xdr:from>
    <xdr:ext cx="249299" cy="259045"/>
    <xdr:sp macro="" textlink="">
      <xdr:nvSpPr>
        <xdr:cNvPr id="395" name="普通建設事業費 （ うち新規整備　）最小値テキスト">
          <a:extLst>
            <a:ext uri="{FF2B5EF4-FFF2-40B4-BE49-F238E27FC236}">
              <a16:creationId xmlns:a16="http://schemas.microsoft.com/office/drawing/2014/main" id="{00000000-0008-0000-0600-00008B010000}"/>
            </a:ext>
          </a:extLst>
        </xdr:cNvPr>
        <xdr:cNvSpPr txBox="1"/>
      </xdr:nvSpPr>
      <xdr:spPr>
        <a:xfrm>
          <a:off x="10528300" y="13402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25400</xdr:rowOff>
    </xdr:from>
    <xdr:to>
      <xdr:col>55</xdr:col>
      <xdr:colOff>88900</xdr:colOff>
      <xdr:row>78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10388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21855</xdr:rowOff>
    </xdr:from>
    <xdr:ext cx="599010" cy="259045"/>
    <xdr:sp macro="" textlink="">
      <xdr:nvSpPr>
        <xdr:cNvPr id="397" name="普通建設事業費 （ うち新規整備　）最大値テキスト">
          <a:extLst>
            <a:ext uri="{FF2B5EF4-FFF2-40B4-BE49-F238E27FC236}">
              <a16:creationId xmlns:a16="http://schemas.microsoft.com/office/drawing/2014/main" id="{00000000-0008-0000-0600-00008D010000}"/>
            </a:ext>
          </a:extLst>
        </xdr:cNvPr>
        <xdr:cNvSpPr txBox="1"/>
      </xdr:nvSpPr>
      <xdr:spPr>
        <a:xfrm>
          <a:off x="10528300" y="120233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75178</xdr:rowOff>
    </xdr:from>
    <xdr:to>
      <xdr:col>55</xdr:col>
      <xdr:colOff>88900</xdr:colOff>
      <xdr:row>71</xdr:row>
      <xdr:rowOff>75178</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22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103845</xdr:rowOff>
    </xdr:from>
    <xdr:to>
      <xdr:col>55</xdr:col>
      <xdr:colOff>0</xdr:colOff>
      <xdr:row>77</xdr:row>
      <xdr:rowOff>171190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9639300" y="13305495"/>
          <a:ext cx="838200" cy="67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151359</xdr:rowOff>
    </xdr:from>
    <xdr:ext cx="534377" cy="259045"/>
    <xdr:sp macro="" textlink="">
      <xdr:nvSpPr>
        <xdr:cNvPr id="400" name="普通建設事業費 （ うち新規整備　）平均値テキスト">
          <a:extLst>
            <a:ext uri="{FF2B5EF4-FFF2-40B4-BE49-F238E27FC236}">
              <a16:creationId xmlns:a16="http://schemas.microsoft.com/office/drawing/2014/main" id="{00000000-0008-0000-0600-000090010000}"/>
            </a:ext>
          </a:extLst>
        </xdr:cNvPr>
        <xdr:cNvSpPr txBox="1"/>
      </xdr:nvSpPr>
      <xdr:spPr>
        <a:xfrm>
          <a:off x="10528300" y="130101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128482</xdr:rowOff>
    </xdr:from>
    <xdr:to>
      <xdr:col>55</xdr:col>
      <xdr:colOff>50800</xdr:colOff>
      <xdr:row>77</xdr:row>
      <xdr:rowOff>58632</xdr:rowOff>
    </xdr:to>
    <xdr:sp macro="" textlink="">
      <xdr:nvSpPr>
        <xdr:cNvPr id="401" name="フローチャート: 判断 400">
          <a:extLst>
            <a:ext uri="{FF2B5EF4-FFF2-40B4-BE49-F238E27FC236}">
              <a16:creationId xmlns:a16="http://schemas.microsoft.com/office/drawing/2014/main" id="{00000000-0008-0000-0600-000091010000}"/>
            </a:ext>
          </a:extLst>
        </xdr:cNvPr>
        <xdr:cNvSpPr/>
      </xdr:nvSpPr>
      <xdr:spPr>
        <a:xfrm>
          <a:off x="10426700" y="1315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103845</xdr:rowOff>
    </xdr:from>
    <xdr:to>
      <xdr:col>50</xdr:col>
      <xdr:colOff>114300</xdr:colOff>
      <xdr:row>78</xdr:row>
      <xdr:rowOff>7381</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flipV="1">
          <a:off x="8750300" y="13305495"/>
          <a:ext cx="889000" cy="7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3986</xdr:rowOff>
    </xdr:from>
    <xdr:to>
      <xdr:col>50</xdr:col>
      <xdr:colOff>165100</xdr:colOff>
      <xdr:row>77</xdr:row>
      <xdr:rowOff>105586</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9588500" y="13205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122113</xdr:rowOff>
    </xdr:from>
    <xdr:ext cx="534377" cy="259045"/>
    <xdr:sp macro="" textlink="">
      <xdr:nvSpPr>
        <xdr:cNvPr id="404" name="テキスト ボックス 403">
          <a:extLst>
            <a:ext uri="{FF2B5EF4-FFF2-40B4-BE49-F238E27FC236}">
              <a16:creationId xmlns:a16="http://schemas.microsoft.com/office/drawing/2014/main" id="{00000000-0008-0000-0600-000094010000}"/>
            </a:ext>
          </a:extLst>
        </xdr:cNvPr>
        <xdr:cNvSpPr txBox="1"/>
      </xdr:nvSpPr>
      <xdr:spPr>
        <a:xfrm>
          <a:off x="9372111" y="12980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158806</xdr:rowOff>
    </xdr:from>
    <xdr:to>
      <xdr:col>45</xdr:col>
      <xdr:colOff>177800</xdr:colOff>
      <xdr:row>78</xdr:row>
      <xdr:rowOff>7381</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7861300" y="13360456"/>
          <a:ext cx="889000" cy="20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168549</xdr:rowOff>
    </xdr:from>
    <xdr:to>
      <xdr:col>46</xdr:col>
      <xdr:colOff>38100</xdr:colOff>
      <xdr:row>77</xdr:row>
      <xdr:rowOff>98699</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8699500" y="13198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115226</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8483111" y="12973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32916</xdr:rowOff>
    </xdr:from>
    <xdr:to>
      <xdr:col>41</xdr:col>
      <xdr:colOff>50800</xdr:colOff>
      <xdr:row>77</xdr:row>
      <xdr:rowOff>158806</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6972300" y="13063116"/>
          <a:ext cx="889000" cy="297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126774</xdr:rowOff>
    </xdr:from>
    <xdr:to>
      <xdr:col>41</xdr:col>
      <xdr:colOff>101600</xdr:colOff>
      <xdr:row>77</xdr:row>
      <xdr:rowOff>56924</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7810500" y="13156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73451</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7594111" y="12932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144365</xdr:rowOff>
    </xdr:from>
    <xdr:to>
      <xdr:col>36</xdr:col>
      <xdr:colOff>165100</xdr:colOff>
      <xdr:row>77</xdr:row>
      <xdr:rowOff>74515</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6921500" y="13174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65642</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6705111" y="1326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120390</xdr:rowOff>
    </xdr:from>
    <xdr:to>
      <xdr:col>55</xdr:col>
      <xdr:colOff>50800</xdr:colOff>
      <xdr:row>78</xdr:row>
      <xdr:rowOff>50540</xdr:rowOff>
    </xdr:to>
    <xdr:sp macro="" textlink="">
      <xdr:nvSpPr>
        <xdr:cNvPr id="418" name="楕円 417">
          <a:extLst>
            <a:ext uri="{FF2B5EF4-FFF2-40B4-BE49-F238E27FC236}">
              <a16:creationId xmlns:a16="http://schemas.microsoft.com/office/drawing/2014/main" id="{00000000-0008-0000-0600-0000A2010000}"/>
            </a:ext>
          </a:extLst>
        </xdr:cNvPr>
        <xdr:cNvSpPr/>
      </xdr:nvSpPr>
      <xdr:spPr>
        <a:xfrm>
          <a:off x="10426700" y="1332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35317</xdr:rowOff>
    </xdr:from>
    <xdr:ext cx="469744" cy="259045"/>
    <xdr:sp macro="" textlink="">
      <xdr:nvSpPr>
        <xdr:cNvPr id="419" name="普通建設事業費 （ うち新規整備　）該当値テキスト">
          <a:extLst>
            <a:ext uri="{FF2B5EF4-FFF2-40B4-BE49-F238E27FC236}">
              <a16:creationId xmlns:a16="http://schemas.microsoft.com/office/drawing/2014/main" id="{00000000-0008-0000-0600-0000A3010000}"/>
            </a:ext>
          </a:extLst>
        </xdr:cNvPr>
        <xdr:cNvSpPr txBox="1"/>
      </xdr:nvSpPr>
      <xdr:spPr>
        <a:xfrm>
          <a:off x="10528300" y="13236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53045</xdr:rowOff>
    </xdr:from>
    <xdr:to>
      <xdr:col>50</xdr:col>
      <xdr:colOff>165100</xdr:colOff>
      <xdr:row>77</xdr:row>
      <xdr:rowOff>154645</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9588500" y="13254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145772</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372111" y="13347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128031</xdr:rowOff>
    </xdr:from>
    <xdr:to>
      <xdr:col>46</xdr:col>
      <xdr:colOff>38100</xdr:colOff>
      <xdr:row>78</xdr:row>
      <xdr:rowOff>58181</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8699500" y="13329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49308</xdr:rowOff>
    </xdr:from>
    <xdr:ext cx="469744"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8515428" y="13422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108006</xdr:rowOff>
    </xdr:from>
    <xdr:to>
      <xdr:col>41</xdr:col>
      <xdr:colOff>101600</xdr:colOff>
      <xdr:row>78</xdr:row>
      <xdr:rowOff>38156</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7810500" y="13309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29283</xdr:rowOff>
    </xdr:from>
    <xdr:ext cx="469744"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626428" y="13402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153566</xdr:rowOff>
    </xdr:from>
    <xdr:to>
      <xdr:col>36</xdr:col>
      <xdr:colOff>165100</xdr:colOff>
      <xdr:row>76</xdr:row>
      <xdr:rowOff>83716</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6921500" y="1301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100242</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6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8" name="直線コネクタ 437">
          <a:extLst>
            <a:ext uri="{FF2B5EF4-FFF2-40B4-BE49-F238E27FC236}">
              <a16:creationId xmlns:a16="http://schemas.microsoft.com/office/drawing/2014/main" id="{00000000-0008-0000-0600-0000B6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8" name="普通建設事業費 （ うち更新整備　）グラフ枠">
          <a:extLst>
            <a:ext uri="{FF2B5EF4-FFF2-40B4-BE49-F238E27FC236}">
              <a16:creationId xmlns:a16="http://schemas.microsoft.com/office/drawing/2014/main" id="{00000000-0008-0000-0600-0000C0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153081</xdr:rowOff>
    </xdr:from>
    <xdr:to>
      <xdr:col>54</xdr:col>
      <xdr:colOff>189865</xdr:colOff>
      <xdr:row>98</xdr:row>
      <xdr:rowOff>122013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flipV="1">
          <a:off x="10475595" y="15755031"/>
          <a:ext cx="1270" cy="116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125840</xdr:rowOff>
    </xdr:from>
    <xdr:ext cx="469744" cy="259045"/>
    <xdr:sp macro="" textlink="">
      <xdr:nvSpPr>
        <xdr:cNvPr id="450" name="普通建設事業費 （ うち更新整備　）最小値テキスト">
          <a:extLst>
            <a:ext uri="{FF2B5EF4-FFF2-40B4-BE49-F238E27FC236}">
              <a16:creationId xmlns:a16="http://schemas.microsoft.com/office/drawing/2014/main" id="{00000000-0008-0000-0600-0000C2010000}"/>
            </a:ext>
          </a:extLst>
        </xdr:cNvPr>
        <xdr:cNvSpPr txBox="1"/>
      </xdr:nvSpPr>
      <xdr:spPr>
        <a:xfrm>
          <a:off x="10528300" y="1692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122013</xdr:rowOff>
    </xdr:from>
    <xdr:to>
      <xdr:col>55</xdr:col>
      <xdr:colOff>88900</xdr:colOff>
      <xdr:row>98</xdr:row>
      <xdr:rowOff>122013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10388600" y="16924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99758</xdr:rowOff>
    </xdr:from>
    <xdr:ext cx="599010" cy="259045"/>
    <xdr:sp macro="" textlink="">
      <xdr:nvSpPr>
        <xdr:cNvPr id="452" name="普通建設事業費 （ うち更新整備　）最大値テキスト">
          <a:extLst>
            <a:ext uri="{FF2B5EF4-FFF2-40B4-BE49-F238E27FC236}">
              <a16:creationId xmlns:a16="http://schemas.microsoft.com/office/drawing/2014/main" id="{00000000-0008-0000-0600-0000C4010000}"/>
            </a:ext>
          </a:extLst>
        </xdr:cNvPr>
        <xdr:cNvSpPr txBox="1"/>
      </xdr:nvSpPr>
      <xdr:spPr>
        <a:xfrm>
          <a:off x="10528300" y="15530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519,147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153081</xdr:rowOff>
    </xdr:from>
    <xdr:to>
      <xdr:col>55</xdr:col>
      <xdr:colOff>88900</xdr:colOff>
      <xdr:row>91</xdr:row>
      <xdr:rowOff>153081</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5755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61128</xdr:rowOff>
    </xdr:from>
    <xdr:to>
      <xdr:col>55</xdr:col>
      <xdr:colOff>0</xdr:colOff>
      <xdr:row>97</xdr:row>
      <xdr:rowOff>109141</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9639300" y="16691778"/>
          <a:ext cx="838200" cy="48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77061</xdr:rowOff>
    </xdr:from>
    <xdr:ext cx="534377" cy="259045"/>
    <xdr:sp macro="" textlink="">
      <xdr:nvSpPr>
        <xdr:cNvPr id="455" name="普通建設事業費 （ うち更新整備　）平均値テキスト">
          <a:extLst>
            <a:ext uri="{FF2B5EF4-FFF2-40B4-BE49-F238E27FC236}">
              <a16:creationId xmlns:a16="http://schemas.microsoft.com/office/drawing/2014/main" id="{00000000-0008-0000-0600-0000C7010000}"/>
            </a:ext>
          </a:extLst>
        </xdr:cNvPr>
        <xdr:cNvSpPr txBox="1"/>
      </xdr:nvSpPr>
      <xdr:spPr>
        <a:xfrm>
          <a:off x="10528300" y="167077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98634</xdr:rowOff>
    </xdr:from>
    <xdr:to>
      <xdr:col>55</xdr:col>
      <xdr:colOff>50800</xdr:colOff>
      <xdr:row>98</xdr:row>
      <xdr:rowOff>28784</xdr:rowOff>
    </xdr:to>
    <xdr:sp macro="" textlink="">
      <xdr:nvSpPr>
        <xdr:cNvPr id="456" name="フローチャート: 判断 455">
          <a:extLst>
            <a:ext uri="{FF2B5EF4-FFF2-40B4-BE49-F238E27FC236}">
              <a16:creationId xmlns:a16="http://schemas.microsoft.com/office/drawing/2014/main" id="{00000000-0008-0000-0600-0000C8010000}"/>
            </a:ext>
          </a:extLst>
        </xdr:cNvPr>
        <xdr:cNvSpPr/>
      </xdr:nvSpPr>
      <xdr:spPr>
        <a:xfrm>
          <a:off x="10426700" y="1672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109141</xdr:rowOff>
    </xdr:from>
    <xdr:to>
      <xdr:col>50</xdr:col>
      <xdr:colOff>114300</xdr:colOff>
      <xdr:row>97</xdr:row>
      <xdr:rowOff>127673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flipV="1">
          <a:off x="8750300" y="16739791"/>
          <a:ext cx="889000" cy="18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101530</xdr:rowOff>
    </xdr:from>
    <xdr:to>
      <xdr:col>50</xdr:col>
      <xdr:colOff>165100</xdr:colOff>
      <xdr:row>98</xdr:row>
      <xdr:rowOff>31680</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9588500" y="16732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22807</xdr:rowOff>
    </xdr:from>
    <xdr:ext cx="534377" cy="259045"/>
    <xdr:sp macro="" textlink="">
      <xdr:nvSpPr>
        <xdr:cNvPr id="459" name="テキスト ボックス 458">
          <a:extLst>
            <a:ext uri="{FF2B5EF4-FFF2-40B4-BE49-F238E27FC236}">
              <a16:creationId xmlns:a16="http://schemas.microsoft.com/office/drawing/2014/main" id="{00000000-0008-0000-0600-0000CB010000}"/>
            </a:ext>
          </a:extLst>
        </xdr:cNvPr>
        <xdr:cNvSpPr txBox="1"/>
      </xdr:nvSpPr>
      <xdr:spPr>
        <a:xfrm>
          <a:off x="9372111" y="168249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127673</xdr:rowOff>
    </xdr:from>
    <xdr:to>
      <xdr:col>45</xdr:col>
      <xdr:colOff>177800</xdr:colOff>
      <xdr:row>97</xdr:row>
      <xdr:rowOff>164161</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flipV="1">
          <a:off x="7861300" y="16758323"/>
          <a:ext cx="889000" cy="36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135187</xdr:rowOff>
    </xdr:from>
    <xdr:to>
      <xdr:col>46</xdr:col>
      <xdr:colOff>38100</xdr:colOff>
      <xdr:row>98</xdr:row>
      <xdr:rowOff>65337</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8699500" y="16765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56464</xdr:rowOff>
    </xdr:from>
    <xdr:ext cx="534377"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8483111" y="16858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65407</xdr:rowOff>
    </xdr:from>
    <xdr:to>
      <xdr:col>41</xdr:col>
      <xdr:colOff>50800</xdr:colOff>
      <xdr:row>97</xdr:row>
      <xdr:rowOff>164161</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972300" y="16696057"/>
          <a:ext cx="889000" cy="987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135891</xdr:rowOff>
    </xdr:from>
    <xdr:to>
      <xdr:col>41</xdr:col>
      <xdr:colOff>101600</xdr:colOff>
      <xdr:row>98</xdr:row>
      <xdr:rowOff>66041</xdr:rowOff>
    </xdr:to>
    <xdr:sp macro="" textlink="">
      <xdr:nvSpPr>
        <xdr:cNvPr id="464" name="フローチャート: 判断 463">
          <a:extLst>
            <a:ext uri="{FF2B5EF4-FFF2-40B4-BE49-F238E27FC236}">
              <a16:creationId xmlns:a16="http://schemas.microsoft.com/office/drawing/2014/main" id="{00000000-0008-0000-0600-0000D0010000}"/>
            </a:ext>
          </a:extLst>
        </xdr:cNvPr>
        <xdr:cNvSpPr/>
      </xdr:nvSpPr>
      <xdr:spPr>
        <a:xfrm>
          <a:off x="7810500" y="167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57168</xdr:rowOff>
    </xdr:from>
    <xdr:ext cx="534377"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7594111" y="16859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138095</xdr:rowOff>
    </xdr:from>
    <xdr:to>
      <xdr:col>36</xdr:col>
      <xdr:colOff>165100</xdr:colOff>
      <xdr:row>98</xdr:row>
      <xdr:rowOff>68245</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6921500" y="16768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59372</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6705111" y="16861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8" name="テキスト ボックス 467">
          <a:extLst>
            <a:ext uri="{FF2B5EF4-FFF2-40B4-BE49-F238E27FC236}">
              <a16:creationId xmlns:a16="http://schemas.microsoft.com/office/drawing/2014/main" id="{00000000-0008-0000-0600-0000D4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10328</xdr:rowOff>
    </xdr:from>
    <xdr:to>
      <xdr:col>55</xdr:col>
      <xdr:colOff>50800</xdr:colOff>
      <xdr:row>97</xdr:row>
      <xdr:rowOff>111928</xdr:rowOff>
    </xdr:to>
    <xdr:sp macro="" textlink="">
      <xdr:nvSpPr>
        <xdr:cNvPr id="473" name="楕円 472">
          <a:extLst>
            <a:ext uri="{FF2B5EF4-FFF2-40B4-BE49-F238E27FC236}">
              <a16:creationId xmlns:a16="http://schemas.microsoft.com/office/drawing/2014/main" id="{00000000-0008-0000-0600-0000D9010000}"/>
            </a:ext>
          </a:extLst>
        </xdr:cNvPr>
        <xdr:cNvSpPr/>
      </xdr:nvSpPr>
      <xdr:spPr>
        <a:xfrm>
          <a:off x="10426700" y="16640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33205</xdr:rowOff>
    </xdr:from>
    <xdr:ext cx="599010" cy="259045"/>
    <xdr:sp macro="" textlink="">
      <xdr:nvSpPr>
        <xdr:cNvPr id="474" name="普通建設事業費 （ うち更新整備　）該当値テキスト">
          <a:extLst>
            <a:ext uri="{FF2B5EF4-FFF2-40B4-BE49-F238E27FC236}">
              <a16:creationId xmlns:a16="http://schemas.microsoft.com/office/drawing/2014/main" id="{00000000-0008-0000-0600-0000DA010000}"/>
            </a:ext>
          </a:extLst>
        </xdr:cNvPr>
        <xdr:cNvSpPr txBox="1"/>
      </xdr:nvSpPr>
      <xdr:spPr>
        <a:xfrm>
          <a:off x="10528300" y="16492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58341</xdr:rowOff>
    </xdr:from>
    <xdr:to>
      <xdr:col>50</xdr:col>
      <xdr:colOff>165100</xdr:colOff>
      <xdr:row>97</xdr:row>
      <xdr:rowOff>159941</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9588500" y="166889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5018</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464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76873</xdr:rowOff>
    </xdr:from>
    <xdr:to>
      <xdr:col>46</xdr:col>
      <xdr:colOff>38100</xdr:colOff>
      <xdr:row>98</xdr:row>
      <xdr:rowOff>7023</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8699500" y="16707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23550</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8483111" y="164827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113361</xdr:rowOff>
    </xdr:from>
    <xdr:to>
      <xdr:col>41</xdr:col>
      <xdr:colOff>101600</xdr:colOff>
      <xdr:row>98</xdr:row>
      <xdr:rowOff>43511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7810500" y="16744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60038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519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64,300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14607</xdr:rowOff>
    </xdr:from>
    <xdr:to>
      <xdr:col>36</xdr:col>
      <xdr:colOff>165100</xdr:colOff>
      <xdr:row>97</xdr:row>
      <xdr:rowOff>116207</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6921500" y="16645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132734</xdr:rowOff>
    </xdr:from>
    <xdr:ext cx="59901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672795" y="16420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4" name="正方形/長方形 483">
          <a:extLst>
            <a:ext uri="{FF2B5EF4-FFF2-40B4-BE49-F238E27FC236}">
              <a16:creationId xmlns:a16="http://schemas.microsoft.com/office/drawing/2014/main" id="{00000000-0008-0000-0600-0000E4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a:extLst>
            <a:ext uri="{FF2B5EF4-FFF2-40B4-BE49-F238E27FC236}">
              <a16:creationId xmlns:a16="http://schemas.microsoft.com/office/drawing/2014/main" id="{00000000-0008-0000-0600-0000ED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4" name="テキスト ボックス 493">
          <a:extLst>
            <a:ext uri="{FF2B5EF4-FFF2-40B4-BE49-F238E27FC236}">
              <a16:creationId xmlns:a16="http://schemas.microsoft.com/office/drawing/2014/main" id="{00000000-0008-0000-0600-0000EE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57793</xdr:rowOff>
    </xdr:from>
    <xdr:to>
      <xdr:col>85</xdr:col>
      <xdr:colOff>126364</xdr:colOff>
      <xdr:row>38</xdr:row>
      <xdr:rowOff>139700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72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4470</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147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57793</xdr:rowOff>
    </xdr:from>
    <xdr:to>
      <xdr:col>86</xdr:col>
      <xdr:colOff>25400</xdr:colOff>
      <xdr:row>31</xdr:row>
      <xdr:rowOff>57793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72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32</xdr:row>
      <xdr:rowOff>20188</xdr:rowOff>
    </xdr:from>
    <xdr:to>
      <xdr:col>85</xdr:col>
      <xdr:colOff>127000</xdr:colOff>
      <xdr:row>33</xdr:row>
      <xdr:rowOff>133071</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5506588"/>
          <a:ext cx="838200" cy="28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6222</xdr:rowOff>
    </xdr:from>
    <xdr:ext cx="469744"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521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27795</xdr:rowOff>
    </xdr:from>
    <xdr:to>
      <xdr:col>85</xdr:col>
      <xdr:colOff>177800</xdr:colOff>
      <xdr:row>38</xdr:row>
      <xdr:rowOff>129395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542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20188</xdr:rowOff>
    </xdr:from>
    <xdr:to>
      <xdr:col>81</xdr:col>
      <xdr:colOff>50800</xdr:colOff>
      <xdr:row>38</xdr:row>
      <xdr:rowOff>24646</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flipV="1">
          <a:off x="14592300" y="5506588"/>
          <a:ext cx="889000" cy="10331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155674</xdr:rowOff>
    </xdr:from>
    <xdr:to>
      <xdr:col>81</xdr:col>
      <xdr:colOff>101600</xdr:colOff>
      <xdr:row>38</xdr:row>
      <xdr:rowOff>85824</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99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38</xdr:row>
      <xdr:rowOff>76951</xdr:rowOff>
    </xdr:from>
    <xdr:ext cx="469744"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46428" y="6592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24646</xdr:rowOff>
    </xdr:from>
    <xdr:to>
      <xdr:col>76</xdr:col>
      <xdr:colOff>114300</xdr:colOff>
      <xdr:row>38</xdr:row>
      <xdr:rowOff>93180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3703300" y="6539746"/>
          <a:ext cx="889000" cy="68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103850</xdr:rowOff>
    </xdr:from>
    <xdr:to>
      <xdr:col>76</xdr:col>
      <xdr:colOff>165100</xdr:colOff>
      <xdr:row>38</xdr:row>
      <xdr:rowOff>34000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50527</xdr:rowOff>
    </xdr:from>
    <xdr:ext cx="469744"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357428" y="6222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93180</xdr:rowOff>
    </xdr:from>
    <xdr:to>
      <xdr:col>71</xdr:col>
      <xdr:colOff>177800</xdr:colOff>
      <xdr:row>38</xdr:row>
      <xdr:rowOff>112040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flipV="1">
          <a:off x="12814300" y="6608280"/>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102342</xdr:rowOff>
    </xdr:from>
    <xdr:to>
      <xdr:col>72</xdr:col>
      <xdr:colOff>38100</xdr:colOff>
      <xdr:row>38</xdr:row>
      <xdr:rowOff>32492</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49019</xdr:rowOff>
    </xdr:from>
    <xdr:ext cx="469744"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468428" y="622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73950</xdr:rowOff>
    </xdr:from>
    <xdr:to>
      <xdr:col>67</xdr:col>
      <xdr:colOff>101600</xdr:colOff>
      <xdr:row>37</xdr:row>
      <xdr:rowOff>4100</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24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20627</xdr:rowOff>
    </xdr:from>
    <xdr:ext cx="534377"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47111" y="60213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33</xdr:row>
      <xdr:rowOff>82271</xdr:rowOff>
    </xdr:from>
    <xdr:to>
      <xdr:col>85</xdr:col>
      <xdr:colOff>177800</xdr:colOff>
      <xdr:row>34</xdr:row>
      <xdr:rowOff>12421</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5740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32</xdr:row>
      <xdr:rowOff>105148</xdr:rowOff>
    </xdr:from>
    <xdr:ext cx="534377"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5591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31</xdr:row>
      <xdr:rowOff>140838</xdr:rowOff>
    </xdr:from>
    <xdr:to>
      <xdr:col>81</xdr:col>
      <xdr:colOff>101600</xdr:colOff>
      <xdr:row>32</xdr:row>
      <xdr:rowOff>70988</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5455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30</xdr:row>
      <xdr:rowOff>87515</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14111" y="5231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145296</xdr:rowOff>
    </xdr:from>
    <xdr:to>
      <xdr:col>76</xdr:col>
      <xdr:colOff>165100</xdr:colOff>
      <xdr:row>38</xdr:row>
      <xdr:rowOff>75446</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89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66573</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357428" y="65816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42380</xdr:rowOff>
    </xdr:from>
    <xdr:to>
      <xdr:col>72</xdr:col>
      <xdr:colOff>38100</xdr:colOff>
      <xdr:row>38</xdr:row>
      <xdr:rowOff>143980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55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135107</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6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61240</xdr:rowOff>
    </xdr:from>
    <xdr:to>
      <xdr:col>67</xdr:col>
      <xdr:colOff>101600</xdr:colOff>
      <xdr:row>38</xdr:row>
      <xdr:rowOff>162840</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57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153967</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669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56</xdr:row>
      <xdr:rowOff>144434</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9745634"/>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54</xdr:row>
      <xdr:rowOff>160762</xdr:rowOff>
    </xdr:from>
    <xdr:ext cx="248786" cy="259045"/>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197214" y="941906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5642</xdr:rowOff>
    </xdr:from>
    <xdr:ext cx="248786" cy="259045"/>
    <xdr:sp macro="" textlink="">
      <xdr:nvSpPr>
        <xdr:cNvPr id="555" name="テキスト ボックス 554">
          <a:extLst>
            <a:ext uri="{FF2B5EF4-FFF2-40B4-BE49-F238E27FC236}">
              <a16:creationId xmlns:a16="http://schemas.microsoft.com/office/drawing/2014/main" id="{00000000-0008-0000-0600-00002B020000}"/>
            </a:ext>
          </a:extLst>
        </xdr:cNvPr>
        <xdr:cNvSpPr txBox="1"/>
      </xdr:nvSpPr>
      <xdr:spPr>
        <a:xfrm>
          <a:off x="12197214" y="909249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51</xdr:row>
      <xdr:rowOff>21970</xdr:rowOff>
    </xdr:from>
    <xdr:ext cx="312906" cy="259045"/>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133094" y="8765920"/>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49</xdr:row>
      <xdr:rowOff>38299</xdr:rowOff>
    </xdr:from>
    <xdr:ext cx="312906" cy="259045"/>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2133094" y="8439349"/>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131594</xdr:colOff>
      <xdr:row>47</xdr:row>
      <xdr:rowOff>54627</xdr:rowOff>
    </xdr:from>
    <xdr:ext cx="312906"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133094" y="8112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2" name="失業対策事業費グラフ枠">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59</xdr:row>
      <xdr:rowOff>98878</xdr:rowOff>
    </xdr:from>
    <xdr:to>
      <xdr:col>85</xdr:col>
      <xdr:colOff>126364</xdr:colOff>
      <xdr:row>59</xdr:row>
      <xdr:rowOff>98878</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6317595" y="10214428"/>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140805</xdr:rowOff>
    </xdr:from>
    <xdr:ext cx="249299" cy="259045"/>
    <xdr:sp macro="" textlink="">
      <xdr:nvSpPr>
        <xdr:cNvPr id="564" name="失業対策事業費最小値テキスト">
          <a:extLst>
            <a:ext uri="{FF2B5EF4-FFF2-40B4-BE49-F238E27FC236}">
              <a16:creationId xmlns:a16="http://schemas.microsoft.com/office/drawing/2014/main" id="{00000000-0008-0000-0600-000034020000}"/>
            </a:ext>
          </a:extLst>
        </xdr:cNvPr>
        <xdr:cNvSpPr txBox="1"/>
      </xdr:nvSpPr>
      <xdr:spPr>
        <a:xfrm>
          <a:off x="1637030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140805</xdr:rowOff>
    </xdr:from>
    <xdr:ext cx="249299" cy="259045"/>
    <xdr:sp macro="" textlink="">
      <xdr:nvSpPr>
        <xdr:cNvPr id="566" name="失業対策事業費最大値テキスト">
          <a:extLst>
            <a:ext uri="{FF2B5EF4-FFF2-40B4-BE49-F238E27FC236}">
              <a16:creationId xmlns:a16="http://schemas.microsoft.com/office/drawing/2014/main" id="{00000000-0008-0000-0600-000036020000}"/>
            </a:ext>
          </a:extLst>
        </xdr:cNvPr>
        <xdr:cNvSpPr txBox="1"/>
      </xdr:nvSpPr>
      <xdr:spPr>
        <a:xfrm>
          <a:off x="16370300" y="99134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98878</xdr:rowOff>
    </xdr:from>
    <xdr:to>
      <xdr:col>86</xdr:col>
      <xdr:colOff>25400</xdr:colOff>
      <xdr:row>59</xdr:row>
      <xdr:rowOff>98878</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6230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59</xdr:row>
      <xdr:rowOff>98878</xdr:rowOff>
    </xdr:from>
    <xdr:to>
      <xdr:col>85</xdr:col>
      <xdr:colOff>127000</xdr:colOff>
      <xdr:row>59</xdr:row>
      <xdr:rowOff>98878</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5481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26505</xdr:rowOff>
    </xdr:from>
    <xdr:ext cx="249299" cy="259045"/>
    <xdr:sp macro="" textlink="">
      <xdr:nvSpPr>
        <xdr:cNvPr id="569" name="失業対策事業費平均値テキスト">
          <a:extLst>
            <a:ext uri="{FF2B5EF4-FFF2-40B4-BE49-F238E27FC236}">
              <a16:creationId xmlns:a16="http://schemas.microsoft.com/office/drawing/2014/main" id="{00000000-0008-0000-0600-000039020000}"/>
            </a:ext>
          </a:extLst>
        </xdr:cNvPr>
        <xdr:cNvSpPr txBox="1"/>
      </xdr:nvSpPr>
      <xdr:spPr>
        <a:xfrm>
          <a:off x="16370300" y="10142055"/>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62687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98878</xdr:rowOff>
    </xdr:from>
    <xdr:to>
      <xdr:col>81</xdr:col>
      <xdr:colOff>50800</xdr:colOff>
      <xdr:row>59</xdr:row>
      <xdr:rowOff>98878</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4592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59</xdr:row>
      <xdr:rowOff>48078</xdr:rowOff>
    </xdr:from>
    <xdr:to>
      <xdr:col>81</xdr:col>
      <xdr:colOff>101600</xdr:colOff>
      <xdr:row>59</xdr:row>
      <xdr:rowOff>149678</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5430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59</xdr:row>
      <xdr:rowOff>140805</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356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59</xdr:row>
      <xdr:rowOff>98878</xdr:rowOff>
    </xdr:from>
    <xdr:to>
      <xdr:col>76</xdr:col>
      <xdr:colOff>114300</xdr:colOff>
      <xdr:row>59</xdr:row>
      <xdr:rowOff>98878</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3703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48078</xdr:rowOff>
    </xdr:from>
    <xdr:to>
      <xdr:col>76</xdr:col>
      <xdr:colOff>165100</xdr:colOff>
      <xdr:row>59</xdr:row>
      <xdr:rowOff>149678</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4541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59</xdr:row>
      <xdr:rowOff>140805</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4467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59</xdr:row>
      <xdr:rowOff>98878</xdr:rowOff>
    </xdr:from>
    <xdr:to>
      <xdr:col>71</xdr:col>
      <xdr:colOff>177800</xdr:colOff>
      <xdr:row>59</xdr:row>
      <xdr:rowOff>98878</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81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48078</xdr:rowOff>
    </xdr:from>
    <xdr:to>
      <xdr:col>72</xdr:col>
      <xdr:colOff>38100</xdr:colOff>
      <xdr:row>59</xdr:row>
      <xdr:rowOff>149678</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3652500" y="10163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59</xdr:row>
      <xdr:rowOff>140805</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51</xdr:row>
      <xdr:rowOff>4535</xdr:rowOff>
    </xdr:from>
    <xdr:to>
      <xdr:col>67</xdr:col>
      <xdr:colOff>101600</xdr:colOff>
      <xdr:row>51</xdr:row>
      <xdr:rowOff>106135</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2763500" y="8748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49</xdr:row>
      <xdr:rowOff>122662</xdr:rowOff>
    </xdr:from>
    <xdr:ext cx="313932"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57333" y="852371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48078</xdr:rowOff>
    </xdr:from>
    <xdr:to>
      <xdr:col>85</xdr:col>
      <xdr:colOff>177800</xdr:colOff>
      <xdr:row>59</xdr:row>
      <xdr:rowOff>149678</xdr:rowOff>
    </xdr:to>
    <xdr:sp macro="" textlink="">
      <xdr:nvSpPr>
        <xdr:cNvPr id="587" name="楕円 586">
          <a:extLst>
            <a:ext uri="{FF2B5EF4-FFF2-40B4-BE49-F238E27FC236}">
              <a16:creationId xmlns:a16="http://schemas.microsoft.com/office/drawing/2014/main" id="{00000000-0008-0000-0600-00004B020000}"/>
            </a:ext>
          </a:extLst>
        </xdr:cNvPr>
        <xdr:cNvSpPr/>
      </xdr:nvSpPr>
      <xdr:spPr>
        <a:xfrm>
          <a:off x="16268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83655</xdr:rowOff>
    </xdr:from>
    <xdr:ext cx="249299" cy="259045"/>
    <xdr:sp macro="" textlink="">
      <xdr:nvSpPr>
        <xdr:cNvPr id="588" name="失業対策事業費該当値テキスト">
          <a:extLst>
            <a:ext uri="{FF2B5EF4-FFF2-40B4-BE49-F238E27FC236}">
              <a16:creationId xmlns:a16="http://schemas.microsoft.com/office/drawing/2014/main" id="{00000000-0008-0000-0600-00004C020000}"/>
            </a:ext>
          </a:extLst>
        </xdr:cNvPr>
        <xdr:cNvSpPr txBox="1"/>
      </xdr:nvSpPr>
      <xdr:spPr>
        <a:xfrm>
          <a:off x="16370300" y="100277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48078</xdr:rowOff>
    </xdr:from>
    <xdr:to>
      <xdr:col>81</xdr:col>
      <xdr:colOff>101600</xdr:colOff>
      <xdr:row>59</xdr:row>
      <xdr:rowOff>149678</xdr:rowOff>
    </xdr:to>
    <xdr:sp macro="" textlink="">
      <xdr:nvSpPr>
        <xdr:cNvPr id="589" name="楕円 588">
          <a:extLst>
            <a:ext uri="{FF2B5EF4-FFF2-40B4-BE49-F238E27FC236}">
              <a16:creationId xmlns:a16="http://schemas.microsoft.com/office/drawing/2014/main" id="{00000000-0008-0000-0600-00004D020000}"/>
            </a:ext>
          </a:extLst>
        </xdr:cNvPr>
        <xdr:cNvSpPr/>
      </xdr:nvSpPr>
      <xdr:spPr>
        <a:xfrm>
          <a:off x="15430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57</xdr:row>
      <xdr:rowOff>166205</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356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59</xdr:row>
      <xdr:rowOff>48078</xdr:rowOff>
    </xdr:from>
    <xdr:to>
      <xdr:col>76</xdr:col>
      <xdr:colOff>165100</xdr:colOff>
      <xdr:row>59</xdr:row>
      <xdr:rowOff>149678</xdr:rowOff>
    </xdr:to>
    <xdr:sp macro="" textlink="">
      <xdr:nvSpPr>
        <xdr:cNvPr id="591" name="楕円 590">
          <a:extLst>
            <a:ext uri="{FF2B5EF4-FFF2-40B4-BE49-F238E27FC236}">
              <a16:creationId xmlns:a16="http://schemas.microsoft.com/office/drawing/2014/main" id="{00000000-0008-0000-0600-00004F020000}"/>
            </a:ext>
          </a:extLst>
        </xdr:cNvPr>
        <xdr:cNvSpPr/>
      </xdr:nvSpPr>
      <xdr:spPr>
        <a:xfrm>
          <a:off x="14541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57</xdr:row>
      <xdr:rowOff>166205</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4467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59</xdr:row>
      <xdr:rowOff>48078</xdr:rowOff>
    </xdr:from>
    <xdr:to>
      <xdr:col>72</xdr:col>
      <xdr:colOff>38100</xdr:colOff>
      <xdr:row>59</xdr:row>
      <xdr:rowOff>149678</xdr:rowOff>
    </xdr:to>
    <xdr:sp macro="" textlink="">
      <xdr:nvSpPr>
        <xdr:cNvPr id="593" name="楕円 592">
          <a:extLst>
            <a:ext uri="{FF2B5EF4-FFF2-40B4-BE49-F238E27FC236}">
              <a16:creationId xmlns:a16="http://schemas.microsoft.com/office/drawing/2014/main" id="{00000000-0008-0000-0600-000051020000}"/>
            </a:ext>
          </a:extLst>
        </xdr:cNvPr>
        <xdr:cNvSpPr/>
      </xdr:nvSpPr>
      <xdr:spPr>
        <a:xfrm>
          <a:off x="1365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57</xdr:row>
      <xdr:rowOff>166205</xdr:rowOff>
    </xdr:from>
    <xdr:ext cx="249299"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3578650" y="9938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59</xdr:row>
      <xdr:rowOff>48078</xdr:rowOff>
    </xdr:from>
    <xdr:to>
      <xdr:col>67</xdr:col>
      <xdr:colOff>101600</xdr:colOff>
      <xdr:row>59</xdr:row>
      <xdr:rowOff>149678</xdr:rowOff>
    </xdr:to>
    <xdr:sp macro="" textlink="">
      <xdr:nvSpPr>
        <xdr:cNvPr id="595" name="楕円 594">
          <a:extLst>
            <a:ext uri="{FF2B5EF4-FFF2-40B4-BE49-F238E27FC236}">
              <a16:creationId xmlns:a16="http://schemas.microsoft.com/office/drawing/2014/main" id="{00000000-0008-0000-0600-000053020000}"/>
            </a:ext>
          </a:extLst>
        </xdr:cNvPr>
        <xdr:cNvSpPr/>
      </xdr:nvSpPr>
      <xdr:spPr>
        <a:xfrm>
          <a:off x="1276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59</xdr:row>
      <xdr:rowOff>140805</xdr:rowOff>
    </xdr:from>
    <xdr:ext cx="249299"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268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600-000066020000}"/>
            </a:ext>
          </a:extLst>
        </xdr:cNvPr>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7" name="公債費グラフ枠">
          <a:extLst>
            <a:ext uri="{FF2B5EF4-FFF2-40B4-BE49-F238E27FC236}">
              <a16:creationId xmlns:a16="http://schemas.microsoft.com/office/drawing/2014/main" id="{00000000-0008-0000-0600-000069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100463</xdr:rowOff>
    </xdr:from>
    <xdr:to>
      <xdr:col>85</xdr:col>
      <xdr:colOff>126364</xdr:colOff>
      <xdr:row>78</xdr:row>
      <xdr:rowOff>74544</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flipV="1">
          <a:off x="16317595" y="12444863"/>
          <a:ext cx="1269" cy="1002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78371</xdr:rowOff>
    </xdr:from>
    <xdr:ext cx="534377" cy="259045"/>
    <xdr:sp macro="" textlink="">
      <xdr:nvSpPr>
        <xdr:cNvPr id="619" name="公債費最小値テキスト">
          <a:extLst>
            <a:ext uri="{FF2B5EF4-FFF2-40B4-BE49-F238E27FC236}">
              <a16:creationId xmlns:a16="http://schemas.microsoft.com/office/drawing/2014/main" id="{00000000-0008-0000-0600-00006B020000}"/>
            </a:ext>
          </a:extLst>
        </xdr:cNvPr>
        <xdr:cNvSpPr txBox="1"/>
      </xdr:nvSpPr>
      <xdr:spPr>
        <a:xfrm>
          <a:off x="16370300" y="13451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74544</xdr:rowOff>
    </xdr:from>
    <xdr:to>
      <xdr:col>86</xdr:col>
      <xdr:colOff>25400</xdr:colOff>
      <xdr:row>78</xdr:row>
      <xdr:rowOff>74544</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6230600" y="13447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47140</xdr:rowOff>
    </xdr:from>
    <xdr:ext cx="599010" cy="259045"/>
    <xdr:sp macro="" textlink="">
      <xdr:nvSpPr>
        <xdr:cNvPr id="621" name="公債費最大値テキスト">
          <a:extLst>
            <a:ext uri="{FF2B5EF4-FFF2-40B4-BE49-F238E27FC236}">
              <a16:creationId xmlns:a16="http://schemas.microsoft.com/office/drawing/2014/main" id="{00000000-0008-0000-0600-00006D020000}"/>
            </a:ext>
          </a:extLst>
        </xdr:cNvPr>
        <xdr:cNvSpPr txBox="1"/>
      </xdr:nvSpPr>
      <xdr:spPr>
        <a:xfrm>
          <a:off x="16370300" y="122200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100463</xdr:rowOff>
    </xdr:from>
    <xdr:to>
      <xdr:col>86</xdr:col>
      <xdr:colOff>25400</xdr:colOff>
      <xdr:row>72</xdr:row>
      <xdr:rowOff>100463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6230600" y="124448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68436</xdr:rowOff>
    </xdr:from>
    <xdr:to>
      <xdr:col>85</xdr:col>
      <xdr:colOff>127000</xdr:colOff>
      <xdr:row>75</xdr:row>
      <xdr:rowOff>90387</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flipV="1">
          <a:off x="15481300" y="12927186"/>
          <a:ext cx="838200" cy="21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119781</xdr:rowOff>
    </xdr:from>
    <xdr:ext cx="534377" cy="259045"/>
    <xdr:sp macro="" textlink="">
      <xdr:nvSpPr>
        <xdr:cNvPr id="624" name="公債費平均値テキスト">
          <a:extLst>
            <a:ext uri="{FF2B5EF4-FFF2-40B4-BE49-F238E27FC236}">
              <a16:creationId xmlns:a16="http://schemas.microsoft.com/office/drawing/2014/main" id="{00000000-0008-0000-0600-000070020000}"/>
            </a:ext>
          </a:extLst>
        </xdr:cNvPr>
        <xdr:cNvSpPr txBox="1"/>
      </xdr:nvSpPr>
      <xdr:spPr>
        <a:xfrm>
          <a:off x="16370300" y="13149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141354</xdr:rowOff>
    </xdr:from>
    <xdr:to>
      <xdr:col>85</xdr:col>
      <xdr:colOff>177800</xdr:colOff>
      <xdr:row>77</xdr:row>
      <xdr:rowOff>71504</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6268700" y="13171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90387</xdr:rowOff>
    </xdr:from>
    <xdr:to>
      <xdr:col>81</xdr:col>
      <xdr:colOff>50800</xdr:colOff>
      <xdr:row>75</xdr:row>
      <xdr:rowOff>138246</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flipV="1">
          <a:off x="14592300" y="12949137"/>
          <a:ext cx="889000" cy="47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136855</xdr:rowOff>
    </xdr:from>
    <xdr:to>
      <xdr:col>81</xdr:col>
      <xdr:colOff>101600</xdr:colOff>
      <xdr:row>77</xdr:row>
      <xdr:rowOff>67005</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5430500" y="13167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58132</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5214111" y="13259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138246</xdr:rowOff>
    </xdr:from>
    <xdr:to>
      <xdr:col>76</xdr:col>
      <xdr:colOff>114300</xdr:colOff>
      <xdr:row>75</xdr:row>
      <xdr:rowOff>169661</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3703300" y="12996996"/>
          <a:ext cx="889000" cy="3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143216</xdr:rowOff>
    </xdr:from>
    <xdr:to>
      <xdr:col>76</xdr:col>
      <xdr:colOff>165100</xdr:colOff>
      <xdr:row>77</xdr:row>
      <xdr:rowOff>73366</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4541500" y="13173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64493</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325111" y="13266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169661</xdr:rowOff>
    </xdr:from>
    <xdr:to>
      <xdr:col>71</xdr:col>
      <xdr:colOff>177800</xdr:colOff>
      <xdr:row>76</xdr:row>
      <xdr:rowOff>31855</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2814300" y="13028411"/>
          <a:ext cx="889000" cy="3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158390</xdr:rowOff>
    </xdr:from>
    <xdr:to>
      <xdr:col>72</xdr:col>
      <xdr:colOff>38100</xdr:colOff>
      <xdr:row>77</xdr:row>
      <xdr:rowOff>88540</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3652500" y="1318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79667</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3436111" y="13281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164055</xdr:rowOff>
    </xdr:from>
    <xdr:to>
      <xdr:col>67</xdr:col>
      <xdr:colOff>101600</xdr:colOff>
      <xdr:row>77</xdr:row>
      <xdr:rowOff>94205</xdr:rowOff>
    </xdr:to>
    <xdr:sp macro="" textlink="">
      <xdr:nvSpPr>
        <xdr:cNvPr id="635" name="フローチャート: 判断 634">
          <a:extLst>
            <a:ext uri="{FF2B5EF4-FFF2-40B4-BE49-F238E27FC236}">
              <a16:creationId xmlns:a16="http://schemas.microsoft.com/office/drawing/2014/main" id="{00000000-0008-0000-0600-00007B020000}"/>
            </a:ext>
          </a:extLst>
        </xdr:cNvPr>
        <xdr:cNvSpPr/>
      </xdr:nvSpPr>
      <xdr:spPr>
        <a:xfrm>
          <a:off x="12763500" y="13194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85332</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2547111" y="13286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17636</xdr:rowOff>
    </xdr:from>
    <xdr:to>
      <xdr:col>85</xdr:col>
      <xdr:colOff>177800</xdr:colOff>
      <xdr:row>75</xdr:row>
      <xdr:rowOff>119236</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6268700" y="12876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40513</xdr:rowOff>
    </xdr:from>
    <xdr:ext cx="599010" cy="259045"/>
    <xdr:sp macro="" textlink="">
      <xdr:nvSpPr>
        <xdr:cNvPr id="643" name="公債費該当値テキスト">
          <a:extLst>
            <a:ext uri="{FF2B5EF4-FFF2-40B4-BE49-F238E27FC236}">
              <a16:creationId xmlns:a16="http://schemas.microsoft.com/office/drawing/2014/main" id="{00000000-0008-0000-0600-000083020000}"/>
            </a:ext>
          </a:extLst>
        </xdr:cNvPr>
        <xdr:cNvSpPr txBox="1"/>
      </xdr:nvSpPr>
      <xdr:spPr>
        <a:xfrm>
          <a:off x="16370300" y="12727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39587</xdr:rowOff>
    </xdr:from>
    <xdr:to>
      <xdr:col>81</xdr:col>
      <xdr:colOff>101600</xdr:colOff>
      <xdr:row>75</xdr:row>
      <xdr:rowOff>141187</xdr:rowOff>
    </xdr:to>
    <xdr:sp macro="" textlink="">
      <xdr:nvSpPr>
        <xdr:cNvPr id="644" name="楕円 643">
          <a:extLst>
            <a:ext uri="{FF2B5EF4-FFF2-40B4-BE49-F238E27FC236}">
              <a16:creationId xmlns:a16="http://schemas.microsoft.com/office/drawing/2014/main" id="{00000000-0008-0000-0600-000084020000}"/>
            </a:ext>
          </a:extLst>
        </xdr:cNvPr>
        <xdr:cNvSpPr/>
      </xdr:nvSpPr>
      <xdr:spPr>
        <a:xfrm>
          <a:off x="15430500" y="12898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73</xdr:row>
      <xdr:rowOff>157714</xdr:rowOff>
    </xdr:from>
    <xdr:ext cx="59901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181795" y="12673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87446</xdr:rowOff>
    </xdr:from>
    <xdr:to>
      <xdr:col>76</xdr:col>
      <xdr:colOff>165100</xdr:colOff>
      <xdr:row>76</xdr:row>
      <xdr:rowOff>17596</xdr:rowOff>
    </xdr:to>
    <xdr:sp macro="" textlink="">
      <xdr:nvSpPr>
        <xdr:cNvPr id="646" name="楕円 645">
          <a:extLst>
            <a:ext uri="{FF2B5EF4-FFF2-40B4-BE49-F238E27FC236}">
              <a16:creationId xmlns:a16="http://schemas.microsoft.com/office/drawing/2014/main" id="{00000000-0008-0000-0600-000086020000}"/>
            </a:ext>
          </a:extLst>
        </xdr:cNvPr>
        <xdr:cNvSpPr/>
      </xdr:nvSpPr>
      <xdr:spPr>
        <a:xfrm>
          <a:off x="14541500" y="1294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74</xdr:row>
      <xdr:rowOff>34123</xdr:rowOff>
    </xdr:from>
    <xdr:ext cx="59901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4292795" y="12721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118860</xdr:rowOff>
    </xdr:from>
    <xdr:to>
      <xdr:col>72</xdr:col>
      <xdr:colOff>38100</xdr:colOff>
      <xdr:row>76</xdr:row>
      <xdr:rowOff>49011</xdr:rowOff>
    </xdr:to>
    <xdr:sp macro="" textlink="">
      <xdr:nvSpPr>
        <xdr:cNvPr id="648" name="楕円 647">
          <a:extLst>
            <a:ext uri="{FF2B5EF4-FFF2-40B4-BE49-F238E27FC236}">
              <a16:creationId xmlns:a16="http://schemas.microsoft.com/office/drawing/2014/main" id="{00000000-0008-0000-0600-000088020000}"/>
            </a:ext>
          </a:extLst>
        </xdr:cNvPr>
        <xdr:cNvSpPr/>
      </xdr:nvSpPr>
      <xdr:spPr>
        <a:xfrm>
          <a:off x="13652500" y="129776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74</xdr:row>
      <xdr:rowOff>65537</xdr:rowOff>
    </xdr:from>
    <xdr:ext cx="59901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3403795" y="12752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152505</xdr:rowOff>
    </xdr:from>
    <xdr:to>
      <xdr:col>67</xdr:col>
      <xdr:colOff>101600</xdr:colOff>
      <xdr:row>76</xdr:row>
      <xdr:rowOff>82655</xdr:rowOff>
    </xdr:to>
    <xdr:sp macro="" textlink="">
      <xdr:nvSpPr>
        <xdr:cNvPr id="650" name="楕円 649">
          <a:extLst>
            <a:ext uri="{FF2B5EF4-FFF2-40B4-BE49-F238E27FC236}">
              <a16:creationId xmlns:a16="http://schemas.microsoft.com/office/drawing/2014/main" id="{00000000-0008-0000-0600-00008A020000}"/>
            </a:ext>
          </a:extLst>
        </xdr:cNvPr>
        <xdr:cNvSpPr/>
      </xdr:nvSpPr>
      <xdr:spPr>
        <a:xfrm>
          <a:off x="12763500" y="13011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99182</xdr:rowOff>
    </xdr:from>
    <xdr:ext cx="534377"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2547111" y="12786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5" name="テキスト ボックス 664">
          <a:extLst>
            <a:ext uri="{FF2B5EF4-FFF2-40B4-BE49-F238E27FC236}">
              <a16:creationId xmlns:a16="http://schemas.microsoft.com/office/drawing/2014/main" id="{00000000-0008-0000-0600-000099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69" name="テキスト ボックス 668">
          <a:extLst>
            <a:ext uri="{FF2B5EF4-FFF2-40B4-BE49-F238E27FC236}">
              <a16:creationId xmlns:a16="http://schemas.microsoft.com/office/drawing/2014/main" id="{00000000-0008-0000-0600-00009D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a:extLst>
            <a:ext uri="{FF2B5EF4-FFF2-40B4-BE49-F238E27FC236}">
              <a16:creationId xmlns:a16="http://schemas.microsoft.com/office/drawing/2014/main" id="{00000000-0008-0000-0600-0000A1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積立金グラフ枠">
          <a:extLst>
            <a:ext uri="{FF2B5EF4-FFF2-40B4-BE49-F238E27FC236}">
              <a16:creationId xmlns:a16="http://schemas.microsoft.com/office/drawing/2014/main" id="{00000000-0008-0000-0600-0000A2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132507</xdr:rowOff>
    </xdr:from>
    <xdr:to>
      <xdr:col>85</xdr:col>
      <xdr:colOff>126364</xdr:colOff>
      <xdr:row>99</xdr:row>
      <xdr:rowOff>42838</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flipV="1">
          <a:off x="16317595" y="15734457"/>
          <a:ext cx="1269" cy="1281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46665</xdr:rowOff>
    </xdr:from>
    <xdr:ext cx="378565" cy="259045"/>
    <xdr:sp macro="" textlink="">
      <xdr:nvSpPr>
        <xdr:cNvPr id="676" name="積立金最小値テキスト">
          <a:extLst>
            <a:ext uri="{FF2B5EF4-FFF2-40B4-BE49-F238E27FC236}">
              <a16:creationId xmlns:a16="http://schemas.microsoft.com/office/drawing/2014/main" id="{00000000-0008-0000-0600-0000A4020000}"/>
            </a:ext>
          </a:extLst>
        </xdr:cNvPr>
        <xdr:cNvSpPr txBox="1"/>
      </xdr:nvSpPr>
      <xdr:spPr>
        <a:xfrm>
          <a:off x="16370300" y="170202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42838</xdr:rowOff>
    </xdr:from>
    <xdr:to>
      <xdr:col>86</xdr:col>
      <xdr:colOff>25400</xdr:colOff>
      <xdr:row>99</xdr:row>
      <xdr:rowOff>42838</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6230600" y="17016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79184</xdr:rowOff>
    </xdr:from>
    <xdr:ext cx="599010" cy="259045"/>
    <xdr:sp macro="" textlink="">
      <xdr:nvSpPr>
        <xdr:cNvPr id="678" name="積立金最大値テキスト">
          <a:extLst>
            <a:ext uri="{FF2B5EF4-FFF2-40B4-BE49-F238E27FC236}">
              <a16:creationId xmlns:a16="http://schemas.microsoft.com/office/drawing/2014/main" id="{00000000-0008-0000-0600-0000A6020000}"/>
            </a:ext>
          </a:extLst>
        </xdr:cNvPr>
        <xdr:cNvSpPr txBox="1"/>
      </xdr:nvSpPr>
      <xdr:spPr>
        <a:xfrm>
          <a:off x="16370300" y="155096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336,888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132507</xdr:rowOff>
    </xdr:from>
    <xdr:to>
      <xdr:col>86</xdr:col>
      <xdr:colOff>25400</xdr:colOff>
      <xdr:row>91</xdr:row>
      <xdr:rowOff>132507</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6230600" y="1573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105056</xdr:rowOff>
    </xdr:from>
    <xdr:to>
      <xdr:col>85</xdr:col>
      <xdr:colOff>127000</xdr:colOff>
      <xdr:row>98</xdr:row>
      <xdr:rowOff>98312</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5481300" y="16735706"/>
          <a:ext cx="838200" cy="164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10217</xdr:rowOff>
    </xdr:from>
    <xdr:ext cx="534377" cy="259045"/>
    <xdr:sp macro="" textlink="">
      <xdr:nvSpPr>
        <xdr:cNvPr id="681" name="積立金平均値テキスト">
          <a:extLst>
            <a:ext uri="{FF2B5EF4-FFF2-40B4-BE49-F238E27FC236}">
              <a16:creationId xmlns:a16="http://schemas.microsoft.com/office/drawing/2014/main" id="{00000000-0008-0000-0600-0000A9020000}"/>
            </a:ext>
          </a:extLst>
        </xdr:cNvPr>
        <xdr:cNvSpPr txBox="1"/>
      </xdr:nvSpPr>
      <xdr:spPr>
        <a:xfrm>
          <a:off x="16370300" y="1664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158790</xdr:rowOff>
    </xdr:from>
    <xdr:to>
      <xdr:col>85</xdr:col>
      <xdr:colOff>177800</xdr:colOff>
      <xdr:row>98</xdr:row>
      <xdr:rowOff>88940</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6268700" y="1678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105056</xdr:rowOff>
    </xdr:from>
    <xdr:to>
      <xdr:col>81</xdr:col>
      <xdr:colOff>50800</xdr:colOff>
      <xdr:row>97</xdr:row>
      <xdr:rowOff>116044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4592300" y="16735706"/>
          <a:ext cx="889000" cy="109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8638</xdr:rowOff>
    </xdr:from>
    <xdr:to>
      <xdr:col>81</xdr:col>
      <xdr:colOff>101600</xdr:colOff>
      <xdr:row>98</xdr:row>
      <xdr:rowOff>110238</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5430500" y="16810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101365</xdr:rowOff>
    </xdr:from>
    <xdr:ext cx="534377"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14111" y="16903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116044</xdr:rowOff>
    </xdr:from>
    <xdr:to>
      <xdr:col>76</xdr:col>
      <xdr:colOff>114300</xdr:colOff>
      <xdr:row>98</xdr:row>
      <xdr:rowOff>94033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3703300" y="16746694"/>
          <a:ext cx="889000" cy="149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4607</xdr:rowOff>
    </xdr:from>
    <xdr:to>
      <xdr:col>76</xdr:col>
      <xdr:colOff>165100</xdr:colOff>
      <xdr:row>98</xdr:row>
      <xdr:rowOff>106207</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541500" y="16806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97334</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4325111" y="16899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94033</xdr:rowOff>
    </xdr:from>
    <xdr:to>
      <xdr:col>71</xdr:col>
      <xdr:colOff>177800</xdr:colOff>
      <xdr:row>98</xdr:row>
      <xdr:rowOff>115427</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2814300" y="16896133"/>
          <a:ext cx="889000" cy="21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160860</xdr:rowOff>
    </xdr:from>
    <xdr:to>
      <xdr:col>72</xdr:col>
      <xdr:colOff>38100</xdr:colOff>
      <xdr:row>98</xdr:row>
      <xdr:rowOff>91010</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3652500" y="16791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107537</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3436111" y="1656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43157</xdr:rowOff>
    </xdr:from>
    <xdr:to>
      <xdr:col>67</xdr:col>
      <xdr:colOff>101600</xdr:colOff>
      <xdr:row>98</xdr:row>
      <xdr:rowOff>144757</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763500" y="16845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161284</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547111" y="16620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47512</xdr:rowOff>
    </xdr:from>
    <xdr:to>
      <xdr:col>85</xdr:col>
      <xdr:colOff>177800</xdr:colOff>
      <xdr:row>98</xdr:row>
      <xdr:rowOff>149112</xdr:rowOff>
    </xdr:to>
    <xdr:sp macro="" textlink="">
      <xdr:nvSpPr>
        <xdr:cNvPr id="699" name="楕円 698">
          <a:extLst>
            <a:ext uri="{FF2B5EF4-FFF2-40B4-BE49-F238E27FC236}">
              <a16:creationId xmlns:a16="http://schemas.microsoft.com/office/drawing/2014/main" id="{00000000-0008-0000-0600-0000BB020000}"/>
            </a:ext>
          </a:extLst>
        </xdr:cNvPr>
        <xdr:cNvSpPr/>
      </xdr:nvSpPr>
      <xdr:spPr>
        <a:xfrm>
          <a:off x="16268700" y="16849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137218</xdr:rowOff>
    </xdr:from>
    <xdr:ext cx="534377" cy="259045"/>
    <xdr:sp macro="" textlink="">
      <xdr:nvSpPr>
        <xdr:cNvPr id="700" name="積立金該当値テキスト">
          <a:extLst>
            <a:ext uri="{FF2B5EF4-FFF2-40B4-BE49-F238E27FC236}">
              <a16:creationId xmlns:a16="http://schemas.microsoft.com/office/drawing/2014/main" id="{00000000-0008-0000-0600-0000BC020000}"/>
            </a:ext>
          </a:extLst>
        </xdr:cNvPr>
        <xdr:cNvSpPr txBox="1"/>
      </xdr:nvSpPr>
      <xdr:spPr>
        <a:xfrm>
          <a:off x="16370300" y="16767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54256</xdr:rowOff>
    </xdr:from>
    <xdr:to>
      <xdr:col>81</xdr:col>
      <xdr:colOff>101600</xdr:colOff>
      <xdr:row>97</xdr:row>
      <xdr:rowOff>155856</xdr:rowOff>
    </xdr:to>
    <xdr:sp macro="" textlink="">
      <xdr:nvSpPr>
        <xdr:cNvPr id="701" name="楕円 700">
          <a:extLst>
            <a:ext uri="{FF2B5EF4-FFF2-40B4-BE49-F238E27FC236}">
              <a16:creationId xmlns:a16="http://schemas.microsoft.com/office/drawing/2014/main" id="{00000000-0008-0000-0600-0000BD020000}"/>
            </a:ext>
          </a:extLst>
        </xdr:cNvPr>
        <xdr:cNvSpPr/>
      </xdr:nvSpPr>
      <xdr:spPr>
        <a:xfrm>
          <a:off x="15430500" y="16684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933</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5214111" y="16460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65244</xdr:rowOff>
    </xdr:from>
    <xdr:to>
      <xdr:col>76</xdr:col>
      <xdr:colOff>165100</xdr:colOff>
      <xdr:row>97</xdr:row>
      <xdr:rowOff>166844</xdr:rowOff>
    </xdr:to>
    <xdr:sp macro="" textlink="">
      <xdr:nvSpPr>
        <xdr:cNvPr id="703" name="楕円 702">
          <a:extLst>
            <a:ext uri="{FF2B5EF4-FFF2-40B4-BE49-F238E27FC236}">
              <a16:creationId xmlns:a16="http://schemas.microsoft.com/office/drawing/2014/main" id="{00000000-0008-0000-0600-0000BF020000}"/>
            </a:ext>
          </a:extLst>
        </xdr:cNvPr>
        <xdr:cNvSpPr/>
      </xdr:nvSpPr>
      <xdr:spPr>
        <a:xfrm>
          <a:off x="14541500" y="16695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11921</xdr:rowOff>
    </xdr:from>
    <xdr:ext cx="534377"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4325111" y="1647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43233</xdr:rowOff>
    </xdr:from>
    <xdr:to>
      <xdr:col>72</xdr:col>
      <xdr:colOff>38100</xdr:colOff>
      <xdr:row>98</xdr:row>
      <xdr:rowOff>144833</xdr:rowOff>
    </xdr:to>
    <xdr:sp macro="" textlink="">
      <xdr:nvSpPr>
        <xdr:cNvPr id="705" name="楕円 704">
          <a:extLst>
            <a:ext uri="{FF2B5EF4-FFF2-40B4-BE49-F238E27FC236}">
              <a16:creationId xmlns:a16="http://schemas.microsoft.com/office/drawing/2014/main" id="{00000000-0008-0000-0600-0000C1020000}"/>
            </a:ext>
          </a:extLst>
        </xdr:cNvPr>
        <xdr:cNvSpPr/>
      </xdr:nvSpPr>
      <xdr:spPr>
        <a:xfrm>
          <a:off x="13652500" y="1684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135960</xdr:rowOff>
    </xdr:from>
    <xdr:ext cx="534377"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436111" y="16938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64627</xdr:rowOff>
    </xdr:from>
    <xdr:to>
      <xdr:col>67</xdr:col>
      <xdr:colOff>101600</xdr:colOff>
      <xdr:row>98</xdr:row>
      <xdr:rowOff>166227</xdr:rowOff>
    </xdr:to>
    <xdr:sp macro="" textlink="">
      <xdr:nvSpPr>
        <xdr:cNvPr id="707" name="楕円 706">
          <a:extLst>
            <a:ext uri="{FF2B5EF4-FFF2-40B4-BE49-F238E27FC236}">
              <a16:creationId xmlns:a16="http://schemas.microsoft.com/office/drawing/2014/main" id="{00000000-0008-0000-0600-0000C3020000}"/>
            </a:ext>
          </a:extLst>
        </xdr:cNvPr>
        <xdr:cNvSpPr/>
      </xdr:nvSpPr>
      <xdr:spPr>
        <a:xfrm>
          <a:off x="12763500" y="16866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157354</xdr:rowOff>
    </xdr:from>
    <xdr:ext cx="534377"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2547111" y="1695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4" name="テキスト ボックス 723">
          <a:extLst>
            <a:ext uri="{FF2B5EF4-FFF2-40B4-BE49-F238E27FC236}">
              <a16:creationId xmlns:a16="http://schemas.microsoft.com/office/drawing/2014/main" id="{00000000-0008-0000-0600-0000D4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8" name="テキスト ボックス 727">
          <a:extLst>
            <a:ext uri="{FF2B5EF4-FFF2-40B4-BE49-F238E27FC236}">
              <a16:creationId xmlns:a16="http://schemas.microsoft.com/office/drawing/2014/main" id="{00000000-0008-0000-0600-0000D8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9" name="投資及び出資金グラフ枠">
          <a:extLst>
            <a:ext uri="{FF2B5EF4-FFF2-40B4-BE49-F238E27FC236}">
              <a16:creationId xmlns:a16="http://schemas.microsoft.com/office/drawing/2014/main" id="{00000000-0008-0000-0600-0000D9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36099</xdr:rowOff>
    </xdr:from>
    <xdr:to>
      <xdr:col>116</xdr:col>
      <xdr:colOff>62864</xdr:colOff>
      <xdr:row>38</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flipV="1">
          <a:off x="22159595" y="5179599"/>
          <a:ext cx="1269" cy="1475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1" name="投資及び出資金最小値テキスト">
          <a:extLst>
            <a:ext uri="{FF2B5EF4-FFF2-40B4-BE49-F238E27FC236}">
              <a16:creationId xmlns:a16="http://schemas.microsoft.com/office/drawing/2014/main" id="{00000000-0008-0000-0600-0000DB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154226</xdr:rowOff>
    </xdr:from>
    <xdr:ext cx="534377" cy="259045"/>
    <xdr:sp macro="" textlink="">
      <xdr:nvSpPr>
        <xdr:cNvPr id="733" name="投資及び出資金最大値テキスト">
          <a:extLst>
            <a:ext uri="{FF2B5EF4-FFF2-40B4-BE49-F238E27FC236}">
              <a16:creationId xmlns:a16="http://schemas.microsoft.com/office/drawing/2014/main" id="{00000000-0008-0000-0600-0000DD020000}"/>
            </a:ext>
          </a:extLst>
        </xdr:cNvPr>
        <xdr:cNvSpPr txBox="1"/>
      </xdr:nvSpPr>
      <xdr:spPr>
        <a:xfrm>
          <a:off x="22212300" y="4954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36099</xdr:rowOff>
    </xdr:from>
    <xdr:to>
      <xdr:col>116</xdr:col>
      <xdr:colOff>152400</xdr:colOff>
      <xdr:row>30</xdr:row>
      <xdr:rowOff>36099</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22072600" y="51795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32</xdr:row>
      <xdr:rowOff>150078</xdr:rowOff>
    </xdr:from>
    <xdr:to>
      <xdr:col>116</xdr:col>
      <xdr:colOff>63500</xdr:colOff>
      <xdr:row>34</xdr:row>
      <xdr:rowOff>112908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1323300" y="5636478"/>
          <a:ext cx="838200" cy="30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125346</xdr:rowOff>
    </xdr:from>
    <xdr:ext cx="469744" cy="259045"/>
    <xdr:sp macro="" textlink="">
      <xdr:nvSpPr>
        <xdr:cNvPr id="736" name="投資及び出資金平均値テキスト">
          <a:extLst>
            <a:ext uri="{FF2B5EF4-FFF2-40B4-BE49-F238E27FC236}">
              <a16:creationId xmlns:a16="http://schemas.microsoft.com/office/drawing/2014/main" id="{00000000-0008-0000-0600-0000E0020000}"/>
            </a:ext>
          </a:extLst>
        </xdr:cNvPr>
        <xdr:cNvSpPr txBox="1"/>
      </xdr:nvSpPr>
      <xdr:spPr>
        <a:xfrm>
          <a:off x="22212300" y="64689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146919</xdr:rowOff>
    </xdr:from>
    <xdr:to>
      <xdr:col>116</xdr:col>
      <xdr:colOff>114300</xdr:colOff>
      <xdr:row>38</xdr:row>
      <xdr:rowOff>77068</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22110700" y="649056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112908</xdr:rowOff>
    </xdr:from>
    <xdr:to>
      <xdr:col>111</xdr:col>
      <xdr:colOff>177800</xdr:colOff>
      <xdr:row>34</xdr:row>
      <xdr:rowOff>146969</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flipV="1">
          <a:off x="20434300" y="5942208"/>
          <a:ext cx="889000" cy="34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3175</xdr:rowOff>
    </xdr:from>
    <xdr:to>
      <xdr:col>112</xdr:col>
      <xdr:colOff>38100</xdr:colOff>
      <xdr:row>38</xdr:row>
      <xdr:rowOff>104775</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1272500" y="651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95902</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088428" y="6611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34</xdr:row>
      <xdr:rowOff>146969</xdr:rowOff>
    </xdr:from>
    <xdr:to>
      <xdr:col>107</xdr:col>
      <xdr:colOff>50800</xdr:colOff>
      <xdr:row>35</xdr:row>
      <xdr:rowOff>92837</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flipV="1">
          <a:off x="19545300" y="5976269"/>
          <a:ext cx="889000" cy="11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11588</xdr:rowOff>
    </xdr:from>
    <xdr:to>
      <xdr:col>107</xdr:col>
      <xdr:colOff>101600</xdr:colOff>
      <xdr:row>38</xdr:row>
      <xdr:rowOff>113188</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0383500" y="652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104315</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199428" y="6619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34</xdr:row>
      <xdr:rowOff>92151</xdr:rowOff>
    </xdr:from>
    <xdr:to>
      <xdr:col>102</xdr:col>
      <xdr:colOff>114300</xdr:colOff>
      <xdr:row>35</xdr:row>
      <xdr:rowOff>92837</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18656300" y="5921451"/>
          <a:ext cx="889000" cy="1721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171379</xdr:rowOff>
    </xdr:from>
    <xdr:to>
      <xdr:col>102</xdr:col>
      <xdr:colOff>165100</xdr:colOff>
      <xdr:row>38</xdr:row>
      <xdr:rowOff>101529</xdr:rowOff>
    </xdr:to>
    <xdr:sp macro="" textlink="">
      <xdr:nvSpPr>
        <xdr:cNvPr id="745" name="フローチャート: 判断 744">
          <a:extLst>
            <a:ext uri="{FF2B5EF4-FFF2-40B4-BE49-F238E27FC236}">
              <a16:creationId xmlns:a16="http://schemas.microsoft.com/office/drawing/2014/main" id="{00000000-0008-0000-0600-0000E9020000}"/>
            </a:ext>
          </a:extLst>
        </xdr:cNvPr>
        <xdr:cNvSpPr/>
      </xdr:nvSpPr>
      <xdr:spPr>
        <a:xfrm>
          <a:off x="19494500" y="6515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92656</xdr:rowOff>
    </xdr:from>
    <xdr:ext cx="469744"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19310428" y="6607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71481</xdr:rowOff>
    </xdr:from>
    <xdr:to>
      <xdr:col>98</xdr:col>
      <xdr:colOff>38100</xdr:colOff>
      <xdr:row>38</xdr:row>
      <xdr:rowOff>1631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8605500" y="6415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164208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8421428" y="6507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32</xdr:row>
      <xdr:rowOff>99278</xdr:rowOff>
    </xdr:from>
    <xdr:to>
      <xdr:col>116</xdr:col>
      <xdr:colOff>114300</xdr:colOff>
      <xdr:row>33</xdr:row>
      <xdr:rowOff>29428</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22110700" y="5585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31</xdr:row>
      <xdr:rowOff>122155</xdr:rowOff>
    </xdr:from>
    <xdr:ext cx="534377" cy="259045"/>
    <xdr:sp macro="" textlink="">
      <xdr:nvSpPr>
        <xdr:cNvPr id="755" name="投資及び出資金該当値テキスト">
          <a:extLst>
            <a:ext uri="{FF2B5EF4-FFF2-40B4-BE49-F238E27FC236}">
              <a16:creationId xmlns:a16="http://schemas.microsoft.com/office/drawing/2014/main" id="{00000000-0008-0000-0600-0000F3020000}"/>
            </a:ext>
          </a:extLst>
        </xdr:cNvPr>
        <xdr:cNvSpPr txBox="1"/>
      </xdr:nvSpPr>
      <xdr:spPr>
        <a:xfrm>
          <a:off x="22212300" y="54371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62108</xdr:rowOff>
    </xdr:from>
    <xdr:to>
      <xdr:col>112</xdr:col>
      <xdr:colOff>38100</xdr:colOff>
      <xdr:row>34</xdr:row>
      <xdr:rowOff>163708</xdr:rowOff>
    </xdr:to>
    <xdr:sp macro="" textlink="">
      <xdr:nvSpPr>
        <xdr:cNvPr id="756" name="楕円 755">
          <a:extLst>
            <a:ext uri="{FF2B5EF4-FFF2-40B4-BE49-F238E27FC236}">
              <a16:creationId xmlns:a16="http://schemas.microsoft.com/office/drawing/2014/main" id="{00000000-0008-0000-0600-0000F4020000}"/>
            </a:ext>
          </a:extLst>
        </xdr:cNvPr>
        <xdr:cNvSpPr/>
      </xdr:nvSpPr>
      <xdr:spPr>
        <a:xfrm>
          <a:off x="21272500" y="5891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33</xdr:row>
      <xdr:rowOff>8785</xdr:rowOff>
    </xdr:from>
    <xdr:ext cx="534377"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21056111" y="5666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34</xdr:row>
      <xdr:rowOff>96169</xdr:rowOff>
    </xdr:from>
    <xdr:to>
      <xdr:col>107</xdr:col>
      <xdr:colOff>101600</xdr:colOff>
      <xdr:row>35</xdr:row>
      <xdr:rowOff>26319</xdr:rowOff>
    </xdr:to>
    <xdr:sp macro="" textlink="">
      <xdr:nvSpPr>
        <xdr:cNvPr id="758" name="楕円 757">
          <a:extLst>
            <a:ext uri="{FF2B5EF4-FFF2-40B4-BE49-F238E27FC236}">
              <a16:creationId xmlns:a16="http://schemas.microsoft.com/office/drawing/2014/main" id="{00000000-0008-0000-0600-0000F6020000}"/>
            </a:ext>
          </a:extLst>
        </xdr:cNvPr>
        <xdr:cNvSpPr/>
      </xdr:nvSpPr>
      <xdr:spPr>
        <a:xfrm>
          <a:off x="20383500" y="592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33</xdr:row>
      <xdr:rowOff>42846</xdr:rowOff>
    </xdr:from>
    <xdr:ext cx="534377"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0167111" y="5700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35</xdr:row>
      <xdr:rowOff>42037</xdr:rowOff>
    </xdr:from>
    <xdr:to>
      <xdr:col>102</xdr:col>
      <xdr:colOff>165100</xdr:colOff>
      <xdr:row>35</xdr:row>
      <xdr:rowOff>143637</xdr:rowOff>
    </xdr:to>
    <xdr:sp macro="" textlink="">
      <xdr:nvSpPr>
        <xdr:cNvPr id="760" name="楕円 759">
          <a:extLst>
            <a:ext uri="{FF2B5EF4-FFF2-40B4-BE49-F238E27FC236}">
              <a16:creationId xmlns:a16="http://schemas.microsoft.com/office/drawing/2014/main" id="{00000000-0008-0000-0600-0000F8020000}"/>
            </a:ext>
          </a:extLst>
        </xdr:cNvPr>
        <xdr:cNvSpPr/>
      </xdr:nvSpPr>
      <xdr:spPr>
        <a:xfrm>
          <a:off x="19494500" y="6042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33</xdr:row>
      <xdr:rowOff>160164</xdr:rowOff>
    </xdr:from>
    <xdr:ext cx="534377"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278111" y="5818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41351</xdr:rowOff>
    </xdr:from>
    <xdr:to>
      <xdr:col>98</xdr:col>
      <xdr:colOff>38100</xdr:colOff>
      <xdr:row>34</xdr:row>
      <xdr:rowOff>142951</xdr:rowOff>
    </xdr:to>
    <xdr:sp macro="" textlink="">
      <xdr:nvSpPr>
        <xdr:cNvPr id="762" name="楕円 761">
          <a:extLst>
            <a:ext uri="{FF2B5EF4-FFF2-40B4-BE49-F238E27FC236}">
              <a16:creationId xmlns:a16="http://schemas.microsoft.com/office/drawing/2014/main" id="{00000000-0008-0000-0600-0000FA020000}"/>
            </a:ext>
          </a:extLst>
        </xdr:cNvPr>
        <xdr:cNvSpPr/>
      </xdr:nvSpPr>
      <xdr:spPr>
        <a:xfrm>
          <a:off x="18605500" y="5870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32</xdr:row>
      <xdr:rowOff>159478</xdr:rowOff>
    </xdr:from>
    <xdr:ext cx="534377"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389111" y="5645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16,040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9" name="テキスト ボックス 778">
          <a:extLst>
            <a:ext uri="{FF2B5EF4-FFF2-40B4-BE49-F238E27FC236}">
              <a16:creationId xmlns:a16="http://schemas.microsoft.com/office/drawing/2014/main" id="{00000000-0008-0000-0600-00000B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3" name="テキスト ボックス 782">
          <a:extLst>
            <a:ext uri="{FF2B5EF4-FFF2-40B4-BE49-F238E27FC236}">
              <a16:creationId xmlns:a16="http://schemas.microsoft.com/office/drawing/2014/main" id="{00000000-0008-0000-0600-00000F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5" name="テキスト ボックス 784">
          <a:extLst>
            <a:ext uri="{FF2B5EF4-FFF2-40B4-BE49-F238E27FC236}">
              <a16:creationId xmlns:a16="http://schemas.microsoft.com/office/drawing/2014/main" id="{00000000-0008-0000-0600-000011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貸付金グラフ枠">
          <a:extLst>
            <a:ext uri="{FF2B5EF4-FFF2-40B4-BE49-F238E27FC236}">
              <a16:creationId xmlns:a16="http://schemas.microsoft.com/office/drawing/2014/main" id="{00000000-0008-0000-06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70510</xdr:rowOff>
    </xdr:from>
    <xdr:to>
      <xdr:col>116</xdr:col>
      <xdr:colOff>62864</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flipV="1">
          <a:off x="22159595" y="8643010"/>
          <a:ext cx="1269" cy="15169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8" name="貸付金最小値テキスト">
          <a:extLst>
            <a:ext uri="{FF2B5EF4-FFF2-40B4-BE49-F238E27FC236}">
              <a16:creationId xmlns:a16="http://schemas.microsoft.com/office/drawing/2014/main" id="{00000000-0008-0000-0600-000014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17187</xdr:rowOff>
    </xdr:from>
    <xdr:ext cx="534377" cy="259045"/>
    <xdr:sp macro="" textlink="">
      <xdr:nvSpPr>
        <xdr:cNvPr id="790" name="貸付金最大値テキスト">
          <a:extLst>
            <a:ext uri="{FF2B5EF4-FFF2-40B4-BE49-F238E27FC236}">
              <a16:creationId xmlns:a16="http://schemas.microsoft.com/office/drawing/2014/main" id="{00000000-0008-0000-0600-000016030000}"/>
            </a:ext>
          </a:extLst>
        </xdr:cNvPr>
        <xdr:cNvSpPr txBox="1"/>
      </xdr:nvSpPr>
      <xdr:spPr>
        <a:xfrm>
          <a:off x="22212300" y="8418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39,816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70510</xdr:rowOff>
    </xdr:from>
    <xdr:to>
      <xdr:col>116</xdr:col>
      <xdr:colOff>152400</xdr:colOff>
      <xdr:row>50</xdr:row>
      <xdr:rowOff>70510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2072600" y="8643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55</xdr:row>
      <xdr:rowOff>69177</xdr:rowOff>
    </xdr:from>
    <xdr:to>
      <xdr:col>116</xdr:col>
      <xdr:colOff>63500</xdr:colOff>
      <xdr:row>55</xdr:row>
      <xdr:rowOff>94780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1323300" y="9498927"/>
          <a:ext cx="838200" cy="25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56735</xdr:rowOff>
    </xdr:from>
    <xdr:ext cx="469744" cy="259045"/>
    <xdr:sp macro="" textlink="">
      <xdr:nvSpPr>
        <xdr:cNvPr id="793" name="貸付金平均値テキスト">
          <a:extLst>
            <a:ext uri="{FF2B5EF4-FFF2-40B4-BE49-F238E27FC236}">
              <a16:creationId xmlns:a16="http://schemas.microsoft.com/office/drawing/2014/main" id="{00000000-0008-0000-0600-000019030000}"/>
            </a:ext>
          </a:extLst>
        </xdr:cNvPr>
        <xdr:cNvSpPr txBox="1"/>
      </xdr:nvSpPr>
      <xdr:spPr>
        <a:xfrm>
          <a:off x="22212300" y="1000083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78308</xdr:rowOff>
    </xdr:from>
    <xdr:to>
      <xdr:col>116</xdr:col>
      <xdr:colOff>114300</xdr:colOff>
      <xdr:row>59</xdr:row>
      <xdr:rowOff>8458</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22110700" y="1002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55</xdr:row>
      <xdr:rowOff>94780</xdr:rowOff>
    </xdr:from>
    <xdr:to>
      <xdr:col>111</xdr:col>
      <xdr:colOff>177800</xdr:colOff>
      <xdr:row>55</xdr:row>
      <xdr:rowOff>121374</xdr:rowOff>
    </xdr:to>
    <xdr:cxnSp macro="">
      <xdr:nvCxnSpPr>
        <xdr:cNvPr id="795" name="直線コネクタ 794">
          <a:extLst>
            <a:ext uri="{FF2B5EF4-FFF2-40B4-BE49-F238E27FC236}">
              <a16:creationId xmlns:a16="http://schemas.microsoft.com/office/drawing/2014/main" id="{00000000-0008-0000-0600-00001B030000}"/>
            </a:ext>
          </a:extLst>
        </xdr:cNvPr>
        <xdr:cNvCxnSpPr/>
      </xdr:nvCxnSpPr>
      <xdr:spPr>
        <a:xfrm flipV="1">
          <a:off x="20434300" y="9524530"/>
          <a:ext cx="889000" cy="26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71069</xdr:rowOff>
    </xdr:from>
    <xdr:to>
      <xdr:col>112</xdr:col>
      <xdr:colOff>38100</xdr:colOff>
      <xdr:row>59</xdr:row>
      <xdr:rowOff>1219</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21272500" y="10015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163796</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1088428" y="10107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55</xdr:row>
      <xdr:rowOff>121374</xdr:rowOff>
    </xdr:from>
    <xdr:to>
      <xdr:col>107</xdr:col>
      <xdr:colOff>50800</xdr:colOff>
      <xdr:row>55</xdr:row>
      <xdr:rowOff>165494</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flipV="1">
          <a:off x="19545300" y="9551124"/>
          <a:ext cx="889000" cy="441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55638</xdr:rowOff>
    </xdr:from>
    <xdr:to>
      <xdr:col>107</xdr:col>
      <xdr:colOff>101600</xdr:colOff>
      <xdr:row>58</xdr:row>
      <xdr:rowOff>157238</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0383500" y="9999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148365</xdr:rowOff>
    </xdr:from>
    <xdr:ext cx="469744"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199428" y="100924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55</xdr:row>
      <xdr:rowOff>165494</xdr:rowOff>
    </xdr:from>
    <xdr:to>
      <xdr:col>102</xdr:col>
      <xdr:colOff>114300</xdr:colOff>
      <xdr:row>56</xdr:row>
      <xdr:rowOff>25895</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18656300" y="9595244"/>
          <a:ext cx="889000" cy="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55829</xdr:rowOff>
    </xdr:from>
    <xdr:to>
      <xdr:col>102</xdr:col>
      <xdr:colOff>165100</xdr:colOff>
      <xdr:row>58</xdr:row>
      <xdr:rowOff>157429</xdr:rowOff>
    </xdr:to>
    <xdr:sp macro="" textlink="">
      <xdr:nvSpPr>
        <xdr:cNvPr id="802" name="フローチャート: 判断 801">
          <a:extLst>
            <a:ext uri="{FF2B5EF4-FFF2-40B4-BE49-F238E27FC236}">
              <a16:creationId xmlns:a16="http://schemas.microsoft.com/office/drawing/2014/main" id="{00000000-0008-0000-0600-000022030000}"/>
            </a:ext>
          </a:extLst>
        </xdr:cNvPr>
        <xdr:cNvSpPr/>
      </xdr:nvSpPr>
      <xdr:spPr>
        <a:xfrm>
          <a:off x="19494500" y="9999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148556</xdr:rowOff>
    </xdr:from>
    <xdr:ext cx="469744"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19310428" y="10092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159842</xdr:rowOff>
    </xdr:from>
    <xdr:to>
      <xdr:col>98</xdr:col>
      <xdr:colOff>38100</xdr:colOff>
      <xdr:row>58</xdr:row>
      <xdr:rowOff>89992</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8605500" y="9932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81119</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8421428" y="10025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55</xdr:row>
      <xdr:rowOff>18377</xdr:rowOff>
    </xdr:from>
    <xdr:to>
      <xdr:col>116</xdr:col>
      <xdr:colOff>114300</xdr:colOff>
      <xdr:row>55</xdr:row>
      <xdr:rowOff>119977</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22110700" y="9448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54</xdr:row>
      <xdr:rowOff>41254</xdr:rowOff>
    </xdr:from>
    <xdr:ext cx="534377" cy="259045"/>
    <xdr:sp macro="" textlink="">
      <xdr:nvSpPr>
        <xdr:cNvPr id="812" name="貸付金該当値テキスト">
          <a:extLst>
            <a:ext uri="{FF2B5EF4-FFF2-40B4-BE49-F238E27FC236}">
              <a16:creationId xmlns:a16="http://schemas.microsoft.com/office/drawing/2014/main" id="{00000000-0008-0000-0600-00002C030000}"/>
            </a:ext>
          </a:extLst>
        </xdr:cNvPr>
        <xdr:cNvSpPr txBox="1"/>
      </xdr:nvSpPr>
      <xdr:spPr>
        <a:xfrm>
          <a:off x="22212300" y="929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55</xdr:row>
      <xdr:rowOff>43980</xdr:rowOff>
    </xdr:from>
    <xdr:to>
      <xdr:col>112</xdr:col>
      <xdr:colOff>38100</xdr:colOff>
      <xdr:row>55</xdr:row>
      <xdr:rowOff>145580</xdr:rowOff>
    </xdr:to>
    <xdr:sp macro="" textlink="">
      <xdr:nvSpPr>
        <xdr:cNvPr id="813" name="楕円 812">
          <a:extLst>
            <a:ext uri="{FF2B5EF4-FFF2-40B4-BE49-F238E27FC236}">
              <a16:creationId xmlns:a16="http://schemas.microsoft.com/office/drawing/2014/main" id="{00000000-0008-0000-0600-00002D030000}"/>
            </a:ext>
          </a:extLst>
        </xdr:cNvPr>
        <xdr:cNvSpPr/>
      </xdr:nvSpPr>
      <xdr:spPr>
        <a:xfrm>
          <a:off x="21272500" y="947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53</xdr:row>
      <xdr:rowOff>162107</xdr:rowOff>
    </xdr:from>
    <xdr:ext cx="534377"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056111" y="9248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55</xdr:row>
      <xdr:rowOff>70574</xdr:rowOff>
    </xdr:from>
    <xdr:to>
      <xdr:col>107</xdr:col>
      <xdr:colOff>101600</xdr:colOff>
      <xdr:row>56</xdr:row>
      <xdr:rowOff>724</xdr:rowOff>
    </xdr:to>
    <xdr:sp macro="" textlink="">
      <xdr:nvSpPr>
        <xdr:cNvPr id="815" name="楕円 814">
          <a:extLst>
            <a:ext uri="{FF2B5EF4-FFF2-40B4-BE49-F238E27FC236}">
              <a16:creationId xmlns:a16="http://schemas.microsoft.com/office/drawing/2014/main" id="{00000000-0008-0000-0600-00002F030000}"/>
            </a:ext>
          </a:extLst>
        </xdr:cNvPr>
        <xdr:cNvSpPr/>
      </xdr:nvSpPr>
      <xdr:spPr>
        <a:xfrm>
          <a:off x="20383500" y="9500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54</xdr:row>
      <xdr:rowOff>17251</xdr:rowOff>
    </xdr:from>
    <xdr:ext cx="534377"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0167111" y="9275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55</xdr:row>
      <xdr:rowOff>114694</xdr:rowOff>
    </xdr:from>
    <xdr:to>
      <xdr:col>102</xdr:col>
      <xdr:colOff>165100</xdr:colOff>
      <xdr:row>56</xdr:row>
      <xdr:rowOff>44844</xdr:rowOff>
    </xdr:to>
    <xdr:sp macro="" textlink="">
      <xdr:nvSpPr>
        <xdr:cNvPr id="817" name="楕円 816">
          <a:extLst>
            <a:ext uri="{FF2B5EF4-FFF2-40B4-BE49-F238E27FC236}">
              <a16:creationId xmlns:a16="http://schemas.microsoft.com/office/drawing/2014/main" id="{00000000-0008-0000-0600-000031030000}"/>
            </a:ext>
          </a:extLst>
        </xdr:cNvPr>
        <xdr:cNvSpPr/>
      </xdr:nvSpPr>
      <xdr:spPr>
        <a:xfrm>
          <a:off x="19494500" y="9544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54</xdr:row>
      <xdr:rowOff>61371</xdr:rowOff>
    </xdr:from>
    <xdr:ext cx="534377"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278111" y="9319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55</xdr:row>
      <xdr:rowOff>146545</xdr:rowOff>
    </xdr:from>
    <xdr:to>
      <xdr:col>98</xdr:col>
      <xdr:colOff>38100</xdr:colOff>
      <xdr:row>56</xdr:row>
      <xdr:rowOff>76695</xdr:rowOff>
    </xdr:to>
    <xdr:sp macro="" textlink="">
      <xdr:nvSpPr>
        <xdr:cNvPr id="819" name="楕円 818">
          <a:extLst>
            <a:ext uri="{FF2B5EF4-FFF2-40B4-BE49-F238E27FC236}">
              <a16:creationId xmlns:a16="http://schemas.microsoft.com/office/drawing/2014/main" id="{00000000-0008-0000-0600-000033030000}"/>
            </a:ext>
          </a:extLst>
        </xdr:cNvPr>
        <xdr:cNvSpPr/>
      </xdr:nvSpPr>
      <xdr:spPr>
        <a:xfrm>
          <a:off x="18605500" y="9576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54</xdr:row>
      <xdr:rowOff>93222</xdr:rowOff>
    </xdr:from>
    <xdr:ext cx="534377"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18389111" y="9351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70606</xdr:rowOff>
    </xdr:from>
    <xdr:to>
      <xdr:col>116</xdr:col>
      <xdr:colOff>62864</xdr:colOff>
      <xdr:row>78</xdr:row>
      <xdr:rowOff>145701</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72106"/>
          <a:ext cx="1269" cy="14466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149528</xdr:rowOff>
    </xdr:from>
    <xdr:ext cx="469744"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522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145701</xdr:rowOff>
    </xdr:from>
    <xdr:to>
      <xdr:col>116</xdr:col>
      <xdr:colOff>152400</xdr:colOff>
      <xdr:row>78</xdr:row>
      <xdr:rowOff>145701</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5188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17283</xdr:rowOff>
    </xdr:from>
    <xdr:ext cx="534377"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47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70606</xdr:rowOff>
    </xdr:from>
    <xdr:to>
      <xdr:col>116</xdr:col>
      <xdr:colOff>152400</xdr:colOff>
      <xdr:row>70</xdr:row>
      <xdr:rowOff>70606</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721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72</xdr:row>
      <xdr:rowOff>69939</xdr:rowOff>
    </xdr:from>
    <xdr:to>
      <xdr:col>116</xdr:col>
      <xdr:colOff>63500</xdr:colOff>
      <xdr:row>72</xdr:row>
      <xdr:rowOff>134347</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414339"/>
          <a:ext cx="838200" cy="6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72</xdr:row>
      <xdr:rowOff>161606</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5060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11729</xdr:rowOff>
    </xdr:from>
    <xdr:to>
      <xdr:col>116</xdr:col>
      <xdr:colOff>114300</xdr:colOff>
      <xdr:row>73</xdr:row>
      <xdr:rowOff>113329</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527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72</xdr:row>
      <xdr:rowOff>134347</xdr:rowOff>
    </xdr:from>
    <xdr:to>
      <xdr:col>111</xdr:col>
      <xdr:colOff>177800</xdr:colOff>
      <xdr:row>73</xdr:row>
      <xdr:rowOff>10731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0434300" y="12478747"/>
          <a:ext cx="889000" cy="4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72</xdr:row>
      <xdr:rowOff>70821</xdr:rowOff>
    </xdr:from>
    <xdr:to>
      <xdr:col>112</xdr:col>
      <xdr:colOff>38100</xdr:colOff>
      <xdr:row>73</xdr:row>
      <xdr:rowOff>971</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415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71</xdr:row>
      <xdr:rowOff>17498</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2190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10731</xdr:rowOff>
    </xdr:from>
    <xdr:to>
      <xdr:col>107</xdr:col>
      <xdr:colOff>50800</xdr:colOff>
      <xdr:row>73</xdr:row>
      <xdr:rowOff>18542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19545300" y="12526581"/>
          <a:ext cx="889000" cy="7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72</xdr:row>
      <xdr:rowOff>30893</xdr:rowOff>
    </xdr:from>
    <xdr:to>
      <xdr:col>107</xdr:col>
      <xdr:colOff>101600</xdr:colOff>
      <xdr:row>72</xdr:row>
      <xdr:rowOff>132493</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375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70</xdr:row>
      <xdr:rowOff>149020</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2150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18542</xdr:rowOff>
    </xdr:from>
    <xdr:to>
      <xdr:col>102</xdr:col>
      <xdr:colOff>114300</xdr:colOff>
      <xdr:row>73</xdr:row>
      <xdr:rowOff>52298</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534392"/>
          <a:ext cx="889000" cy="33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72</xdr:row>
      <xdr:rowOff>43180</xdr:rowOff>
    </xdr:from>
    <xdr:to>
      <xdr:col>102</xdr:col>
      <xdr:colOff>165100</xdr:colOff>
      <xdr:row>72</xdr:row>
      <xdr:rowOff>144780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38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70</xdr:row>
      <xdr:rowOff>161307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2162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72</xdr:row>
      <xdr:rowOff>51238</xdr:rowOff>
    </xdr:from>
    <xdr:to>
      <xdr:col>98</xdr:col>
      <xdr:colOff>38100</xdr:colOff>
      <xdr:row>72</xdr:row>
      <xdr:rowOff>152838</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395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70</xdr:row>
      <xdr:rowOff>169365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21708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19139</xdr:rowOff>
    </xdr:from>
    <xdr:to>
      <xdr:col>116</xdr:col>
      <xdr:colOff>114300</xdr:colOff>
      <xdr:row>72</xdr:row>
      <xdr:rowOff>120739</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36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71</xdr:row>
      <xdr:rowOff>42016</xdr:rowOff>
    </xdr:from>
    <xdr:ext cx="534377"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214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72</xdr:row>
      <xdr:rowOff>83547</xdr:rowOff>
    </xdr:from>
    <xdr:to>
      <xdr:col>112</xdr:col>
      <xdr:colOff>38100</xdr:colOff>
      <xdr:row>73</xdr:row>
      <xdr:rowOff>13697</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427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4824</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520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131381</xdr:rowOff>
    </xdr:from>
    <xdr:to>
      <xdr:col>107</xdr:col>
      <xdr:colOff>101600</xdr:colOff>
      <xdr:row>73</xdr:row>
      <xdr:rowOff>61531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475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52658</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568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72</xdr:row>
      <xdr:rowOff>139192</xdr:rowOff>
    </xdr:from>
    <xdr:to>
      <xdr:col>102</xdr:col>
      <xdr:colOff>165100</xdr:colOff>
      <xdr:row>73</xdr:row>
      <xdr:rowOff>69342</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4835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60469</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78111" y="12576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1498</xdr:rowOff>
    </xdr:from>
    <xdr:to>
      <xdr:col>98</xdr:col>
      <xdr:colOff>38100</xdr:colOff>
      <xdr:row>73</xdr:row>
      <xdr:rowOff>103098</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51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94225</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89111" y="1261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人件費は、職員給料及び会計年度任用職員報酬の増加等により</a:t>
          </a:r>
          <a:r>
            <a:rPr kumimoji="1" lang="en-US" altLang="ja-JP" sz="1200">
              <a:latin typeface="ＭＳ Ｐゴシック" panose="020B0600070205080204" pitchFamily="50" charset="-128"/>
              <a:ea typeface="ＭＳ Ｐゴシック" panose="020B0600070205080204" pitchFamily="50" charset="-128"/>
            </a:rPr>
            <a:t>166,261</a:t>
          </a:r>
          <a:r>
            <a:rPr kumimoji="1" lang="ja-JP" altLang="en-US" sz="1200">
              <a:latin typeface="ＭＳ Ｐゴシック" panose="020B0600070205080204" pitchFamily="50" charset="-128"/>
              <a:ea typeface="ＭＳ Ｐゴシック" panose="020B0600070205080204" pitchFamily="50" charset="-128"/>
            </a:rPr>
            <a:t>円（類似団体比較</a:t>
          </a:r>
          <a:r>
            <a:rPr kumimoji="1" lang="en-US" altLang="ja-JP" sz="1200">
              <a:latin typeface="ＭＳ Ｐゴシック" panose="020B0600070205080204" pitchFamily="50" charset="-128"/>
              <a:ea typeface="ＭＳ Ｐゴシック" panose="020B0600070205080204" pitchFamily="50" charset="-128"/>
            </a:rPr>
            <a:t>45,467</a:t>
          </a:r>
          <a:r>
            <a:rPr kumimoji="1" lang="ja-JP" altLang="en-US" sz="1200">
              <a:latin typeface="ＭＳ Ｐゴシック" panose="020B0600070205080204" pitchFamily="50" charset="-128"/>
              <a:ea typeface="ＭＳ Ｐゴシック" panose="020B0600070205080204" pitchFamily="50" charset="-128"/>
            </a:rPr>
            <a:t>円高）となっている。今後も組織の見直し等を図る中で計画的な職員採用に努める。</a:t>
          </a:r>
        </a:p>
        <a:p>
          <a:r>
            <a:rPr kumimoji="1" lang="ja-JP" altLang="en-US" sz="1200">
              <a:latin typeface="ＭＳ Ｐゴシック" panose="020B0600070205080204" pitchFamily="50" charset="-128"/>
              <a:ea typeface="ＭＳ Ｐゴシック" panose="020B0600070205080204" pitchFamily="50" charset="-128"/>
            </a:rPr>
            <a:t>　物件費は、</a:t>
          </a:r>
          <a:r>
            <a:rPr kumimoji="1" lang="en-US" altLang="ja-JP" sz="1200">
              <a:latin typeface="ＭＳ Ｐゴシック" panose="020B0600070205080204" pitchFamily="50" charset="-128"/>
              <a:ea typeface="ＭＳ Ｐゴシック" panose="020B0600070205080204" pitchFamily="50" charset="-128"/>
            </a:rPr>
            <a:t>151,251</a:t>
          </a:r>
          <a:r>
            <a:rPr kumimoji="1" lang="ja-JP" altLang="en-US" sz="1200">
              <a:latin typeface="ＭＳ Ｐゴシック" panose="020B0600070205080204" pitchFamily="50" charset="-128"/>
              <a:ea typeface="ＭＳ Ｐゴシック" panose="020B0600070205080204" pitchFamily="50" charset="-128"/>
            </a:rPr>
            <a:t>円（類似団体平均比較</a:t>
          </a:r>
          <a:r>
            <a:rPr kumimoji="1" lang="en-US" altLang="ja-JP" sz="1200">
              <a:latin typeface="ＭＳ Ｐゴシック" panose="020B0600070205080204" pitchFamily="50" charset="-128"/>
              <a:ea typeface="ＭＳ Ｐゴシック" panose="020B0600070205080204" pitchFamily="50" charset="-128"/>
            </a:rPr>
            <a:t>39,361</a:t>
          </a:r>
          <a:r>
            <a:rPr kumimoji="1" lang="ja-JP" altLang="en-US" sz="1200">
              <a:latin typeface="ＭＳ Ｐゴシック" panose="020B0600070205080204" pitchFamily="50" charset="-128"/>
              <a:ea typeface="ＭＳ Ｐゴシック" panose="020B0600070205080204" pitchFamily="50" charset="-128"/>
            </a:rPr>
            <a:t>円高）で、類似団体平均の約</a:t>
          </a:r>
          <a:r>
            <a:rPr kumimoji="1" lang="en-US" altLang="ja-JP" sz="1200">
              <a:latin typeface="ＭＳ Ｐゴシック" panose="020B0600070205080204" pitchFamily="50" charset="-128"/>
              <a:ea typeface="ＭＳ Ｐゴシック" panose="020B0600070205080204" pitchFamily="50" charset="-128"/>
            </a:rPr>
            <a:t>1.35</a:t>
          </a:r>
          <a:r>
            <a:rPr kumimoji="1" lang="ja-JP" altLang="en-US" sz="1200">
              <a:latin typeface="ＭＳ Ｐゴシック" panose="020B0600070205080204" pitchFamily="50" charset="-128"/>
              <a:ea typeface="ＭＳ Ｐゴシック" panose="020B0600070205080204" pitchFamily="50" charset="-128"/>
            </a:rPr>
            <a:t>倍となっている。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施設老朽化、賃金上昇、物価高騰等が主な増加要因だが、</a:t>
          </a:r>
          <a:r>
            <a:rPr kumimoji="1" lang="ja-JP" altLang="en-US" sz="1200">
              <a:latin typeface="ＭＳ Ｐゴシック" panose="020B0600070205080204" pitchFamily="50" charset="-128"/>
              <a:ea typeface="ＭＳ Ｐゴシック" panose="020B0600070205080204" pitchFamily="50" charset="-128"/>
            </a:rPr>
            <a:t>今後も経費等の見直し、削減に努める。</a:t>
          </a:r>
        </a:p>
        <a:p>
          <a:r>
            <a:rPr kumimoji="1" lang="ja-JP" altLang="en-US" sz="1200">
              <a:latin typeface="ＭＳ Ｐゴシック" panose="020B0600070205080204" pitchFamily="50" charset="-128"/>
              <a:ea typeface="ＭＳ Ｐゴシック" panose="020B0600070205080204" pitchFamily="50" charset="-128"/>
            </a:rPr>
            <a:t>　維持補修費は、</a:t>
          </a:r>
          <a:r>
            <a:rPr kumimoji="1" lang="en-US" altLang="ja-JP" sz="1200">
              <a:latin typeface="ＭＳ Ｐゴシック" panose="020B0600070205080204" pitchFamily="50" charset="-128"/>
              <a:ea typeface="ＭＳ Ｐゴシック" panose="020B0600070205080204" pitchFamily="50" charset="-128"/>
            </a:rPr>
            <a:t>30,933</a:t>
          </a:r>
          <a:r>
            <a:rPr kumimoji="1" lang="ja-JP" altLang="en-US" sz="1200">
              <a:latin typeface="ＭＳ Ｐゴシック" panose="020B0600070205080204" pitchFamily="50" charset="-128"/>
              <a:ea typeface="ＭＳ Ｐゴシック" panose="020B0600070205080204" pitchFamily="50" charset="-128"/>
            </a:rPr>
            <a:t>円（類似団体平均比較</a:t>
          </a:r>
          <a:r>
            <a:rPr kumimoji="1" lang="en-US" altLang="ja-JP" sz="1200">
              <a:latin typeface="ＭＳ Ｐゴシック" panose="020B0600070205080204" pitchFamily="50" charset="-128"/>
              <a:ea typeface="ＭＳ Ｐゴシック" panose="020B0600070205080204" pitchFamily="50" charset="-128"/>
            </a:rPr>
            <a:t>23,522</a:t>
          </a:r>
          <a:r>
            <a:rPr kumimoji="1" lang="ja-JP" altLang="en-US" sz="1200">
              <a:latin typeface="ＭＳ Ｐゴシック" panose="020B0600070205080204" pitchFamily="50" charset="-128"/>
              <a:ea typeface="ＭＳ Ｐゴシック" panose="020B0600070205080204" pitchFamily="50" charset="-128"/>
            </a:rPr>
            <a:t>円高）で、類似団体平均の約</a:t>
          </a:r>
          <a:r>
            <a:rPr kumimoji="1" lang="en-US" altLang="ja-JP" sz="1200">
              <a:latin typeface="ＭＳ Ｐゴシック" panose="020B0600070205080204" pitchFamily="50" charset="-128"/>
              <a:ea typeface="ＭＳ Ｐゴシック" panose="020B0600070205080204" pitchFamily="50" charset="-128"/>
            </a:rPr>
            <a:t>4.17</a:t>
          </a:r>
          <a:r>
            <a:rPr kumimoji="1" lang="ja-JP" altLang="en-US" sz="1200">
              <a:latin typeface="ＭＳ Ｐゴシック" panose="020B0600070205080204" pitchFamily="50" charset="-128"/>
              <a:ea typeface="ＭＳ Ｐゴシック" panose="020B0600070205080204" pitchFamily="50" charset="-128"/>
            </a:rPr>
            <a:t>倍となっている。</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主に除雪経費であり、降雪が多い地域であるため類似団体より経費が</a:t>
          </a:r>
          <a:r>
            <a:rPr kumimoji="1" lang="ja-JP" altLang="en-US" sz="1200">
              <a:latin typeface="ＭＳ Ｐゴシック" panose="020B0600070205080204" pitchFamily="50" charset="-128"/>
              <a:ea typeface="ＭＳ Ｐゴシック" panose="020B0600070205080204" pitchFamily="50" charset="-128"/>
            </a:rPr>
            <a:t>増高している。</a:t>
          </a:r>
        </a:p>
        <a:p>
          <a:r>
            <a:rPr kumimoji="1" lang="ja-JP" altLang="en-US" sz="1200">
              <a:latin typeface="ＭＳ Ｐゴシック" panose="020B0600070205080204" pitchFamily="50" charset="-128"/>
              <a:ea typeface="ＭＳ Ｐゴシック" panose="020B0600070205080204" pitchFamily="50" charset="-128"/>
            </a:rPr>
            <a:t>　扶助費は、</a:t>
          </a:r>
          <a:r>
            <a:rPr kumimoji="1" lang="en-US" altLang="ja-JP" sz="1200">
              <a:latin typeface="ＭＳ Ｐゴシック" panose="020B0600070205080204" pitchFamily="50" charset="-128"/>
              <a:ea typeface="ＭＳ Ｐゴシック" panose="020B0600070205080204" pitchFamily="50" charset="-128"/>
            </a:rPr>
            <a:t>92,223</a:t>
          </a:r>
          <a:r>
            <a:rPr kumimoji="1" lang="ja-JP" altLang="en-US" sz="1200">
              <a:latin typeface="ＭＳ Ｐゴシック" panose="020B0600070205080204" pitchFamily="50" charset="-128"/>
              <a:ea typeface="ＭＳ Ｐゴシック" panose="020B0600070205080204" pitchFamily="50" charset="-128"/>
            </a:rPr>
            <a:t>円（類似団体平均比較</a:t>
          </a:r>
          <a:r>
            <a:rPr kumimoji="1" lang="en-US" altLang="ja-JP" sz="1200">
              <a:latin typeface="ＭＳ Ｐゴシック" panose="020B0600070205080204" pitchFamily="50" charset="-128"/>
              <a:ea typeface="ＭＳ Ｐゴシック" panose="020B0600070205080204" pitchFamily="50" charset="-128"/>
            </a:rPr>
            <a:t>10,130</a:t>
          </a:r>
          <a:r>
            <a:rPr kumimoji="1" lang="ja-JP" altLang="en-US" sz="1200">
              <a:latin typeface="ＭＳ Ｐゴシック" panose="020B0600070205080204" pitchFamily="50" charset="-128"/>
              <a:ea typeface="ＭＳ Ｐゴシック" panose="020B0600070205080204" pitchFamily="50" charset="-128"/>
            </a:rPr>
            <a:t>円低）で、</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定額減税調整給付金事業実施等</a:t>
          </a:r>
          <a:r>
            <a:rPr kumimoji="1" lang="ja-JP" altLang="en-US" sz="1200">
              <a:latin typeface="ＭＳ Ｐゴシック" panose="020B0600070205080204" pitchFamily="50" charset="-128"/>
              <a:ea typeface="ＭＳ Ｐゴシック" panose="020B0600070205080204" pitchFamily="50" charset="-128"/>
            </a:rPr>
            <a:t>により、引き続き経費が増高している。補助費は、</a:t>
          </a:r>
          <a:r>
            <a:rPr kumimoji="1" lang="en-US" altLang="ja-JP" sz="1200">
              <a:latin typeface="ＭＳ Ｐゴシック" panose="020B0600070205080204" pitchFamily="50" charset="-128"/>
              <a:ea typeface="ＭＳ Ｐゴシック" panose="020B0600070205080204" pitchFamily="50" charset="-128"/>
            </a:rPr>
            <a:t>161,224</a:t>
          </a:r>
          <a:r>
            <a:rPr kumimoji="1" lang="ja-JP" altLang="en-US" sz="1200">
              <a:latin typeface="ＭＳ Ｐゴシック" panose="020B0600070205080204" pitchFamily="50" charset="-128"/>
              <a:ea typeface="ＭＳ Ｐゴシック" panose="020B0600070205080204" pitchFamily="50" charset="-128"/>
            </a:rPr>
            <a:t>円（類似団体平均比較</a:t>
          </a:r>
          <a:r>
            <a:rPr kumimoji="1" lang="en-US" altLang="ja-JP" sz="1200">
              <a:latin typeface="ＭＳ Ｐゴシック" panose="020B0600070205080204" pitchFamily="50" charset="-128"/>
              <a:ea typeface="ＭＳ Ｐゴシック" panose="020B0600070205080204" pitchFamily="50" charset="-128"/>
            </a:rPr>
            <a:t>34,466</a:t>
          </a:r>
          <a:r>
            <a:rPr kumimoji="1" lang="ja-JP" altLang="en-US" sz="1200">
              <a:latin typeface="ＭＳ Ｐゴシック" panose="020B0600070205080204" pitchFamily="50" charset="-128"/>
              <a:ea typeface="ＭＳ Ｐゴシック" panose="020B0600070205080204" pitchFamily="50" charset="-128"/>
            </a:rPr>
            <a:t>円高）で、公営企業会計に対する補助金等により、引き続き経費が増高している。</a:t>
          </a:r>
        </a:p>
        <a:p>
          <a:r>
            <a:rPr kumimoji="1" lang="ja-JP" altLang="en-US" sz="1200">
              <a:latin typeface="ＭＳ Ｐゴシック" panose="020B0600070205080204" pitchFamily="50" charset="-128"/>
              <a:ea typeface="ＭＳ Ｐゴシック" panose="020B0600070205080204" pitchFamily="50" charset="-128"/>
            </a:rPr>
            <a:t>　普通建設事業費は、</a:t>
          </a:r>
          <a:r>
            <a:rPr kumimoji="1" lang="en-US" altLang="ja-JP" sz="1200">
              <a:latin typeface="ＭＳ Ｐゴシック" panose="020B0600070205080204" pitchFamily="50" charset="-128"/>
              <a:ea typeface="ＭＳ Ｐゴシック" panose="020B0600070205080204" pitchFamily="50" charset="-128"/>
            </a:rPr>
            <a:t>150,224</a:t>
          </a:r>
          <a:r>
            <a:rPr kumimoji="1" lang="ja-JP" altLang="en-US" sz="1200">
              <a:latin typeface="ＭＳ Ｐゴシック" panose="020B0600070205080204" pitchFamily="50" charset="-128"/>
              <a:ea typeface="ＭＳ Ｐゴシック" panose="020B0600070205080204" pitchFamily="50" charset="-128"/>
            </a:rPr>
            <a:t>円（類似団体平均比較</a:t>
          </a:r>
          <a:r>
            <a:rPr kumimoji="1" lang="en-US" altLang="ja-JP" sz="1200">
              <a:latin typeface="ＭＳ Ｐゴシック" panose="020B0600070205080204" pitchFamily="50" charset="-128"/>
              <a:ea typeface="ＭＳ Ｐゴシック" panose="020B0600070205080204" pitchFamily="50" charset="-128"/>
            </a:rPr>
            <a:t>37,546</a:t>
          </a:r>
          <a:r>
            <a:rPr kumimoji="1" lang="ja-JP" altLang="en-US" sz="1200">
              <a:latin typeface="ＭＳ Ｐゴシック" panose="020B0600070205080204" pitchFamily="50" charset="-128"/>
              <a:ea typeface="ＭＳ Ｐゴシック" panose="020B0600070205080204" pitchFamily="50" charset="-128"/>
            </a:rPr>
            <a:t>円高）で、老朽化している公共施設の改修等により類似団体平均より高くなっている。　災害復旧事業費は、</a:t>
          </a:r>
          <a:r>
            <a:rPr kumimoji="1" lang="en-US" altLang="ja-JP" sz="1200">
              <a:latin typeface="ＭＳ Ｐゴシック" panose="020B0600070205080204" pitchFamily="50" charset="-128"/>
              <a:ea typeface="ＭＳ Ｐゴシック" panose="020B0600070205080204" pitchFamily="50" charset="-128"/>
            </a:rPr>
            <a:t>37,790</a:t>
          </a:r>
          <a:r>
            <a:rPr kumimoji="1" lang="ja-JP" altLang="en-US" sz="1200">
              <a:latin typeface="ＭＳ Ｐゴシック" panose="020B0600070205080204" pitchFamily="50" charset="-128"/>
              <a:ea typeface="ＭＳ Ｐゴシック" panose="020B0600070205080204" pitchFamily="50" charset="-128"/>
            </a:rPr>
            <a:t>円（類似団体平均比較</a:t>
          </a:r>
          <a:r>
            <a:rPr kumimoji="1" lang="en-US" altLang="ja-JP" sz="1200">
              <a:latin typeface="ＭＳ Ｐゴシック" panose="020B0600070205080204" pitchFamily="50" charset="-128"/>
              <a:ea typeface="ＭＳ Ｐゴシック" panose="020B0600070205080204" pitchFamily="50" charset="-128"/>
            </a:rPr>
            <a:t>35,117</a:t>
          </a:r>
          <a:r>
            <a:rPr kumimoji="1" lang="ja-JP" altLang="en-US" sz="1200">
              <a:latin typeface="ＭＳ Ｐゴシック" panose="020B0600070205080204" pitchFamily="50" charset="-128"/>
              <a:ea typeface="ＭＳ Ｐゴシック" panose="020B0600070205080204" pitchFamily="50" charset="-128"/>
            </a:rPr>
            <a:t>円高）で、令和</a:t>
          </a:r>
          <a:r>
            <a:rPr kumimoji="1" lang="ja-JP" altLang="en-US" sz="1200">
              <a:solidFill>
                <a:sysClr val="windowText" lastClr="000000"/>
              </a:solidFill>
              <a:latin typeface="ＭＳ Ｐゴシック" panose="020B0600070205080204" pitchFamily="50" charset="-128"/>
              <a:ea typeface="ＭＳ Ｐゴシック" panose="020B0600070205080204" pitchFamily="50" charset="-128"/>
            </a:rPr>
            <a:t>５年度、６年度は大規模な災害が発生したため経費が大幅に増高</a:t>
          </a:r>
          <a:r>
            <a:rPr kumimoji="1" lang="ja-JP" altLang="en-US" sz="1200">
              <a:latin typeface="ＭＳ Ｐゴシック" panose="020B0600070205080204" pitchFamily="50" charset="-128"/>
              <a:ea typeface="ＭＳ Ｐゴシック" panose="020B0600070205080204" pitchFamily="50" charset="-128"/>
            </a:rPr>
            <a:t>している。</a:t>
          </a:r>
        </a:p>
        <a:p>
          <a:r>
            <a:rPr kumimoji="1" lang="ja-JP" altLang="en-US" sz="1200">
              <a:latin typeface="ＭＳ Ｐゴシック" panose="020B0600070205080204" pitchFamily="50" charset="-128"/>
              <a:ea typeface="ＭＳ Ｐゴシック" panose="020B0600070205080204" pitchFamily="50" charset="-128"/>
            </a:rPr>
            <a:t>　公債費は、平成</a:t>
          </a:r>
          <a:r>
            <a:rPr kumimoji="1" lang="en-US" altLang="ja-JP" sz="1200">
              <a:latin typeface="ＭＳ Ｐゴシック" panose="020B0600070205080204" pitchFamily="50" charset="-128"/>
              <a:ea typeface="ＭＳ Ｐゴシック" panose="020B0600070205080204" pitchFamily="50" charset="-128"/>
            </a:rPr>
            <a:t>27</a:t>
          </a:r>
          <a:r>
            <a:rPr kumimoji="1" lang="ja-JP" altLang="en-US" sz="1200">
              <a:latin typeface="ＭＳ Ｐゴシック" panose="020B0600070205080204" pitchFamily="50" charset="-128"/>
              <a:ea typeface="ＭＳ Ｐゴシック" panose="020B0600070205080204" pitchFamily="50" charset="-128"/>
            </a:rPr>
            <a:t>年度以降に行った大型事業の元金償還開始等により、</a:t>
          </a:r>
          <a:r>
            <a:rPr kumimoji="1" lang="en-US" altLang="ja-JP" sz="1200">
              <a:latin typeface="ＭＳ Ｐゴシック" panose="020B0600070205080204" pitchFamily="50" charset="-128"/>
              <a:ea typeface="ＭＳ Ｐゴシック" panose="020B0600070205080204" pitchFamily="50" charset="-128"/>
            </a:rPr>
            <a:t>128,087</a:t>
          </a:r>
          <a:r>
            <a:rPr kumimoji="1" lang="ja-JP" altLang="en-US" sz="1200">
              <a:latin typeface="ＭＳ Ｐゴシック" panose="020B0600070205080204" pitchFamily="50" charset="-128"/>
              <a:ea typeface="ＭＳ Ｐゴシック" panose="020B0600070205080204" pitchFamily="50" charset="-128"/>
            </a:rPr>
            <a:t>円（類似団体比較</a:t>
          </a:r>
          <a:r>
            <a:rPr kumimoji="1" lang="en-US" altLang="ja-JP" sz="1200">
              <a:latin typeface="ＭＳ Ｐゴシック" panose="020B0600070205080204" pitchFamily="50" charset="-128"/>
              <a:ea typeface="ＭＳ Ｐゴシック" panose="020B0600070205080204" pitchFamily="50" charset="-128"/>
            </a:rPr>
            <a:t>64,560</a:t>
          </a:r>
          <a:r>
            <a:rPr kumimoji="1" lang="ja-JP" altLang="en-US" sz="1200">
              <a:latin typeface="ＭＳ Ｐゴシック" panose="020B0600070205080204" pitchFamily="50" charset="-128"/>
              <a:ea typeface="ＭＳ Ｐゴシック" panose="020B0600070205080204" pitchFamily="50" charset="-128"/>
            </a:rPr>
            <a:t>円高）で、類似団体平均の約</a:t>
          </a:r>
          <a:r>
            <a:rPr kumimoji="1" lang="en-US" altLang="ja-JP" sz="1200">
              <a:latin typeface="ＭＳ Ｐゴシック" panose="020B0600070205080204" pitchFamily="50" charset="-128"/>
              <a:ea typeface="ＭＳ Ｐゴシック" panose="020B0600070205080204" pitchFamily="50" charset="-128"/>
            </a:rPr>
            <a:t>2.02</a:t>
          </a:r>
          <a:r>
            <a:rPr kumimoji="1" lang="ja-JP" altLang="en-US" sz="1200">
              <a:latin typeface="ＭＳ Ｐゴシック" panose="020B0600070205080204" pitchFamily="50" charset="-128"/>
              <a:ea typeface="ＭＳ Ｐゴシック" panose="020B0600070205080204" pitchFamily="50" charset="-128"/>
            </a:rPr>
            <a:t>倍となっている。地方債残高が増高しないよう、計画的な事業実施に努めるとともに、交付税算入率の高い、有利な地方債の発行に努める。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兵庫県新温泉町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12,829
12,617
241.01
13,847,712
13,472,273
249,601
6,463,263
14,133,208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11.0
18.9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27115</xdr:rowOff>
    </xdr:from>
    <xdr:to>
      <xdr:col>24</xdr:col>
      <xdr:colOff>62865</xdr:colOff>
      <xdr:row>38</xdr:row>
      <xdr:rowOff>129794</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42065"/>
          <a:ext cx="1270" cy="130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133621</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64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129794</xdr:rowOff>
    </xdr:from>
    <xdr:to>
      <xdr:col>24</xdr:col>
      <xdr:colOff>152400</xdr:colOff>
      <xdr:row>38</xdr:row>
      <xdr:rowOff>129794</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6448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145242</xdr:rowOff>
    </xdr:from>
    <xdr:ext cx="534377"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117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11,291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27115</xdr:rowOff>
    </xdr:from>
    <xdr:to>
      <xdr:col>24</xdr:col>
      <xdr:colOff>152400</xdr:colOff>
      <xdr:row>31</xdr:row>
      <xdr:rowOff>27115</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42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97980</xdr:rowOff>
    </xdr:from>
    <xdr:to>
      <xdr:col>24</xdr:col>
      <xdr:colOff>63500</xdr:colOff>
      <xdr:row>35</xdr:row>
      <xdr:rowOff>30163</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flipV="1">
          <a:off x="3797300" y="5927280"/>
          <a:ext cx="838200" cy="103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43324</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60440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64897</xdr:rowOff>
    </xdr:from>
    <xdr:to>
      <xdr:col>24</xdr:col>
      <xdr:colOff>114300</xdr:colOff>
      <xdr:row>35</xdr:row>
      <xdr:rowOff>166497</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65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30163</xdr:rowOff>
    </xdr:from>
    <xdr:to>
      <xdr:col>19</xdr:col>
      <xdr:colOff>177800</xdr:colOff>
      <xdr:row>35</xdr:row>
      <xdr:rowOff>98171</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2908300" y="6030913"/>
          <a:ext cx="889000" cy="68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130429</xdr:rowOff>
    </xdr:from>
    <xdr:to>
      <xdr:col>20</xdr:col>
      <xdr:colOff>38100</xdr:colOff>
      <xdr:row>36</xdr:row>
      <xdr:rowOff>60579</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131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51706</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2239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98171</xdr:rowOff>
    </xdr:from>
    <xdr:to>
      <xdr:col>15</xdr:col>
      <xdr:colOff>50800</xdr:colOff>
      <xdr:row>35</xdr:row>
      <xdr:rowOff>124270</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6098921"/>
          <a:ext cx="889000" cy="26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144716</xdr:rowOff>
    </xdr:from>
    <xdr:to>
      <xdr:col>15</xdr:col>
      <xdr:colOff>101600</xdr:colOff>
      <xdr:row>36</xdr:row>
      <xdr:rowOff>74866</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1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65993</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2381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124270</xdr:rowOff>
    </xdr:from>
    <xdr:to>
      <xdr:col>10</xdr:col>
      <xdr:colOff>114300</xdr:colOff>
      <xdr:row>35</xdr:row>
      <xdr:rowOff>128841</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6125020"/>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12509</xdr:rowOff>
    </xdr:from>
    <xdr:to>
      <xdr:col>10</xdr:col>
      <xdr:colOff>165100</xdr:colOff>
      <xdr:row>36</xdr:row>
      <xdr:rowOff>114109</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184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105236</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27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25654</xdr:rowOff>
    </xdr:from>
    <xdr:to>
      <xdr:col>6</xdr:col>
      <xdr:colOff>38100</xdr:colOff>
      <xdr:row>36</xdr:row>
      <xdr:rowOff>127254</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197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118381</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290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47180</xdr:rowOff>
    </xdr:from>
    <xdr:to>
      <xdr:col>24</xdr:col>
      <xdr:colOff>114300</xdr:colOff>
      <xdr:row>34</xdr:row>
      <xdr:rowOff>148780</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7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70057</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27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150813</xdr:rowOff>
    </xdr:from>
    <xdr:to>
      <xdr:col>20</xdr:col>
      <xdr:colOff>38100</xdr:colOff>
      <xdr:row>35</xdr:row>
      <xdr:rowOff>80963</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80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97490</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7553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47371</xdr:rowOff>
    </xdr:from>
    <xdr:to>
      <xdr:col>15</xdr:col>
      <xdr:colOff>101600</xdr:colOff>
      <xdr:row>35</xdr:row>
      <xdr:rowOff>148971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604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165498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82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73470</xdr:rowOff>
    </xdr:from>
    <xdr:to>
      <xdr:col>10</xdr:col>
      <xdr:colOff>165100</xdr:colOff>
      <xdr:row>36</xdr:row>
      <xdr:rowOff>3620</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607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20147</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849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78041</xdr:rowOff>
    </xdr:from>
    <xdr:to>
      <xdr:col>6</xdr:col>
      <xdr:colOff>38100</xdr:colOff>
      <xdr:row>36</xdr:row>
      <xdr:rowOff>8191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6078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24718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8540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総務費グラフ枠">
          <a:extLst>
            <a:ext uri="{FF2B5EF4-FFF2-40B4-BE49-F238E27FC236}">
              <a16:creationId xmlns:a16="http://schemas.microsoft.com/office/drawing/2014/main" id="{00000000-0008-0000-07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109519</xdr:rowOff>
    </xdr:from>
    <xdr:to>
      <xdr:col>24</xdr:col>
      <xdr:colOff>62865</xdr:colOff>
      <xdr:row>58</xdr:row>
      <xdr:rowOff>109203</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flipV="1">
          <a:off x="4633595" y="8853469"/>
          <a:ext cx="1270" cy="1199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113030</xdr:rowOff>
    </xdr:from>
    <xdr:ext cx="534377" cy="259045"/>
    <xdr:sp macro="" textlink="">
      <xdr:nvSpPr>
        <xdr:cNvPr id="114" name="総務費最小値テキスト">
          <a:extLst>
            <a:ext uri="{FF2B5EF4-FFF2-40B4-BE49-F238E27FC236}">
              <a16:creationId xmlns:a16="http://schemas.microsoft.com/office/drawing/2014/main" id="{00000000-0008-0000-0700-000072000000}"/>
            </a:ext>
          </a:extLst>
        </xdr:cNvPr>
        <xdr:cNvSpPr txBox="1"/>
      </xdr:nvSpPr>
      <xdr:spPr>
        <a:xfrm>
          <a:off x="4686300" y="10057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109203</xdr:rowOff>
    </xdr:from>
    <xdr:to>
      <xdr:col>24</xdr:col>
      <xdr:colOff>152400</xdr:colOff>
      <xdr:row>58</xdr:row>
      <xdr:rowOff>109203</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4546600" y="100533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56196</xdr:rowOff>
    </xdr:from>
    <xdr:ext cx="599010" cy="259045"/>
    <xdr:sp macro="" textlink="">
      <xdr:nvSpPr>
        <xdr:cNvPr id="116" name="総務費最大値テキスト">
          <a:extLst>
            <a:ext uri="{FF2B5EF4-FFF2-40B4-BE49-F238E27FC236}">
              <a16:creationId xmlns:a16="http://schemas.microsoft.com/office/drawing/2014/main" id="{00000000-0008-0000-0700-000074000000}"/>
            </a:ext>
          </a:extLst>
        </xdr:cNvPr>
        <xdr:cNvSpPr txBox="1"/>
      </xdr:nvSpPr>
      <xdr:spPr>
        <a:xfrm>
          <a:off x="4686300" y="86286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685,843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109519</xdr:rowOff>
    </xdr:from>
    <xdr:to>
      <xdr:col>24</xdr:col>
      <xdr:colOff>152400</xdr:colOff>
      <xdr:row>51</xdr:row>
      <xdr:rowOff>109519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8853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69735</xdr:rowOff>
    </xdr:from>
    <xdr:to>
      <xdr:col>24</xdr:col>
      <xdr:colOff>63500</xdr:colOff>
      <xdr:row>57</xdr:row>
      <xdr:rowOff>122920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3797300" y="9842385"/>
          <a:ext cx="838200" cy="5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20325</xdr:rowOff>
    </xdr:from>
    <xdr:ext cx="599010" cy="259045"/>
    <xdr:sp macro="" textlink="">
      <xdr:nvSpPr>
        <xdr:cNvPr id="119" name="総務費平均値テキスト">
          <a:extLst>
            <a:ext uri="{FF2B5EF4-FFF2-40B4-BE49-F238E27FC236}">
              <a16:creationId xmlns:a16="http://schemas.microsoft.com/office/drawing/2014/main" id="{00000000-0008-0000-0700-000077000000}"/>
            </a:ext>
          </a:extLst>
        </xdr:cNvPr>
        <xdr:cNvSpPr txBox="1"/>
      </xdr:nvSpPr>
      <xdr:spPr>
        <a:xfrm>
          <a:off x="4686300" y="979297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41898</xdr:rowOff>
    </xdr:from>
    <xdr:to>
      <xdr:col>24</xdr:col>
      <xdr:colOff>114300</xdr:colOff>
      <xdr:row>57</xdr:row>
      <xdr:rowOff>143498</xdr:rowOff>
    </xdr:to>
    <xdr:sp macro="" textlink="">
      <xdr:nvSpPr>
        <xdr:cNvPr id="120" name="フローチャート: 判断 119">
          <a:extLst>
            <a:ext uri="{FF2B5EF4-FFF2-40B4-BE49-F238E27FC236}">
              <a16:creationId xmlns:a16="http://schemas.microsoft.com/office/drawing/2014/main" id="{00000000-0008-0000-0700-000078000000}"/>
            </a:ext>
          </a:extLst>
        </xdr:cNvPr>
        <xdr:cNvSpPr/>
      </xdr:nvSpPr>
      <xdr:spPr>
        <a:xfrm>
          <a:off x="4584700" y="9814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92983</xdr:rowOff>
    </xdr:from>
    <xdr:to>
      <xdr:col>19</xdr:col>
      <xdr:colOff>177800</xdr:colOff>
      <xdr:row>57</xdr:row>
      <xdr:rowOff>122920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908300" y="9865633"/>
          <a:ext cx="889000" cy="29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67231</xdr:rowOff>
    </xdr:from>
    <xdr:to>
      <xdr:col>20</xdr:col>
      <xdr:colOff>38100</xdr:colOff>
      <xdr:row>57</xdr:row>
      <xdr:rowOff>168831</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3746500" y="9839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13908</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3497795" y="96151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92983</xdr:rowOff>
    </xdr:from>
    <xdr:to>
      <xdr:col>15</xdr:col>
      <xdr:colOff>50800</xdr:colOff>
      <xdr:row>57</xdr:row>
      <xdr:rowOff>118532</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2019300" y="9865633"/>
          <a:ext cx="889000" cy="25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70454</xdr:rowOff>
    </xdr:from>
    <xdr:to>
      <xdr:col>15</xdr:col>
      <xdr:colOff>101600</xdr:colOff>
      <xdr:row>58</xdr:row>
      <xdr:rowOff>604</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2857500" y="9843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163181</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2608795" y="9935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128849</xdr:rowOff>
    </xdr:from>
    <xdr:to>
      <xdr:col>10</xdr:col>
      <xdr:colOff>114300</xdr:colOff>
      <xdr:row>57</xdr:row>
      <xdr:rowOff>118532</xdr:rowOff>
    </xdr:to>
    <xdr:cxnSp macro="">
      <xdr:nvCxnSpPr>
        <xdr:cNvPr id="127" name="直線コネクタ 126">
          <a:extLst>
            <a:ext uri="{FF2B5EF4-FFF2-40B4-BE49-F238E27FC236}">
              <a16:creationId xmlns:a16="http://schemas.microsoft.com/office/drawing/2014/main" id="{00000000-0008-0000-0700-00007F000000}"/>
            </a:ext>
          </a:extLst>
        </xdr:cNvPr>
        <xdr:cNvCxnSpPr/>
      </xdr:nvCxnSpPr>
      <xdr:spPr>
        <a:xfrm>
          <a:off x="1130300" y="9730049"/>
          <a:ext cx="889000" cy="161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67270</xdr:rowOff>
    </xdr:from>
    <xdr:to>
      <xdr:col>10</xdr:col>
      <xdr:colOff>165100</xdr:colOff>
      <xdr:row>57</xdr:row>
      <xdr:rowOff>168870</xdr:rowOff>
    </xdr:to>
    <xdr:sp macro="" textlink="">
      <xdr:nvSpPr>
        <xdr:cNvPr id="128" name="フローチャート: 判断 127">
          <a:extLst>
            <a:ext uri="{FF2B5EF4-FFF2-40B4-BE49-F238E27FC236}">
              <a16:creationId xmlns:a16="http://schemas.microsoft.com/office/drawing/2014/main" id="{00000000-0008-0000-0700-000080000000}"/>
            </a:ext>
          </a:extLst>
        </xdr:cNvPr>
        <xdr:cNvSpPr/>
      </xdr:nvSpPr>
      <xdr:spPr>
        <a:xfrm>
          <a:off x="1968500" y="9839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13947</xdr:rowOff>
    </xdr:from>
    <xdr:ext cx="59901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1719795" y="96151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141,354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73393</xdr:rowOff>
    </xdr:from>
    <xdr:to>
      <xdr:col>6</xdr:col>
      <xdr:colOff>38100</xdr:colOff>
      <xdr:row>57</xdr:row>
      <xdr:rowOff>3543</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079500" y="967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20070</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830795" y="94498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18935</xdr:rowOff>
    </xdr:from>
    <xdr:to>
      <xdr:col>24</xdr:col>
      <xdr:colOff>114300</xdr:colOff>
      <xdr:row>57</xdr:row>
      <xdr:rowOff>120535</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4584700" y="9791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41812</xdr:rowOff>
    </xdr:from>
    <xdr:ext cx="599010" cy="259045"/>
    <xdr:sp macro="" textlink="">
      <xdr:nvSpPr>
        <xdr:cNvPr id="138" name="総務費該当値テキスト">
          <a:extLst>
            <a:ext uri="{FF2B5EF4-FFF2-40B4-BE49-F238E27FC236}">
              <a16:creationId xmlns:a16="http://schemas.microsoft.com/office/drawing/2014/main" id="{00000000-0008-0000-0700-00008A000000}"/>
            </a:ext>
          </a:extLst>
        </xdr:cNvPr>
        <xdr:cNvSpPr txBox="1"/>
      </xdr:nvSpPr>
      <xdr:spPr>
        <a:xfrm>
          <a:off x="4686300" y="964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72120</xdr:rowOff>
    </xdr:from>
    <xdr:to>
      <xdr:col>20</xdr:col>
      <xdr:colOff>38100</xdr:colOff>
      <xdr:row>58</xdr:row>
      <xdr:rowOff>2270</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3746500" y="984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164847</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3497795" y="993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42183</xdr:rowOff>
    </xdr:from>
    <xdr:to>
      <xdr:col>15</xdr:col>
      <xdr:colOff>101600</xdr:colOff>
      <xdr:row>57</xdr:row>
      <xdr:rowOff>143783</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2857500" y="9814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160310</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2608795" y="9590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67732</xdr:rowOff>
    </xdr:from>
    <xdr:to>
      <xdr:col>10</xdr:col>
      <xdr:colOff>165100</xdr:colOff>
      <xdr:row>57</xdr:row>
      <xdr:rowOff>169332</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1968500" y="9840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160459</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1719795" y="9933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78049</xdr:rowOff>
    </xdr:from>
    <xdr:to>
      <xdr:col>6</xdr:col>
      <xdr:colOff>38100</xdr:colOff>
      <xdr:row>57</xdr:row>
      <xdr:rowOff>8199</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079500" y="9679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170776</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830795" y="97719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220,300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a:extLst>
            <a:ext uri="{FF2B5EF4-FFF2-40B4-BE49-F238E27FC236}">
              <a16:creationId xmlns:a16="http://schemas.microsoft.com/office/drawing/2014/main" id="{00000000-0008-0000-07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131090</xdr:rowOff>
    </xdr:from>
    <xdr:to>
      <xdr:col>24</xdr:col>
      <xdr:colOff>62865</xdr:colOff>
      <xdr:row>79</xdr:row>
      <xdr:rowOff>53212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flipV="1">
          <a:off x="4633595" y="12132590"/>
          <a:ext cx="1270" cy="1465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57039</xdr:rowOff>
    </xdr:from>
    <xdr:ext cx="599010" cy="259045"/>
    <xdr:sp macro="" textlink="">
      <xdr:nvSpPr>
        <xdr:cNvPr id="172" name="民生費最小値テキスト">
          <a:extLst>
            <a:ext uri="{FF2B5EF4-FFF2-40B4-BE49-F238E27FC236}">
              <a16:creationId xmlns:a16="http://schemas.microsoft.com/office/drawing/2014/main" id="{00000000-0008-0000-0700-0000AC000000}"/>
            </a:ext>
          </a:extLst>
        </xdr:cNvPr>
        <xdr:cNvSpPr txBox="1"/>
      </xdr:nvSpPr>
      <xdr:spPr>
        <a:xfrm>
          <a:off x="4686300" y="13601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53212</xdr:rowOff>
    </xdr:from>
    <xdr:to>
      <xdr:col>24</xdr:col>
      <xdr:colOff>152400</xdr:colOff>
      <xdr:row>79</xdr:row>
      <xdr:rowOff>53212</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3597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77767</xdr:rowOff>
    </xdr:from>
    <xdr:ext cx="599010" cy="259045"/>
    <xdr:sp macro="" textlink="">
      <xdr:nvSpPr>
        <xdr:cNvPr id="174" name="民生費最大値テキスト">
          <a:extLst>
            <a:ext uri="{FF2B5EF4-FFF2-40B4-BE49-F238E27FC236}">
              <a16:creationId xmlns:a16="http://schemas.microsoft.com/office/drawing/2014/main" id="{00000000-0008-0000-0700-0000AE000000}"/>
            </a:ext>
          </a:extLst>
        </xdr:cNvPr>
        <xdr:cNvSpPr txBox="1"/>
      </xdr:nvSpPr>
      <xdr:spPr>
        <a:xfrm>
          <a:off x="4686300" y="119078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341,130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131090</xdr:rowOff>
    </xdr:from>
    <xdr:to>
      <xdr:col>24</xdr:col>
      <xdr:colOff>152400</xdr:colOff>
      <xdr:row>70</xdr:row>
      <xdr:rowOff>131090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21325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113365</xdr:rowOff>
    </xdr:from>
    <xdr:to>
      <xdr:col>24</xdr:col>
      <xdr:colOff>63500</xdr:colOff>
      <xdr:row>77</xdr:row>
      <xdr:rowOff>78710</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flipV="1">
          <a:off x="3797300" y="13143565"/>
          <a:ext cx="838200" cy="136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57063</xdr:rowOff>
    </xdr:from>
    <xdr:ext cx="599010" cy="259045"/>
    <xdr:sp macro="" textlink="">
      <xdr:nvSpPr>
        <xdr:cNvPr id="177" name="民生費平均値テキスト">
          <a:extLst>
            <a:ext uri="{FF2B5EF4-FFF2-40B4-BE49-F238E27FC236}">
              <a16:creationId xmlns:a16="http://schemas.microsoft.com/office/drawing/2014/main" id="{00000000-0008-0000-0700-0000B1000000}"/>
            </a:ext>
          </a:extLst>
        </xdr:cNvPr>
        <xdr:cNvSpPr txBox="1"/>
      </xdr:nvSpPr>
      <xdr:spPr>
        <a:xfrm>
          <a:off x="4686300" y="1308726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78636</xdr:rowOff>
    </xdr:from>
    <xdr:to>
      <xdr:col>24</xdr:col>
      <xdr:colOff>114300</xdr:colOff>
      <xdr:row>77</xdr:row>
      <xdr:rowOff>8786</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4584700" y="1310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78710</xdr:rowOff>
    </xdr:from>
    <xdr:to>
      <xdr:col>19</xdr:col>
      <xdr:colOff>177800</xdr:colOff>
      <xdr:row>77</xdr:row>
      <xdr:rowOff>113205</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flipV="1">
          <a:off x="2908300" y="13280360"/>
          <a:ext cx="889000" cy="34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166426</xdr:rowOff>
    </xdr:from>
    <xdr:to>
      <xdr:col>20</xdr:col>
      <xdr:colOff>38100</xdr:colOff>
      <xdr:row>77</xdr:row>
      <xdr:rowOff>96576</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3746500" y="13196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113103</xdr:rowOff>
    </xdr:from>
    <xdr:ext cx="599010" cy="259045"/>
    <xdr:sp macro="" textlink="">
      <xdr:nvSpPr>
        <xdr:cNvPr id="181" name="テキスト ボックス 180">
          <a:extLst>
            <a:ext uri="{FF2B5EF4-FFF2-40B4-BE49-F238E27FC236}">
              <a16:creationId xmlns:a16="http://schemas.microsoft.com/office/drawing/2014/main" id="{00000000-0008-0000-0700-0000B5000000}"/>
            </a:ext>
          </a:extLst>
        </xdr:cNvPr>
        <xdr:cNvSpPr txBox="1"/>
      </xdr:nvSpPr>
      <xdr:spPr>
        <a:xfrm>
          <a:off x="3497795" y="12971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92814</xdr:rowOff>
    </xdr:from>
    <xdr:to>
      <xdr:col>15</xdr:col>
      <xdr:colOff>50800</xdr:colOff>
      <xdr:row>77</xdr:row>
      <xdr:rowOff>113205</xdr:rowOff>
    </xdr:to>
    <xdr:cxnSp macro="">
      <xdr:nvCxnSpPr>
        <xdr:cNvPr id="182" name="直線コネクタ 181">
          <a:extLst>
            <a:ext uri="{FF2B5EF4-FFF2-40B4-BE49-F238E27FC236}">
              <a16:creationId xmlns:a16="http://schemas.microsoft.com/office/drawing/2014/main" id="{00000000-0008-0000-0700-0000B6000000}"/>
            </a:ext>
          </a:extLst>
        </xdr:cNvPr>
        <xdr:cNvCxnSpPr/>
      </xdr:nvCxnSpPr>
      <xdr:spPr>
        <a:xfrm>
          <a:off x="2019300" y="13294464"/>
          <a:ext cx="889000" cy="20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72296</xdr:rowOff>
    </xdr:from>
    <xdr:to>
      <xdr:col>15</xdr:col>
      <xdr:colOff>101600</xdr:colOff>
      <xdr:row>78</xdr:row>
      <xdr:rowOff>2446</xdr:rowOff>
    </xdr:to>
    <xdr:sp macro="" textlink="">
      <xdr:nvSpPr>
        <xdr:cNvPr id="183" name="フローチャート: 判断 182">
          <a:extLst>
            <a:ext uri="{FF2B5EF4-FFF2-40B4-BE49-F238E27FC236}">
              <a16:creationId xmlns:a16="http://schemas.microsoft.com/office/drawing/2014/main" id="{00000000-0008-0000-0700-0000B7000000}"/>
            </a:ext>
          </a:extLst>
        </xdr:cNvPr>
        <xdr:cNvSpPr/>
      </xdr:nvSpPr>
      <xdr:spPr>
        <a:xfrm>
          <a:off x="2857500" y="13273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165023</xdr:rowOff>
    </xdr:from>
    <xdr:ext cx="599010" cy="259045"/>
    <xdr:sp macro="" textlink="">
      <xdr:nvSpPr>
        <xdr:cNvPr id="184" name="テキスト ボックス 183">
          <a:extLst>
            <a:ext uri="{FF2B5EF4-FFF2-40B4-BE49-F238E27FC236}">
              <a16:creationId xmlns:a16="http://schemas.microsoft.com/office/drawing/2014/main" id="{00000000-0008-0000-0700-0000B8000000}"/>
            </a:ext>
          </a:extLst>
        </xdr:cNvPr>
        <xdr:cNvSpPr txBox="1"/>
      </xdr:nvSpPr>
      <xdr:spPr>
        <a:xfrm>
          <a:off x="2608795" y="13366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92814</xdr:rowOff>
    </xdr:from>
    <xdr:to>
      <xdr:col>10</xdr:col>
      <xdr:colOff>114300</xdr:colOff>
      <xdr:row>79</xdr:row>
      <xdr:rowOff>200</xdr:rowOff>
    </xdr:to>
    <xdr:cxnSp macro="">
      <xdr:nvCxnSpPr>
        <xdr:cNvPr id="185" name="直線コネクタ 184">
          <a:extLst>
            <a:ext uri="{FF2B5EF4-FFF2-40B4-BE49-F238E27FC236}">
              <a16:creationId xmlns:a16="http://schemas.microsoft.com/office/drawing/2014/main" id="{00000000-0008-0000-0700-0000B9000000}"/>
            </a:ext>
          </a:extLst>
        </xdr:cNvPr>
        <xdr:cNvCxnSpPr/>
      </xdr:nvCxnSpPr>
      <xdr:spPr>
        <a:xfrm flipV="1">
          <a:off x="1130300" y="13294464"/>
          <a:ext cx="889000" cy="250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22431</xdr:rowOff>
    </xdr:from>
    <xdr:to>
      <xdr:col>10</xdr:col>
      <xdr:colOff>165100</xdr:colOff>
      <xdr:row>77</xdr:row>
      <xdr:rowOff>124031</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968500" y="13224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140558</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1719795" y="12999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151788</xdr:rowOff>
    </xdr:from>
    <xdr:to>
      <xdr:col>6</xdr:col>
      <xdr:colOff>38100</xdr:colOff>
      <xdr:row>79</xdr:row>
      <xdr:rowOff>81938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079500" y="135248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73065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830795" y="13617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62565</xdr:rowOff>
    </xdr:from>
    <xdr:to>
      <xdr:col>24</xdr:col>
      <xdr:colOff>114300</xdr:colOff>
      <xdr:row>76</xdr:row>
      <xdr:rowOff>164165</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4584700" y="13092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85442</xdr:rowOff>
    </xdr:from>
    <xdr:ext cx="599010" cy="259045"/>
    <xdr:sp macro="" textlink="">
      <xdr:nvSpPr>
        <xdr:cNvPr id="196" name="民生費該当値テキスト">
          <a:extLst>
            <a:ext uri="{FF2B5EF4-FFF2-40B4-BE49-F238E27FC236}">
              <a16:creationId xmlns:a16="http://schemas.microsoft.com/office/drawing/2014/main" id="{00000000-0008-0000-0700-0000C4000000}"/>
            </a:ext>
          </a:extLst>
        </xdr:cNvPr>
        <xdr:cNvSpPr txBox="1"/>
      </xdr:nvSpPr>
      <xdr:spPr>
        <a:xfrm>
          <a:off x="4686300" y="129441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27910</xdr:rowOff>
    </xdr:from>
    <xdr:to>
      <xdr:col>20</xdr:col>
      <xdr:colOff>38100</xdr:colOff>
      <xdr:row>77</xdr:row>
      <xdr:rowOff>129510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3746500" y="13229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120637</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3497795" y="13322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62405</xdr:rowOff>
    </xdr:from>
    <xdr:to>
      <xdr:col>15</xdr:col>
      <xdr:colOff>101600</xdr:colOff>
      <xdr:row>77</xdr:row>
      <xdr:rowOff>164005</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2857500" y="13264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9082</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2608795" y="13039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42014</xdr:rowOff>
    </xdr:from>
    <xdr:to>
      <xdr:col>10</xdr:col>
      <xdr:colOff>165100</xdr:colOff>
      <xdr:row>77</xdr:row>
      <xdr:rowOff>143614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968500" y="13243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134741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1719795" y="13336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120850</xdr:rowOff>
    </xdr:from>
    <xdr:to>
      <xdr:col>6</xdr:col>
      <xdr:colOff>38100</xdr:colOff>
      <xdr:row>79</xdr:row>
      <xdr:rowOff>51000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079500" y="13493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67527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830795" y="132691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衛生費グラフ枠">
          <a:extLst>
            <a:ext uri="{FF2B5EF4-FFF2-40B4-BE49-F238E27FC236}">
              <a16:creationId xmlns:a16="http://schemas.microsoft.com/office/drawing/2014/main" id="{00000000-0008-0000-0700-0000E1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89660</xdr:rowOff>
    </xdr:from>
    <xdr:to>
      <xdr:col>24</xdr:col>
      <xdr:colOff>62865</xdr:colOff>
      <xdr:row>98</xdr:row>
      <xdr:rowOff>15478</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flipV="1">
          <a:off x="4633595" y="15691610"/>
          <a:ext cx="1270" cy="1125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19305</xdr:rowOff>
    </xdr:from>
    <xdr:ext cx="534377" cy="259045"/>
    <xdr:sp macro="" textlink="">
      <xdr:nvSpPr>
        <xdr:cNvPr id="227" name="衛生費最小値テキスト">
          <a:extLst>
            <a:ext uri="{FF2B5EF4-FFF2-40B4-BE49-F238E27FC236}">
              <a16:creationId xmlns:a16="http://schemas.microsoft.com/office/drawing/2014/main" id="{00000000-0008-0000-0700-0000E3000000}"/>
            </a:ext>
          </a:extLst>
        </xdr:cNvPr>
        <xdr:cNvSpPr txBox="1"/>
      </xdr:nvSpPr>
      <xdr:spPr>
        <a:xfrm>
          <a:off x="4686300" y="16821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15478</xdr:rowOff>
    </xdr:from>
    <xdr:to>
      <xdr:col>24</xdr:col>
      <xdr:colOff>152400</xdr:colOff>
      <xdr:row>98</xdr:row>
      <xdr:rowOff>15478</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4546600" y="168175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36337</xdr:rowOff>
    </xdr:from>
    <xdr:ext cx="599010" cy="259045"/>
    <xdr:sp macro="" textlink="">
      <xdr:nvSpPr>
        <xdr:cNvPr id="229" name="衛生費最大値テキスト">
          <a:extLst>
            <a:ext uri="{FF2B5EF4-FFF2-40B4-BE49-F238E27FC236}">
              <a16:creationId xmlns:a16="http://schemas.microsoft.com/office/drawing/2014/main" id="{00000000-0008-0000-0700-0000E5000000}"/>
            </a:ext>
          </a:extLst>
        </xdr:cNvPr>
        <xdr:cNvSpPr txBox="1"/>
      </xdr:nvSpPr>
      <xdr:spPr>
        <a:xfrm>
          <a:off x="4686300" y="15466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273,445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89660</xdr:rowOff>
    </xdr:from>
    <xdr:to>
      <xdr:col>24</xdr:col>
      <xdr:colOff>152400</xdr:colOff>
      <xdr:row>91</xdr:row>
      <xdr:rowOff>89660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56916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170400</xdr:rowOff>
    </xdr:from>
    <xdr:to>
      <xdr:col>24</xdr:col>
      <xdr:colOff>63500</xdr:colOff>
      <xdr:row>96</xdr:row>
      <xdr:rowOff>48205</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3797300" y="16458150"/>
          <a:ext cx="838200" cy="49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75365</xdr:rowOff>
    </xdr:from>
    <xdr:ext cx="534377" cy="259045"/>
    <xdr:sp macro="" textlink="">
      <xdr:nvSpPr>
        <xdr:cNvPr id="232" name="衛生費平均値テキスト">
          <a:extLst>
            <a:ext uri="{FF2B5EF4-FFF2-40B4-BE49-F238E27FC236}">
              <a16:creationId xmlns:a16="http://schemas.microsoft.com/office/drawing/2014/main" id="{00000000-0008-0000-0700-0000E8000000}"/>
            </a:ext>
          </a:extLst>
        </xdr:cNvPr>
        <xdr:cNvSpPr txBox="1"/>
      </xdr:nvSpPr>
      <xdr:spPr>
        <a:xfrm>
          <a:off x="4686300" y="165345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96938</xdr:rowOff>
    </xdr:from>
    <xdr:to>
      <xdr:col>24</xdr:col>
      <xdr:colOff>114300</xdr:colOff>
      <xdr:row>97</xdr:row>
      <xdr:rowOff>27088</xdr:rowOff>
    </xdr:to>
    <xdr:sp macro="" textlink="">
      <xdr:nvSpPr>
        <xdr:cNvPr id="233" name="フローチャート: 判断 232">
          <a:extLst>
            <a:ext uri="{FF2B5EF4-FFF2-40B4-BE49-F238E27FC236}">
              <a16:creationId xmlns:a16="http://schemas.microsoft.com/office/drawing/2014/main" id="{00000000-0008-0000-0700-0000E9000000}"/>
            </a:ext>
          </a:extLst>
        </xdr:cNvPr>
        <xdr:cNvSpPr/>
      </xdr:nvSpPr>
      <xdr:spPr>
        <a:xfrm>
          <a:off x="4584700" y="16556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22972</xdr:rowOff>
    </xdr:from>
    <xdr:to>
      <xdr:col>19</xdr:col>
      <xdr:colOff>177800</xdr:colOff>
      <xdr:row>96</xdr:row>
      <xdr:rowOff>48205</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2908300" y="16482172"/>
          <a:ext cx="889000" cy="25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117658</xdr:rowOff>
    </xdr:from>
    <xdr:to>
      <xdr:col>20</xdr:col>
      <xdr:colOff>38100</xdr:colOff>
      <xdr:row>97</xdr:row>
      <xdr:rowOff>47808</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3746500" y="16576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38935</xdr:rowOff>
    </xdr:from>
    <xdr:ext cx="534377" cy="259045"/>
    <xdr:sp macro="" textlink="">
      <xdr:nvSpPr>
        <xdr:cNvPr id="236" name="テキスト ボックス 235">
          <a:extLst>
            <a:ext uri="{FF2B5EF4-FFF2-40B4-BE49-F238E27FC236}">
              <a16:creationId xmlns:a16="http://schemas.microsoft.com/office/drawing/2014/main" id="{00000000-0008-0000-0700-0000EC000000}"/>
            </a:ext>
          </a:extLst>
        </xdr:cNvPr>
        <xdr:cNvSpPr txBox="1"/>
      </xdr:nvSpPr>
      <xdr:spPr>
        <a:xfrm>
          <a:off x="3530111" y="16669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22972</xdr:rowOff>
    </xdr:from>
    <xdr:to>
      <xdr:col>15</xdr:col>
      <xdr:colOff>50800</xdr:colOff>
      <xdr:row>96</xdr:row>
      <xdr:rowOff>39408</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flipV="1">
          <a:off x="2019300" y="16482172"/>
          <a:ext cx="889000" cy="16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115463</xdr:rowOff>
    </xdr:from>
    <xdr:to>
      <xdr:col>15</xdr:col>
      <xdr:colOff>101600</xdr:colOff>
      <xdr:row>97</xdr:row>
      <xdr:rowOff>45613</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2857500" y="16574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36740</xdr:rowOff>
    </xdr:from>
    <xdr:ext cx="534377"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2641111" y="16667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39408</xdr:rowOff>
    </xdr:from>
    <xdr:to>
      <xdr:col>10</xdr:col>
      <xdr:colOff>114300</xdr:colOff>
      <xdr:row>96</xdr:row>
      <xdr:rowOff>100468</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flipV="1">
          <a:off x="1130300" y="16498608"/>
          <a:ext cx="889000" cy="61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121041</xdr:rowOff>
    </xdr:from>
    <xdr:to>
      <xdr:col>10</xdr:col>
      <xdr:colOff>165100</xdr:colOff>
      <xdr:row>97</xdr:row>
      <xdr:rowOff>51191</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1968500" y="16580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42318</xdr:rowOff>
    </xdr:from>
    <xdr:ext cx="534377"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1752111" y="16672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24842</xdr:rowOff>
    </xdr:from>
    <xdr:to>
      <xdr:col>6</xdr:col>
      <xdr:colOff>38100</xdr:colOff>
      <xdr:row>97</xdr:row>
      <xdr:rowOff>126442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079500" y="166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117569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863111" y="167482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119600</xdr:rowOff>
    </xdr:from>
    <xdr:to>
      <xdr:col>24</xdr:col>
      <xdr:colOff>114300</xdr:colOff>
      <xdr:row>96</xdr:row>
      <xdr:rowOff>49750</xdr:rowOff>
    </xdr:to>
    <xdr:sp macro="" textlink="">
      <xdr:nvSpPr>
        <xdr:cNvPr id="250" name="楕円 249">
          <a:extLst>
            <a:ext uri="{FF2B5EF4-FFF2-40B4-BE49-F238E27FC236}">
              <a16:creationId xmlns:a16="http://schemas.microsoft.com/office/drawing/2014/main" id="{00000000-0008-0000-0700-0000FA000000}"/>
            </a:ext>
          </a:extLst>
        </xdr:cNvPr>
        <xdr:cNvSpPr/>
      </xdr:nvSpPr>
      <xdr:spPr>
        <a:xfrm>
          <a:off x="4584700" y="1640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142477</xdr:rowOff>
    </xdr:from>
    <xdr:ext cx="599010" cy="259045"/>
    <xdr:sp macro="" textlink="">
      <xdr:nvSpPr>
        <xdr:cNvPr id="251" name="衛生費該当値テキスト">
          <a:extLst>
            <a:ext uri="{FF2B5EF4-FFF2-40B4-BE49-F238E27FC236}">
              <a16:creationId xmlns:a16="http://schemas.microsoft.com/office/drawing/2014/main" id="{00000000-0008-0000-0700-0000FB000000}"/>
            </a:ext>
          </a:extLst>
        </xdr:cNvPr>
        <xdr:cNvSpPr txBox="1"/>
      </xdr:nvSpPr>
      <xdr:spPr>
        <a:xfrm>
          <a:off x="4686300" y="16258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168855</xdr:rowOff>
    </xdr:from>
    <xdr:to>
      <xdr:col>20</xdr:col>
      <xdr:colOff>38100</xdr:colOff>
      <xdr:row>96</xdr:row>
      <xdr:rowOff>99005</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3746500" y="16456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115532</xdr:rowOff>
    </xdr:from>
    <xdr:ext cx="534377"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530111" y="16231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143622</xdr:rowOff>
    </xdr:from>
    <xdr:to>
      <xdr:col>15</xdr:col>
      <xdr:colOff>101600</xdr:colOff>
      <xdr:row>96</xdr:row>
      <xdr:rowOff>73772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2857500" y="1643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90299</xdr:rowOff>
    </xdr:from>
    <xdr:ext cx="59901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2608795" y="16206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160058</xdr:rowOff>
    </xdr:from>
    <xdr:to>
      <xdr:col>10</xdr:col>
      <xdr:colOff>165100</xdr:colOff>
      <xdr:row>96</xdr:row>
      <xdr:rowOff>90208</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1968500" y="16447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106735</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1752111" y="16223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49668</xdr:rowOff>
    </xdr:from>
    <xdr:to>
      <xdr:col>6</xdr:col>
      <xdr:colOff>38100</xdr:colOff>
      <xdr:row>96</xdr:row>
      <xdr:rowOff>151268</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079500" y="16508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167795</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863111" y="1628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a:extLst>
            <a:ext uri="{FF2B5EF4-FFF2-40B4-BE49-F238E27FC236}">
              <a16:creationId xmlns:a16="http://schemas.microsoft.com/office/drawing/2014/main" id="{00000000-0008-0000-0700-00000C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144434</xdr:rowOff>
    </xdr:from>
    <xdr:ext cx="467179"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136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160763</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5641</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21970</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38299</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a:extLst>
            <a:ext uri="{FF2B5EF4-FFF2-40B4-BE49-F238E27FC236}">
              <a16:creationId xmlns:a16="http://schemas.microsoft.com/office/drawing/2014/main" id="{00000000-0008-0000-0700-00001B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a:extLst>
            <a:ext uri="{FF2B5EF4-FFF2-40B4-BE49-F238E27FC236}">
              <a16:creationId xmlns:a16="http://schemas.microsoft.com/office/drawing/2014/main" id="{00000000-0008-0000-07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25727</xdr:rowOff>
    </xdr:from>
    <xdr:to>
      <xdr:col>54</xdr:col>
      <xdr:colOff>189865</xdr:colOff>
      <xdr:row>39</xdr:row>
      <xdr:rowOff>98878</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flipV="1">
          <a:off x="10475595" y="5340677"/>
          <a:ext cx="1270" cy="1444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102705</xdr:rowOff>
    </xdr:from>
    <xdr:ext cx="249299" cy="259045"/>
    <xdr:sp macro="" textlink="">
      <xdr:nvSpPr>
        <xdr:cNvPr id="286" name="労働費最小値テキスト">
          <a:extLst>
            <a:ext uri="{FF2B5EF4-FFF2-40B4-BE49-F238E27FC236}">
              <a16:creationId xmlns:a16="http://schemas.microsoft.com/office/drawing/2014/main" id="{00000000-0008-0000-0700-00001E010000}"/>
            </a:ext>
          </a:extLst>
        </xdr:cNvPr>
        <xdr:cNvSpPr txBox="1"/>
      </xdr:nvSpPr>
      <xdr:spPr>
        <a:xfrm>
          <a:off x="10528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98878</xdr:rowOff>
    </xdr:from>
    <xdr:to>
      <xdr:col>55</xdr:col>
      <xdr:colOff>88900</xdr:colOff>
      <xdr:row>39</xdr:row>
      <xdr:rowOff>98878</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143854</xdr:rowOff>
    </xdr:from>
    <xdr:ext cx="469744" cy="259045"/>
    <xdr:sp macro="" textlink="">
      <xdr:nvSpPr>
        <xdr:cNvPr id="288" name="労働費最大値テキスト">
          <a:extLst>
            <a:ext uri="{FF2B5EF4-FFF2-40B4-BE49-F238E27FC236}">
              <a16:creationId xmlns:a16="http://schemas.microsoft.com/office/drawing/2014/main" id="{00000000-0008-0000-0700-000020010000}"/>
            </a:ext>
          </a:extLst>
        </xdr:cNvPr>
        <xdr:cNvSpPr txBox="1"/>
      </xdr:nvSpPr>
      <xdr:spPr>
        <a:xfrm>
          <a:off x="10528300" y="5115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4,424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25727</xdr:rowOff>
    </xdr:from>
    <xdr:to>
      <xdr:col>55</xdr:col>
      <xdr:colOff>88900</xdr:colOff>
      <xdr:row>31</xdr:row>
      <xdr:rowOff>25727</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10388600" y="5340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113901</xdr:rowOff>
    </xdr:from>
    <xdr:to>
      <xdr:col>55</xdr:col>
      <xdr:colOff>0</xdr:colOff>
      <xdr:row>37</xdr:row>
      <xdr:rowOff>41075</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9639300" y="6286101"/>
          <a:ext cx="838200" cy="98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50672</xdr:rowOff>
    </xdr:from>
    <xdr:ext cx="378565" cy="259045"/>
    <xdr:sp macro="" textlink="">
      <xdr:nvSpPr>
        <xdr:cNvPr id="291" name="労働費平均値テキスト">
          <a:extLst>
            <a:ext uri="{FF2B5EF4-FFF2-40B4-BE49-F238E27FC236}">
              <a16:creationId xmlns:a16="http://schemas.microsoft.com/office/drawing/2014/main" id="{00000000-0008-0000-0700-000023010000}"/>
            </a:ext>
          </a:extLst>
        </xdr:cNvPr>
        <xdr:cNvSpPr txBox="1"/>
      </xdr:nvSpPr>
      <xdr:spPr>
        <a:xfrm>
          <a:off x="10528300" y="656577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72245</xdr:rowOff>
    </xdr:from>
    <xdr:to>
      <xdr:col>55</xdr:col>
      <xdr:colOff>50800</xdr:colOff>
      <xdr:row>39</xdr:row>
      <xdr:rowOff>2395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10426700" y="6587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107369</xdr:rowOff>
    </xdr:from>
    <xdr:to>
      <xdr:col>50</xdr:col>
      <xdr:colOff>114300</xdr:colOff>
      <xdr:row>37</xdr:row>
      <xdr:rowOff>41075</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8750300" y="6279569"/>
          <a:ext cx="889000" cy="105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68980</xdr:rowOff>
    </xdr:from>
    <xdr:to>
      <xdr:col>50</xdr:col>
      <xdr:colOff>165100</xdr:colOff>
      <xdr:row>38</xdr:row>
      <xdr:rowOff>170580</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9588500" y="6584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161707</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9450017" y="6676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107369</xdr:rowOff>
    </xdr:from>
    <xdr:to>
      <xdr:col>45</xdr:col>
      <xdr:colOff>177800</xdr:colOff>
      <xdr:row>37</xdr:row>
      <xdr:rowOff>94307</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7861300" y="6279569"/>
          <a:ext cx="889000" cy="158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31424</xdr:rowOff>
    </xdr:from>
    <xdr:to>
      <xdr:col>46</xdr:col>
      <xdr:colOff>38100</xdr:colOff>
      <xdr:row>38</xdr:row>
      <xdr:rowOff>133024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8699500" y="654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124151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8561017" y="66392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14950</xdr:rowOff>
    </xdr:from>
    <xdr:to>
      <xdr:col>41</xdr:col>
      <xdr:colOff>50800</xdr:colOff>
      <xdr:row>37</xdr:row>
      <xdr:rowOff>94307</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a:off x="6972300" y="6187150"/>
          <a:ext cx="889000" cy="250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149969</xdr:rowOff>
    </xdr:from>
    <xdr:to>
      <xdr:col>41</xdr:col>
      <xdr:colOff>101600</xdr:colOff>
      <xdr:row>38</xdr:row>
      <xdr:rowOff>80119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7810500" y="649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71246</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7672017" y="65863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162052</xdr:rowOff>
    </xdr:from>
    <xdr:to>
      <xdr:col>36</xdr:col>
      <xdr:colOff>165100</xdr:colOff>
      <xdr:row>38</xdr:row>
      <xdr:rowOff>92202</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6921500" y="6505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83329</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6783017" y="659842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63101</xdr:rowOff>
    </xdr:from>
    <xdr:to>
      <xdr:col>55</xdr:col>
      <xdr:colOff>50800</xdr:colOff>
      <xdr:row>36</xdr:row>
      <xdr:rowOff>164701</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10426700" y="6235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85978</xdr:rowOff>
    </xdr:from>
    <xdr:ext cx="469744" cy="259045"/>
    <xdr:sp macro="" textlink="">
      <xdr:nvSpPr>
        <xdr:cNvPr id="310" name="労働費該当値テキスト">
          <a:extLst>
            <a:ext uri="{FF2B5EF4-FFF2-40B4-BE49-F238E27FC236}">
              <a16:creationId xmlns:a16="http://schemas.microsoft.com/office/drawing/2014/main" id="{00000000-0008-0000-0700-000036010000}"/>
            </a:ext>
          </a:extLst>
        </xdr:cNvPr>
        <xdr:cNvSpPr txBox="1"/>
      </xdr:nvSpPr>
      <xdr:spPr>
        <a:xfrm>
          <a:off x="10528300" y="6086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161725</xdr:rowOff>
    </xdr:from>
    <xdr:to>
      <xdr:col>50</xdr:col>
      <xdr:colOff>165100</xdr:colOff>
      <xdr:row>37</xdr:row>
      <xdr:rowOff>91875</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9588500" y="633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35</xdr:row>
      <xdr:rowOff>108402</xdr:rowOff>
    </xdr:from>
    <xdr:ext cx="469744"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9404428" y="6109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56569</xdr:rowOff>
    </xdr:from>
    <xdr:to>
      <xdr:col>46</xdr:col>
      <xdr:colOff>38100</xdr:colOff>
      <xdr:row>36</xdr:row>
      <xdr:rowOff>158169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8699500" y="6228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35</xdr:row>
      <xdr:rowOff>3246</xdr:rowOff>
    </xdr:from>
    <xdr:ext cx="469744"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8515428" y="6003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43507</xdr:rowOff>
    </xdr:from>
    <xdr:to>
      <xdr:col>41</xdr:col>
      <xdr:colOff>101600</xdr:colOff>
      <xdr:row>37</xdr:row>
      <xdr:rowOff>145107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7810500" y="638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35</xdr:row>
      <xdr:rowOff>161634</xdr:rowOff>
    </xdr:from>
    <xdr:ext cx="469744"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7626428" y="61623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135600</xdr:rowOff>
    </xdr:from>
    <xdr:to>
      <xdr:col>36</xdr:col>
      <xdr:colOff>165100</xdr:colOff>
      <xdr:row>36</xdr:row>
      <xdr:rowOff>65750</xdr:rowOff>
    </xdr:to>
    <xdr:sp macro="" textlink="">
      <xdr:nvSpPr>
        <xdr:cNvPr id="317" name="楕円 316">
          <a:extLst>
            <a:ext uri="{FF2B5EF4-FFF2-40B4-BE49-F238E27FC236}">
              <a16:creationId xmlns:a16="http://schemas.microsoft.com/office/drawing/2014/main" id="{00000000-0008-0000-0700-00003D010000}"/>
            </a:ext>
          </a:extLst>
        </xdr:cNvPr>
        <xdr:cNvSpPr/>
      </xdr:nvSpPr>
      <xdr:spPr>
        <a:xfrm>
          <a:off x="6921500" y="613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82277</xdr:rowOff>
    </xdr:from>
    <xdr:ext cx="469744" cy="259045"/>
    <xdr:sp macro="" textlink="">
      <xdr:nvSpPr>
        <xdr:cNvPr id="318" name="テキスト ボックス 317">
          <a:extLst>
            <a:ext uri="{FF2B5EF4-FFF2-40B4-BE49-F238E27FC236}">
              <a16:creationId xmlns:a16="http://schemas.microsoft.com/office/drawing/2014/main" id="{00000000-0008-0000-0700-00003E010000}"/>
            </a:ext>
          </a:extLst>
        </xdr:cNvPr>
        <xdr:cNvSpPr txBox="1"/>
      </xdr:nvSpPr>
      <xdr:spPr>
        <a:xfrm>
          <a:off x="6737428" y="5911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0" name="テキスト ボックス 339">
          <a:extLst>
            <a:ext uri="{FF2B5EF4-FFF2-40B4-BE49-F238E27FC236}">
              <a16:creationId xmlns:a16="http://schemas.microsoft.com/office/drawing/2014/main" id="{00000000-0008-0000-0700-000054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農林水産業費グラフ枠">
          <a:extLst>
            <a:ext uri="{FF2B5EF4-FFF2-40B4-BE49-F238E27FC236}">
              <a16:creationId xmlns:a16="http://schemas.microsoft.com/office/drawing/2014/main" id="{00000000-0008-0000-07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73546</xdr:rowOff>
    </xdr:from>
    <xdr:to>
      <xdr:col>54</xdr:col>
      <xdr:colOff>189865</xdr:colOff>
      <xdr:row>59</xdr:row>
      <xdr:rowOff>31966</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10475595" y="8646046"/>
          <a:ext cx="1270" cy="1501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35793</xdr:rowOff>
    </xdr:from>
    <xdr:ext cx="378565" cy="259045"/>
    <xdr:sp macro="" textlink="">
      <xdr:nvSpPr>
        <xdr:cNvPr id="343" name="農林水産業費最小値テキスト">
          <a:extLst>
            <a:ext uri="{FF2B5EF4-FFF2-40B4-BE49-F238E27FC236}">
              <a16:creationId xmlns:a16="http://schemas.microsoft.com/office/drawing/2014/main" id="{00000000-0008-0000-0700-000057010000}"/>
            </a:ext>
          </a:extLst>
        </xdr:cNvPr>
        <xdr:cNvSpPr txBox="1"/>
      </xdr:nvSpPr>
      <xdr:spPr>
        <a:xfrm>
          <a:off x="10528300" y="10151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31966</xdr:rowOff>
    </xdr:from>
    <xdr:to>
      <xdr:col>55</xdr:col>
      <xdr:colOff>88900</xdr:colOff>
      <xdr:row>59</xdr:row>
      <xdr:rowOff>31966</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101475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20223</xdr:rowOff>
    </xdr:from>
    <xdr:ext cx="599010" cy="259045"/>
    <xdr:sp macro="" textlink="">
      <xdr:nvSpPr>
        <xdr:cNvPr id="345" name="農林水産業費最大値テキスト">
          <a:extLst>
            <a:ext uri="{FF2B5EF4-FFF2-40B4-BE49-F238E27FC236}">
              <a16:creationId xmlns:a16="http://schemas.microsoft.com/office/drawing/2014/main" id="{00000000-0008-0000-0700-000059010000}"/>
            </a:ext>
          </a:extLst>
        </xdr:cNvPr>
        <xdr:cNvSpPr txBox="1"/>
      </xdr:nvSpPr>
      <xdr:spPr>
        <a:xfrm>
          <a:off x="10528300" y="84212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119,209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73546</xdr:rowOff>
    </xdr:from>
    <xdr:to>
      <xdr:col>55</xdr:col>
      <xdr:colOff>88900</xdr:colOff>
      <xdr:row>50</xdr:row>
      <xdr:rowOff>73546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10388600" y="86460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53</xdr:row>
      <xdr:rowOff>16675</xdr:rowOff>
    </xdr:from>
    <xdr:to>
      <xdr:col>55</xdr:col>
      <xdr:colOff>0</xdr:colOff>
      <xdr:row>54</xdr:row>
      <xdr:rowOff>57810</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9639300" y="9103525"/>
          <a:ext cx="838200" cy="212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89730</xdr:rowOff>
    </xdr:from>
    <xdr:ext cx="534377" cy="259045"/>
    <xdr:sp macro="" textlink="">
      <xdr:nvSpPr>
        <xdr:cNvPr id="348" name="農林水産業費平均値テキスト">
          <a:extLst>
            <a:ext uri="{FF2B5EF4-FFF2-40B4-BE49-F238E27FC236}">
              <a16:creationId xmlns:a16="http://schemas.microsoft.com/office/drawing/2014/main" id="{00000000-0008-0000-0700-00005C010000}"/>
            </a:ext>
          </a:extLst>
        </xdr:cNvPr>
        <xdr:cNvSpPr txBox="1"/>
      </xdr:nvSpPr>
      <xdr:spPr>
        <a:xfrm>
          <a:off x="10528300" y="969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111303</xdr:rowOff>
    </xdr:from>
    <xdr:to>
      <xdr:col>55</xdr:col>
      <xdr:colOff>50800</xdr:colOff>
      <xdr:row>57</xdr:row>
      <xdr:rowOff>41453</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10426700" y="971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16675</xdr:rowOff>
    </xdr:from>
    <xdr:to>
      <xdr:col>50</xdr:col>
      <xdr:colOff>114300</xdr:colOff>
      <xdr:row>54</xdr:row>
      <xdr:rowOff>128460</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8750300" y="9103525"/>
          <a:ext cx="889000" cy="283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117437</xdr:rowOff>
    </xdr:from>
    <xdr:to>
      <xdr:col>50</xdr:col>
      <xdr:colOff>165100</xdr:colOff>
      <xdr:row>57</xdr:row>
      <xdr:rowOff>47587</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9588500" y="9718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38714</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9372111" y="98113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128460</xdr:rowOff>
    </xdr:from>
    <xdr:to>
      <xdr:col>45</xdr:col>
      <xdr:colOff>177800</xdr:colOff>
      <xdr:row>55</xdr:row>
      <xdr:rowOff>92939</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7861300" y="9386760"/>
          <a:ext cx="889000" cy="135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110706</xdr:rowOff>
    </xdr:from>
    <xdr:to>
      <xdr:col>46</xdr:col>
      <xdr:colOff>38100</xdr:colOff>
      <xdr:row>57</xdr:row>
      <xdr:rowOff>40856</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8699500" y="9711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31983</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8483111" y="9804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55</xdr:row>
      <xdr:rowOff>92939</xdr:rowOff>
    </xdr:from>
    <xdr:to>
      <xdr:col>41</xdr:col>
      <xdr:colOff>50800</xdr:colOff>
      <xdr:row>55</xdr:row>
      <xdr:rowOff>110224</xdr:rowOff>
    </xdr:to>
    <xdr:cxnSp macro="">
      <xdr:nvCxnSpPr>
        <xdr:cNvPr id="356" name="直線コネクタ 355">
          <a:extLst>
            <a:ext uri="{FF2B5EF4-FFF2-40B4-BE49-F238E27FC236}">
              <a16:creationId xmlns:a16="http://schemas.microsoft.com/office/drawing/2014/main" id="{00000000-0008-0000-0700-000064010000}"/>
            </a:ext>
          </a:extLst>
        </xdr:cNvPr>
        <xdr:cNvCxnSpPr/>
      </xdr:nvCxnSpPr>
      <xdr:spPr>
        <a:xfrm flipV="1">
          <a:off x="6972300" y="9522689"/>
          <a:ext cx="889000" cy="17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123990</xdr:rowOff>
    </xdr:from>
    <xdr:to>
      <xdr:col>41</xdr:col>
      <xdr:colOff>101600</xdr:colOff>
      <xdr:row>57</xdr:row>
      <xdr:rowOff>54140</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7810500" y="972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45267</xdr:rowOff>
    </xdr:from>
    <xdr:ext cx="534377"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7594111" y="981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43434</xdr:rowOff>
    </xdr:from>
    <xdr:to>
      <xdr:col>36</xdr:col>
      <xdr:colOff>165100</xdr:colOff>
      <xdr:row>56</xdr:row>
      <xdr:rowOff>145034</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6921500" y="964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136161</xdr:rowOff>
    </xdr:from>
    <xdr:ext cx="534377"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05111" y="9737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7010</xdr:rowOff>
    </xdr:from>
    <xdr:to>
      <xdr:col>55</xdr:col>
      <xdr:colOff>50800</xdr:colOff>
      <xdr:row>54</xdr:row>
      <xdr:rowOff>108610</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10426700" y="9265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29887</xdr:rowOff>
    </xdr:from>
    <xdr:ext cx="534377" cy="259045"/>
    <xdr:sp macro="" textlink="">
      <xdr:nvSpPr>
        <xdr:cNvPr id="367" name="農林水産業費該当値テキスト">
          <a:extLst>
            <a:ext uri="{FF2B5EF4-FFF2-40B4-BE49-F238E27FC236}">
              <a16:creationId xmlns:a16="http://schemas.microsoft.com/office/drawing/2014/main" id="{00000000-0008-0000-0700-00006F010000}"/>
            </a:ext>
          </a:extLst>
        </xdr:cNvPr>
        <xdr:cNvSpPr txBox="1"/>
      </xdr:nvSpPr>
      <xdr:spPr>
        <a:xfrm>
          <a:off x="10528300" y="9116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52</xdr:row>
      <xdr:rowOff>137325</xdr:rowOff>
    </xdr:from>
    <xdr:to>
      <xdr:col>50</xdr:col>
      <xdr:colOff>165100</xdr:colOff>
      <xdr:row>53</xdr:row>
      <xdr:rowOff>67475</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9588500" y="905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51</xdr:row>
      <xdr:rowOff>84002</xdr:rowOff>
    </xdr:from>
    <xdr:ext cx="534377"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9372111" y="882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77660</xdr:rowOff>
    </xdr:from>
    <xdr:to>
      <xdr:col>46</xdr:col>
      <xdr:colOff>38100</xdr:colOff>
      <xdr:row>55</xdr:row>
      <xdr:rowOff>7810</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8699500" y="9335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53</xdr:row>
      <xdr:rowOff>24337</xdr:rowOff>
    </xdr:from>
    <xdr:ext cx="534377"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8483111" y="9111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42139</xdr:rowOff>
    </xdr:from>
    <xdr:to>
      <xdr:col>41</xdr:col>
      <xdr:colOff>101600</xdr:colOff>
      <xdr:row>55</xdr:row>
      <xdr:rowOff>143739</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7810500" y="947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160266</xdr:rowOff>
    </xdr:from>
    <xdr:ext cx="534377"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7594111" y="9247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59424</xdr:rowOff>
    </xdr:from>
    <xdr:to>
      <xdr:col>36</xdr:col>
      <xdr:colOff>165100</xdr:colOff>
      <xdr:row>55</xdr:row>
      <xdr:rowOff>161024</xdr:rowOff>
    </xdr:to>
    <xdr:sp macro="" textlink="">
      <xdr:nvSpPr>
        <xdr:cNvPr id="374" name="楕円 373">
          <a:extLst>
            <a:ext uri="{FF2B5EF4-FFF2-40B4-BE49-F238E27FC236}">
              <a16:creationId xmlns:a16="http://schemas.microsoft.com/office/drawing/2014/main" id="{00000000-0008-0000-0700-000076010000}"/>
            </a:ext>
          </a:extLst>
        </xdr:cNvPr>
        <xdr:cNvSpPr/>
      </xdr:nvSpPr>
      <xdr:spPr>
        <a:xfrm>
          <a:off x="6921500" y="9489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6101</xdr:rowOff>
    </xdr:from>
    <xdr:ext cx="534377" cy="259045"/>
    <xdr:sp macro="" textlink="">
      <xdr:nvSpPr>
        <xdr:cNvPr id="375" name="テキスト ボックス 374">
          <a:extLst>
            <a:ext uri="{FF2B5EF4-FFF2-40B4-BE49-F238E27FC236}">
              <a16:creationId xmlns:a16="http://schemas.microsoft.com/office/drawing/2014/main" id="{00000000-0008-0000-0700-000077010000}"/>
            </a:ext>
          </a:extLst>
        </xdr:cNvPr>
        <xdr:cNvSpPr txBox="1"/>
      </xdr:nvSpPr>
      <xdr:spPr>
        <a:xfrm>
          <a:off x="6705111" y="92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7" name="テキスト ボックス 396">
          <a:extLst>
            <a:ext uri="{FF2B5EF4-FFF2-40B4-BE49-F238E27FC236}">
              <a16:creationId xmlns:a16="http://schemas.microsoft.com/office/drawing/2014/main" id="{00000000-0008-0000-0700-00008D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商工費グラフ枠">
          <a:extLst>
            <a:ext uri="{FF2B5EF4-FFF2-40B4-BE49-F238E27FC236}">
              <a16:creationId xmlns:a16="http://schemas.microsoft.com/office/drawing/2014/main" id="{00000000-0008-0000-07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113605</xdr:rowOff>
    </xdr:from>
    <xdr:to>
      <xdr:col>54</xdr:col>
      <xdr:colOff>189865</xdr:colOff>
      <xdr:row>79</xdr:row>
      <xdr:rowOff>37215</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flipV="1">
          <a:off x="10475595" y="12115105"/>
          <a:ext cx="1270" cy="1466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41042</xdr:rowOff>
    </xdr:from>
    <xdr:ext cx="469744" cy="259045"/>
    <xdr:sp macro="" textlink="">
      <xdr:nvSpPr>
        <xdr:cNvPr id="400" name="商工費最小値テキスト">
          <a:extLst>
            <a:ext uri="{FF2B5EF4-FFF2-40B4-BE49-F238E27FC236}">
              <a16:creationId xmlns:a16="http://schemas.microsoft.com/office/drawing/2014/main" id="{00000000-0008-0000-0700-000090010000}"/>
            </a:ext>
          </a:extLst>
        </xdr:cNvPr>
        <xdr:cNvSpPr txBox="1"/>
      </xdr:nvSpPr>
      <xdr:spPr>
        <a:xfrm>
          <a:off x="10528300" y="13585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37215</xdr:rowOff>
    </xdr:from>
    <xdr:to>
      <xdr:col>55</xdr:col>
      <xdr:colOff>88900</xdr:colOff>
      <xdr:row>79</xdr:row>
      <xdr:rowOff>37215</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35817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60282</xdr:rowOff>
    </xdr:from>
    <xdr:ext cx="599010" cy="259045"/>
    <xdr:sp macro="" textlink="">
      <xdr:nvSpPr>
        <xdr:cNvPr id="402" name="商工費最大値テキスト">
          <a:extLst>
            <a:ext uri="{FF2B5EF4-FFF2-40B4-BE49-F238E27FC236}">
              <a16:creationId xmlns:a16="http://schemas.microsoft.com/office/drawing/2014/main" id="{00000000-0008-0000-0700-000092010000}"/>
            </a:ext>
          </a:extLst>
        </xdr:cNvPr>
        <xdr:cNvSpPr txBox="1"/>
      </xdr:nvSpPr>
      <xdr:spPr>
        <a:xfrm>
          <a:off x="10528300" y="118903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386,849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113605</xdr:rowOff>
    </xdr:from>
    <xdr:to>
      <xdr:col>55</xdr:col>
      <xdr:colOff>88900</xdr:colOff>
      <xdr:row>70</xdr:row>
      <xdr:rowOff>113605</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a:off x="10388600" y="1211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48454</xdr:rowOff>
    </xdr:from>
    <xdr:to>
      <xdr:col>55</xdr:col>
      <xdr:colOff>0</xdr:colOff>
      <xdr:row>78</xdr:row>
      <xdr:rowOff>75811</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9639300" y="13421554"/>
          <a:ext cx="838200" cy="273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71896</xdr:rowOff>
    </xdr:from>
    <xdr:ext cx="534377" cy="259045"/>
    <xdr:sp macro="" textlink="">
      <xdr:nvSpPr>
        <xdr:cNvPr id="405" name="商工費平均値テキスト">
          <a:extLst>
            <a:ext uri="{FF2B5EF4-FFF2-40B4-BE49-F238E27FC236}">
              <a16:creationId xmlns:a16="http://schemas.microsoft.com/office/drawing/2014/main" id="{00000000-0008-0000-0700-000095010000}"/>
            </a:ext>
          </a:extLst>
        </xdr:cNvPr>
        <xdr:cNvSpPr txBox="1"/>
      </xdr:nvSpPr>
      <xdr:spPr>
        <a:xfrm>
          <a:off x="10528300" y="134449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93469</xdr:rowOff>
    </xdr:from>
    <xdr:to>
      <xdr:col>55</xdr:col>
      <xdr:colOff>50800</xdr:colOff>
      <xdr:row>79</xdr:row>
      <xdr:rowOff>23619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10426700" y="13466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75811</xdr:rowOff>
    </xdr:from>
    <xdr:to>
      <xdr:col>50</xdr:col>
      <xdr:colOff>114300</xdr:colOff>
      <xdr:row>78</xdr:row>
      <xdr:rowOff>97010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8750300" y="13448911"/>
          <a:ext cx="889000" cy="21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86328</xdr:rowOff>
    </xdr:from>
    <xdr:to>
      <xdr:col>50</xdr:col>
      <xdr:colOff>165100</xdr:colOff>
      <xdr:row>79</xdr:row>
      <xdr:rowOff>16478</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9588500" y="13459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7605</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9372111" y="13552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50783</xdr:rowOff>
    </xdr:from>
    <xdr:to>
      <xdr:col>45</xdr:col>
      <xdr:colOff>177800</xdr:colOff>
      <xdr:row>78</xdr:row>
      <xdr:rowOff>97010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7861300" y="13423883"/>
          <a:ext cx="889000" cy="46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60858</xdr:rowOff>
    </xdr:from>
    <xdr:to>
      <xdr:col>46</xdr:col>
      <xdr:colOff>38100</xdr:colOff>
      <xdr:row>78</xdr:row>
      <xdr:rowOff>162458</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8699500" y="13433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153585</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8483111" y="1352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50783</xdr:rowOff>
    </xdr:from>
    <xdr:to>
      <xdr:col>41</xdr:col>
      <xdr:colOff>50800</xdr:colOff>
      <xdr:row>78</xdr:row>
      <xdr:rowOff>52916</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6972300" y="13423883"/>
          <a:ext cx="889000" cy="2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64638</xdr:rowOff>
    </xdr:from>
    <xdr:to>
      <xdr:col>41</xdr:col>
      <xdr:colOff>101600</xdr:colOff>
      <xdr:row>78</xdr:row>
      <xdr:rowOff>166238</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7810500" y="1343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157365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594111" y="13530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46213</xdr:rowOff>
    </xdr:from>
    <xdr:to>
      <xdr:col>36</xdr:col>
      <xdr:colOff>165100</xdr:colOff>
      <xdr:row>78</xdr:row>
      <xdr:rowOff>147813</xdr:rowOff>
    </xdr:to>
    <xdr:sp macro="" textlink="">
      <xdr:nvSpPr>
        <xdr:cNvPr id="416" name="フローチャート: 判断 415">
          <a:extLst>
            <a:ext uri="{FF2B5EF4-FFF2-40B4-BE49-F238E27FC236}">
              <a16:creationId xmlns:a16="http://schemas.microsoft.com/office/drawing/2014/main" id="{00000000-0008-0000-0700-0000A0010000}"/>
            </a:ext>
          </a:extLst>
        </xdr:cNvPr>
        <xdr:cNvSpPr/>
      </xdr:nvSpPr>
      <xdr:spPr>
        <a:xfrm>
          <a:off x="6921500" y="13419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138940</xdr:rowOff>
    </xdr:from>
    <xdr:ext cx="534377"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05111" y="13512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169104</xdr:rowOff>
    </xdr:from>
    <xdr:to>
      <xdr:col>55</xdr:col>
      <xdr:colOff>50800</xdr:colOff>
      <xdr:row>78</xdr:row>
      <xdr:rowOff>99254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10426700" y="13370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20531</xdr:rowOff>
    </xdr:from>
    <xdr:ext cx="534377" cy="259045"/>
    <xdr:sp macro="" textlink="">
      <xdr:nvSpPr>
        <xdr:cNvPr id="424" name="商工費該当値テキスト">
          <a:extLst>
            <a:ext uri="{FF2B5EF4-FFF2-40B4-BE49-F238E27FC236}">
              <a16:creationId xmlns:a16="http://schemas.microsoft.com/office/drawing/2014/main" id="{00000000-0008-0000-0700-0000A8010000}"/>
            </a:ext>
          </a:extLst>
        </xdr:cNvPr>
        <xdr:cNvSpPr txBox="1"/>
      </xdr:nvSpPr>
      <xdr:spPr>
        <a:xfrm>
          <a:off x="10528300" y="1322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25011</xdr:rowOff>
    </xdr:from>
    <xdr:to>
      <xdr:col>50</xdr:col>
      <xdr:colOff>165100</xdr:colOff>
      <xdr:row>78</xdr:row>
      <xdr:rowOff>126611</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9588500" y="13398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143138</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9372111" y="13173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46210</xdr:rowOff>
    </xdr:from>
    <xdr:to>
      <xdr:col>46</xdr:col>
      <xdr:colOff>38100</xdr:colOff>
      <xdr:row>78</xdr:row>
      <xdr:rowOff>147810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8699500" y="13419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164337</xdr:rowOff>
    </xdr:from>
    <xdr:ext cx="534377"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8483111" y="13194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171433</xdr:rowOff>
    </xdr:from>
    <xdr:to>
      <xdr:col>41</xdr:col>
      <xdr:colOff>101600</xdr:colOff>
      <xdr:row>78</xdr:row>
      <xdr:rowOff>101583</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7810500" y="13373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118110</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7594111" y="13148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2116</xdr:rowOff>
    </xdr:from>
    <xdr:to>
      <xdr:col>36</xdr:col>
      <xdr:colOff>165100</xdr:colOff>
      <xdr:row>78</xdr:row>
      <xdr:rowOff>103716</xdr:rowOff>
    </xdr:to>
    <xdr:sp macro="" textlink="">
      <xdr:nvSpPr>
        <xdr:cNvPr id="431" name="楕円 430">
          <a:extLst>
            <a:ext uri="{FF2B5EF4-FFF2-40B4-BE49-F238E27FC236}">
              <a16:creationId xmlns:a16="http://schemas.microsoft.com/office/drawing/2014/main" id="{00000000-0008-0000-0700-0000AF010000}"/>
            </a:ext>
          </a:extLst>
        </xdr:cNvPr>
        <xdr:cNvSpPr/>
      </xdr:nvSpPr>
      <xdr:spPr>
        <a:xfrm>
          <a:off x="6921500" y="13375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120243</xdr:rowOff>
    </xdr:from>
    <xdr:ext cx="534377" cy="259045"/>
    <xdr:sp macro="" textlink="">
      <xdr:nvSpPr>
        <xdr:cNvPr id="432" name="テキスト ボックス 431">
          <a:extLst>
            <a:ext uri="{FF2B5EF4-FFF2-40B4-BE49-F238E27FC236}">
              <a16:creationId xmlns:a16="http://schemas.microsoft.com/office/drawing/2014/main" id="{00000000-0008-0000-0700-0000B0010000}"/>
            </a:ext>
          </a:extLst>
        </xdr:cNvPr>
        <xdr:cNvSpPr txBox="1"/>
      </xdr:nvSpPr>
      <xdr:spPr>
        <a:xfrm>
          <a:off x="6705111" y="13150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129040</xdr:rowOff>
    </xdr:from>
    <xdr:to>
      <xdr:col>54</xdr:col>
      <xdr:colOff>189865</xdr:colOff>
      <xdr:row>99</xdr:row>
      <xdr:rowOff>40680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559540"/>
          <a:ext cx="1270" cy="1454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44507</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180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40680</xdr:rowOff>
    </xdr:from>
    <xdr:to>
      <xdr:col>55</xdr:col>
      <xdr:colOff>88900</xdr:colOff>
      <xdr:row>99</xdr:row>
      <xdr:rowOff>40680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1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75717</xdr:rowOff>
    </xdr:from>
    <xdr:ext cx="599010"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334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463,264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129040</xdr:rowOff>
    </xdr:from>
    <xdr:to>
      <xdr:col>55</xdr:col>
      <xdr:colOff>88900</xdr:colOff>
      <xdr:row>90</xdr:row>
      <xdr:rowOff>129040</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559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169069</xdr:rowOff>
    </xdr:from>
    <xdr:to>
      <xdr:col>55</xdr:col>
      <xdr:colOff>0</xdr:colOff>
      <xdr:row>96</xdr:row>
      <xdr:rowOff>74171</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9639300" y="16456819"/>
          <a:ext cx="838200" cy="76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131522</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7621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153095</xdr:rowOff>
    </xdr:from>
    <xdr:to>
      <xdr:col>55</xdr:col>
      <xdr:colOff>50800</xdr:colOff>
      <xdr:row>98</xdr:row>
      <xdr:rowOff>83245</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78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169069</xdr:rowOff>
    </xdr:from>
    <xdr:to>
      <xdr:col>50</xdr:col>
      <xdr:colOff>114300</xdr:colOff>
      <xdr:row>96</xdr:row>
      <xdr:rowOff>126079</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8750300" y="16456819"/>
          <a:ext cx="889000" cy="128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170112</xdr:rowOff>
    </xdr:from>
    <xdr:to>
      <xdr:col>50</xdr:col>
      <xdr:colOff>165100</xdr:colOff>
      <xdr:row>98</xdr:row>
      <xdr:rowOff>100262</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800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91389</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89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126079</xdr:rowOff>
    </xdr:from>
    <xdr:to>
      <xdr:col>45</xdr:col>
      <xdr:colOff>177800</xdr:colOff>
      <xdr:row>97</xdr:row>
      <xdr:rowOff>100332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585279"/>
          <a:ext cx="889000" cy="145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11450</xdr:rowOff>
    </xdr:from>
    <xdr:to>
      <xdr:col>46</xdr:col>
      <xdr:colOff>38100</xdr:colOff>
      <xdr:row>98</xdr:row>
      <xdr:rowOff>113050</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81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104177</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90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65055</xdr:rowOff>
    </xdr:from>
    <xdr:to>
      <xdr:col>41</xdr:col>
      <xdr:colOff>50800</xdr:colOff>
      <xdr:row>97</xdr:row>
      <xdr:rowOff>100332</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695705"/>
          <a:ext cx="889000" cy="35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21225</xdr:rowOff>
    </xdr:from>
    <xdr:to>
      <xdr:col>41</xdr:col>
      <xdr:colOff>101600</xdr:colOff>
      <xdr:row>98</xdr:row>
      <xdr:rowOff>122825</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823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113952</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916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170438</xdr:rowOff>
    </xdr:from>
    <xdr:to>
      <xdr:col>36</xdr:col>
      <xdr:colOff>165100</xdr:colOff>
      <xdr:row>98</xdr:row>
      <xdr:rowOff>100588</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801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91715</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8938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23371</xdr:rowOff>
    </xdr:from>
    <xdr:to>
      <xdr:col>55</xdr:col>
      <xdr:colOff>50800</xdr:colOff>
      <xdr:row>96</xdr:row>
      <xdr:rowOff>124971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482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46248</xdr:rowOff>
    </xdr:from>
    <xdr:ext cx="599010"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333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118269</xdr:rowOff>
    </xdr:from>
    <xdr:to>
      <xdr:col>50</xdr:col>
      <xdr:colOff>165100</xdr:colOff>
      <xdr:row>96</xdr:row>
      <xdr:rowOff>48419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406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64946</xdr:rowOff>
    </xdr:from>
    <xdr:ext cx="59901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39795" y="161812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75279</xdr:rowOff>
    </xdr:from>
    <xdr:to>
      <xdr:col>46</xdr:col>
      <xdr:colOff>38100</xdr:colOff>
      <xdr:row>97</xdr:row>
      <xdr:rowOff>5429</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534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95</xdr:row>
      <xdr:rowOff>21956</xdr:rowOff>
    </xdr:from>
    <xdr:ext cx="599010"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50795" y="163097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49532</xdr:rowOff>
    </xdr:from>
    <xdr:to>
      <xdr:col>41</xdr:col>
      <xdr:colOff>101600</xdr:colOff>
      <xdr:row>97</xdr:row>
      <xdr:rowOff>151132</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68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167659</xdr:rowOff>
    </xdr:from>
    <xdr:ext cx="599010"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61795" y="16455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14255</xdr:rowOff>
    </xdr:from>
    <xdr:to>
      <xdr:col>36</xdr:col>
      <xdr:colOff>165100</xdr:colOff>
      <xdr:row>97</xdr:row>
      <xdr:rowOff>115855</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644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132382</xdr:rowOff>
    </xdr:from>
    <xdr:ext cx="599010"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672795" y="16420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消防費グラフ枠">
          <a:extLst>
            <a:ext uri="{FF2B5EF4-FFF2-40B4-BE49-F238E27FC236}">
              <a16:creationId xmlns:a16="http://schemas.microsoft.com/office/drawing/2014/main" id="{00000000-0008-0000-0700-000004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29</xdr:row>
      <xdr:rowOff>107582</xdr:rowOff>
    </xdr:from>
    <xdr:to>
      <xdr:col>85</xdr:col>
      <xdr:colOff>126364</xdr:colOff>
      <xdr:row>38</xdr:row>
      <xdr:rowOff>42692</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6317595" y="5079632"/>
          <a:ext cx="1269" cy="1478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46519</xdr:rowOff>
    </xdr:from>
    <xdr:ext cx="534377" cy="259045"/>
    <xdr:sp macro="" textlink="">
      <xdr:nvSpPr>
        <xdr:cNvPr id="518" name="消防費最小値テキスト">
          <a:extLst>
            <a:ext uri="{FF2B5EF4-FFF2-40B4-BE49-F238E27FC236}">
              <a16:creationId xmlns:a16="http://schemas.microsoft.com/office/drawing/2014/main" id="{00000000-0008-0000-0700-000006020000}"/>
            </a:ext>
          </a:extLst>
        </xdr:cNvPr>
        <xdr:cNvSpPr txBox="1"/>
      </xdr:nvSpPr>
      <xdr:spPr>
        <a:xfrm>
          <a:off x="16370300" y="6561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42692</xdr:rowOff>
    </xdr:from>
    <xdr:to>
      <xdr:col>86</xdr:col>
      <xdr:colOff>25400</xdr:colOff>
      <xdr:row>38</xdr:row>
      <xdr:rowOff>42692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65577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54259</xdr:rowOff>
    </xdr:from>
    <xdr:ext cx="599010" cy="259045"/>
    <xdr:sp macro="" textlink="">
      <xdr:nvSpPr>
        <xdr:cNvPr id="520" name="消防費最大値テキスト">
          <a:extLst>
            <a:ext uri="{FF2B5EF4-FFF2-40B4-BE49-F238E27FC236}">
              <a16:creationId xmlns:a16="http://schemas.microsoft.com/office/drawing/2014/main" id="{00000000-0008-0000-0700-000008020000}"/>
            </a:ext>
          </a:extLst>
        </xdr:cNvPr>
        <xdr:cNvSpPr txBox="1"/>
      </xdr:nvSpPr>
      <xdr:spPr>
        <a:xfrm>
          <a:off x="16370300" y="4854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104,467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29</xdr:row>
      <xdr:rowOff>107582</xdr:rowOff>
    </xdr:from>
    <xdr:to>
      <xdr:col>86</xdr:col>
      <xdr:colOff>25400</xdr:colOff>
      <xdr:row>29</xdr:row>
      <xdr:rowOff>107582</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6230600" y="50796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76884</xdr:rowOff>
    </xdr:from>
    <xdr:to>
      <xdr:col>85</xdr:col>
      <xdr:colOff>127000</xdr:colOff>
      <xdr:row>35</xdr:row>
      <xdr:rowOff>116954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5481300" y="6077634"/>
          <a:ext cx="838200" cy="4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23256</xdr:rowOff>
    </xdr:from>
    <xdr:ext cx="534377" cy="259045"/>
    <xdr:sp macro="" textlink="">
      <xdr:nvSpPr>
        <xdr:cNvPr id="523" name="消防費平均値テキスト">
          <a:extLst>
            <a:ext uri="{FF2B5EF4-FFF2-40B4-BE49-F238E27FC236}">
              <a16:creationId xmlns:a16="http://schemas.microsoft.com/office/drawing/2014/main" id="{00000000-0008-0000-0700-00000B020000}"/>
            </a:ext>
          </a:extLst>
        </xdr:cNvPr>
        <xdr:cNvSpPr txBox="1"/>
      </xdr:nvSpPr>
      <xdr:spPr>
        <a:xfrm>
          <a:off x="16370300" y="61954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44829</xdr:rowOff>
    </xdr:from>
    <xdr:to>
      <xdr:col>85</xdr:col>
      <xdr:colOff>177800</xdr:colOff>
      <xdr:row>36</xdr:row>
      <xdr:rowOff>146429</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6268700" y="6217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35</xdr:row>
      <xdr:rowOff>116954</xdr:rowOff>
    </xdr:from>
    <xdr:to>
      <xdr:col>81</xdr:col>
      <xdr:colOff>50800</xdr:colOff>
      <xdr:row>36</xdr:row>
      <xdr:rowOff>33499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4592300" y="6117704"/>
          <a:ext cx="889000" cy="87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86630</xdr:rowOff>
    </xdr:from>
    <xdr:to>
      <xdr:col>81</xdr:col>
      <xdr:colOff>101600</xdr:colOff>
      <xdr:row>37</xdr:row>
      <xdr:rowOff>16780</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5430500" y="6258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7907</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5214111" y="6351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33499</xdr:rowOff>
    </xdr:from>
    <xdr:to>
      <xdr:col>76</xdr:col>
      <xdr:colOff>114300</xdr:colOff>
      <xdr:row>36</xdr:row>
      <xdr:rowOff>41304</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3703300" y="6205699"/>
          <a:ext cx="889000" cy="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118079</xdr:rowOff>
    </xdr:from>
    <xdr:to>
      <xdr:col>76</xdr:col>
      <xdr:colOff>165100</xdr:colOff>
      <xdr:row>37</xdr:row>
      <xdr:rowOff>48229</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4541500" y="6290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39356</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4325111" y="6383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16403</xdr:rowOff>
    </xdr:from>
    <xdr:to>
      <xdr:col>71</xdr:col>
      <xdr:colOff>177800</xdr:colOff>
      <xdr:row>36</xdr:row>
      <xdr:rowOff>41304</xdr:rowOff>
    </xdr:to>
    <xdr:cxnSp macro="">
      <xdr:nvCxnSpPr>
        <xdr:cNvPr id="531" name="直線コネクタ 530">
          <a:extLst>
            <a:ext uri="{FF2B5EF4-FFF2-40B4-BE49-F238E27FC236}">
              <a16:creationId xmlns:a16="http://schemas.microsoft.com/office/drawing/2014/main" id="{00000000-0008-0000-0700-000013020000}"/>
            </a:ext>
          </a:extLst>
        </xdr:cNvPr>
        <xdr:cNvCxnSpPr/>
      </xdr:nvCxnSpPr>
      <xdr:spPr>
        <a:xfrm>
          <a:off x="12814300" y="6017153"/>
          <a:ext cx="889000" cy="196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93635</xdr:rowOff>
    </xdr:from>
    <xdr:to>
      <xdr:col>72</xdr:col>
      <xdr:colOff>38100</xdr:colOff>
      <xdr:row>37</xdr:row>
      <xdr:rowOff>23785</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3652500" y="6265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14912</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3436111" y="635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61289</xdr:rowOff>
    </xdr:from>
    <xdr:to>
      <xdr:col>67</xdr:col>
      <xdr:colOff>101600</xdr:colOff>
      <xdr:row>36</xdr:row>
      <xdr:rowOff>162889</xdr:rowOff>
    </xdr:to>
    <xdr:sp macro="" textlink="">
      <xdr:nvSpPr>
        <xdr:cNvPr id="534" name="フローチャート: 判断 533">
          <a:extLst>
            <a:ext uri="{FF2B5EF4-FFF2-40B4-BE49-F238E27FC236}">
              <a16:creationId xmlns:a16="http://schemas.microsoft.com/office/drawing/2014/main" id="{00000000-0008-0000-0700-000016020000}"/>
            </a:ext>
          </a:extLst>
        </xdr:cNvPr>
        <xdr:cNvSpPr/>
      </xdr:nvSpPr>
      <xdr:spPr>
        <a:xfrm>
          <a:off x="12763500" y="6233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154016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547111" y="632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26084</xdr:rowOff>
    </xdr:from>
    <xdr:to>
      <xdr:col>85</xdr:col>
      <xdr:colOff>177800</xdr:colOff>
      <xdr:row>35</xdr:row>
      <xdr:rowOff>127684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6268700" y="6026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34</xdr:row>
      <xdr:rowOff>48961</xdr:rowOff>
    </xdr:from>
    <xdr:ext cx="534377" cy="259045"/>
    <xdr:sp macro="" textlink="">
      <xdr:nvSpPr>
        <xdr:cNvPr id="542" name="消防費該当値テキスト">
          <a:extLst>
            <a:ext uri="{FF2B5EF4-FFF2-40B4-BE49-F238E27FC236}">
              <a16:creationId xmlns:a16="http://schemas.microsoft.com/office/drawing/2014/main" id="{00000000-0008-0000-0700-00001E020000}"/>
            </a:ext>
          </a:extLst>
        </xdr:cNvPr>
        <xdr:cNvSpPr txBox="1"/>
      </xdr:nvSpPr>
      <xdr:spPr>
        <a:xfrm>
          <a:off x="16370300" y="5878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66154</xdr:rowOff>
    </xdr:from>
    <xdr:to>
      <xdr:col>81</xdr:col>
      <xdr:colOff>101600</xdr:colOff>
      <xdr:row>35</xdr:row>
      <xdr:rowOff>167754</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5430500" y="6066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34</xdr:row>
      <xdr:rowOff>12831</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5214111" y="5842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154149</xdr:rowOff>
    </xdr:from>
    <xdr:to>
      <xdr:col>76</xdr:col>
      <xdr:colOff>165100</xdr:colOff>
      <xdr:row>36</xdr:row>
      <xdr:rowOff>84299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4541500" y="6154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100826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4325111" y="5930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161954</xdr:rowOff>
    </xdr:from>
    <xdr:to>
      <xdr:col>72</xdr:col>
      <xdr:colOff>38100</xdr:colOff>
      <xdr:row>36</xdr:row>
      <xdr:rowOff>92104</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3652500" y="6162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108631</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3436111" y="59379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34</xdr:row>
      <xdr:rowOff>137053</xdr:rowOff>
    </xdr:from>
    <xdr:to>
      <xdr:col>67</xdr:col>
      <xdr:colOff>101600</xdr:colOff>
      <xdr:row>35</xdr:row>
      <xdr:rowOff>67203</xdr:rowOff>
    </xdr:to>
    <xdr:sp macro="" textlink="">
      <xdr:nvSpPr>
        <xdr:cNvPr id="549" name="楕円 548">
          <a:extLst>
            <a:ext uri="{FF2B5EF4-FFF2-40B4-BE49-F238E27FC236}">
              <a16:creationId xmlns:a16="http://schemas.microsoft.com/office/drawing/2014/main" id="{00000000-0008-0000-0700-000025020000}"/>
            </a:ext>
          </a:extLst>
        </xdr:cNvPr>
        <xdr:cNvSpPr/>
      </xdr:nvSpPr>
      <xdr:spPr>
        <a:xfrm>
          <a:off x="12763500" y="5966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33</xdr:row>
      <xdr:rowOff>83730</xdr:rowOff>
    </xdr:from>
    <xdr:ext cx="534377" cy="259045"/>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547111" y="57415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58</xdr:row>
      <xdr:rowOff>139700</xdr:rowOff>
    </xdr:from>
    <xdr:to>
      <xdr:col>89</xdr:col>
      <xdr:colOff>177800</xdr:colOff>
      <xdr:row>58</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57</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55</xdr:row>
      <xdr:rowOff>54627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52</xdr:row>
      <xdr:rowOff>111777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119135</xdr:rowOff>
    </xdr:from>
    <xdr:to>
      <xdr:col>85</xdr:col>
      <xdr:colOff>126364</xdr:colOff>
      <xdr:row>57</xdr:row>
      <xdr:rowOff>142027</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863085"/>
          <a:ext cx="1269" cy="1051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145854</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918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142027</xdr:rowOff>
    </xdr:from>
    <xdr:to>
      <xdr:col>86</xdr:col>
      <xdr:colOff>25400</xdr:colOff>
      <xdr:row>57</xdr:row>
      <xdr:rowOff>142027</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9146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65812</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638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266,998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119135</xdr:rowOff>
    </xdr:from>
    <xdr:to>
      <xdr:col>86</xdr:col>
      <xdr:colOff>25400</xdr:colOff>
      <xdr:row>51</xdr:row>
      <xdr:rowOff>119135</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863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140943</xdr:rowOff>
    </xdr:from>
    <xdr:to>
      <xdr:col>85</xdr:col>
      <xdr:colOff>127000</xdr:colOff>
      <xdr:row>57</xdr:row>
      <xdr:rowOff>15474</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9742143"/>
          <a:ext cx="838200" cy="45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44820</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745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21943</xdr:rowOff>
    </xdr:from>
    <xdr:to>
      <xdr:col>85</xdr:col>
      <xdr:colOff>177800</xdr:colOff>
      <xdr:row>56</xdr:row>
      <xdr:rowOff>123543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12064</xdr:rowOff>
    </xdr:from>
    <xdr:to>
      <xdr:col>81</xdr:col>
      <xdr:colOff>50800</xdr:colOff>
      <xdr:row>57</xdr:row>
      <xdr:rowOff>15474</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4592300" y="9784714"/>
          <a:ext cx="889000" cy="3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64463</xdr:rowOff>
    </xdr:from>
    <xdr:to>
      <xdr:col>81</xdr:col>
      <xdr:colOff>101600</xdr:colOff>
      <xdr:row>56</xdr:row>
      <xdr:rowOff>166063</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66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11140</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44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12064</xdr:rowOff>
    </xdr:from>
    <xdr:to>
      <xdr:col>76</xdr:col>
      <xdr:colOff>114300</xdr:colOff>
      <xdr:row>57</xdr:row>
      <xdr:rowOff>56613</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784714"/>
          <a:ext cx="889000" cy="44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112588</xdr:rowOff>
    </xdr:from>
    <xdr:to>
      <xdr:col>76</xdr:col>
      <xdr:colOff>165100</xdr:colOff>
      <xdr:row>57</xdr:row>
      <xdr:rowOff>42738</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71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59265</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4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55</xdr:row>
      <xdr:rowOff>31787</xdr:rowOff>
    </xdr:from>
    <xdr:to>
      <xdr:col>71</xdr:col>
      <xdr:colOff>177800</xdr:colOff>
      <xdr:row>57</xdr:row>
      <xdr:rowOff>56613</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461537"/>
          <a:ext cx="889000" cy="367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115157</xdr:rowOff>
    </xdr:from>
    <xdr:to>
      <xdr:col>72</xdr:col>
      <xdr:colOff>38100</xdr:colOff>
      <xdr:row>57</xdr:row>
      <xdr:rowOff>45307</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716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61834</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491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102580</xdr:rowOff>
    </xdr:from>
    <xdr:to>
      <xdr:col>67</xdr:col>
      <xdr:colOff>101600</xdr:colOff>
      <xdr:row>57</xdr:row>
      <xdr:rowOff>32730</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703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23857</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796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90143</xdr:rowOff>
    </xdr:from>
    <xdr:to>
      <xdr:col>85</xdr:col>
      <xdr:colOff>177800</xdr:colOff>
      <xdr:row>57</xdr:row>
      <xdr:rowOff>20293</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9691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68570</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9669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136124</xdr:rowOff>
    </xdr:from>
    <xdr:to>
      <xdr:col>81</xdr:col>
      <xdr:colOff>101600</xdr:colOff>
      <xdr:row>57</xdr:row>
      <xdr:rowOff>66274</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737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57401</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983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132714</xdr:rowOff>
    </xdr:from>
    <xdr:to>
      <xdr:col>76</xdr:col>
      <xdr:colOff>165100</xdr:colOff>
      <xdr:row>57</xdr:row>
      <xdr:rowOff>62864</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733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53991</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82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5813</xdr:rowOff>
    </xdr:from>
    <xdr:to>
      <xdr:col>72</xdr:col>
      <xdr:colOff>38100</xdr:colOff>
      <xdr:row>57</xdr:row>
      <xdr:rowOff>107413</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77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98540</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871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152437</xdr:rowOff>
    </xdr:from>
    <xdr:to>
      <xdr:col>67</xdr:col>
      <xdr:colOff>101600</xdr:colOff>
      <xdr:row>55</xdr:row>
      <xdr:rowOff>82587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410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99114</xdr:rowOff>
    </xdr:from>
    <xdr:ext cx="599010"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14795" y="9185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57793</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230743"/>
          <a:ext cx="1269" cy="12820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4470</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20059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56,083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57793</xdr:rowOff>
    </xdr:from>
    <xdr:to>
      <xdr:col>86</xdr:col>
      <xdr:colOff>25400</xdr:colOff>
      <xdr:row>71</xdr:row>
      <xdr:rowOff>57793</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230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20188</xdr:rowOff>
    </xdr:from>
    <xdr:to>
      <xdr:col>85</xdr:col>
      <xdr:colOff>127000</xdr:colOff>
      <xdr:row>73</xdr:row>
      <xdr:rowOff>133071</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a:off x="15481300" y="12364588"/>
          <a:ext cx="838200" cy="284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6222</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3793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27795</xdr:rowOff>
    </xdr:from>
    <xdr:to>
      <xdr:col>85</xdr:col>
      <xdr:colOff>177800</xdr:colOff>
      <xdr:row>78</xdr:row>
      <xdr:rowOff>129395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400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20188</xdr:rowOff>
    </xdr:from>
    <xdr:to>
      <xdr:col>81</xdr:col>
      <xdr:colOff>50800</xdr:colOff>
      <xdr:row>78</xdr:row>
      <xdr:rowOff>24645</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flipV="1">
          <a:off x="14592300" y="12364588"/>
          <a:ext cx="889000" cy="1033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155674</xdr:rowOff>
    </xdr:from>
    <xdr:to>
      <xdr:col>81</xdr:col>
      <xdr:colOff>101600</xdr:colOff>
      <xdr:row>78</xdr:row>
      <xdr:rowOff>85824</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57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78</xdr:row>
      <xdr:rowOff>76951</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450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24645</xdr:rowOff>
    </xdr:from>
    <xdr:to>
      <xdr:col>76</xdr:col>
      <xdr:colOff>114300</xdr:colOff>
      <xdr:row>78</xdr:row>
      <xdr:rowOff>93180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flipV="1">
          <a:off x="13703300" y="13397745"/>
          <a:ext cx="889000" cy="6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102960</xdr:rowOff>
    </xdr:from>
    <xdr:to>
      <xdr:col>76</xdr:col>
      <xdr:colOff>165100</xdr:colOff>
      <xdr:row>78</xdr:row>
      <xdr:rowOff>33110</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0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49637</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079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93180</xdr:rowOff>
    </xdr:from>
    <xdr:to>
      <xdr:col>71</xdr:col>
      <xdr:colOff>177800</xdr:colOff>
      <xdr:row>78</xdr:row>
      <xdr:rowOff>112040</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66280"/>
          <a:ext cx="889000" cy="18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102319</xdr:rowOff>
    </xdr:from>
    <xdr:to>
      <xdr:col>72</xdr:col>
      <xdr:colOff>38100</xdr:colOff>
      <xdr:row>78</xdr:row>
      <xdr:rowOff>32469</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303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48996</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0791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73561</xdr:rowOff>
    </xdr:from>
    <xdr:to>
      <xdr:col>67</xdr:col>
      <xdr:colOff>101600</xdr:colOff>
      <xdr:row>77</xdr:row>
      <xdr:rowOff>3711</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1037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20238</xdr:rowOff>
    </xdr:from>
    <xdr:ext cx="534377"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47111" y="12878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82271</xdr:rowOff>
    </xdr:from>
    <xdr:to>
      <xdr:col>85</xdr:col>
      <xdr:colOff>177800</xdr:colOff>
      <xdr:row>74</xdr:row>
      <xdr:rowOff>12421</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25981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105148</xdr:rowOff>
    </xdr:from>
    <xdr:ext cx="534377"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24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71</xdr:row>
      <xdr:rowOff>140838</xdr:rowOff>
    </xdr:from>
    <xdr:to>
      <xdr:col>81</xdr:col>
      <xdr:colOff>101600</xdr:colOff>
      <xdr:row>72</xdr:row>
      <xdr:rowOff>70988</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231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70</xdr:row>
      <xdr:rowOff>87515</xdr:rowOff>
    </xdr:from>
    <xdr:ext cx="534377"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214111" y="120890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145295</xdr:rowOff>
    </xdr:from>
    <xdr:to>
      <xdr:col>76</xdr:col>
      <xdr:colOff>165100</xdr:colOff>
      <xdr:row>78</xdr:row>
      <xdr:rowOff>75445</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34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66572</xdr:rowOff>
    </xdr:from>
    <xdr:ext cx="469744"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357428" y="13439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42380</xdr:rowOff>
    </xdr:from>
    <xdr:to>
      <xdr:col>72</xdr:col>
      <xdr:colOff>38100</xdr:colOff>
      <xdr:row>78</xdr:row>
      <xdr:rowOff>143980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15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135107</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0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61240</xdr:rowOff>
    </xdr:from>
    <xdr:to>
      <xdr:col>67</xdr:col>
      <xdr:colOff>101600</xdr:colOff>
      <xdr:row>78</xdr:row>
      <xdr:rowOff>162840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34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153967</xdr:rowOff>
    </xdr:from>
    <xdr:ext cx="469744"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579428" y="1352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1" name="公債費グラフ枠">
          <a:extLst>
            <a:ext uri="{FF2B5EF4-FFF2-40B4-BE49-F238E27FC236}">
              <a16:creationId xmlns:a16="http://schemas.microsoft.com/office/drawing/2014/main" id="{00000000-0008-0000-0700-0000A9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100464</xdr:rowOff>
    </xdr:from>
    <xdr:to>
      <xdr:col>85</xdr:col>
      <xdr:colOff>126364</xdr:colOff>
      <xdr:row>98</xdr:row>
      <xdr:rowOff>74544</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flipV="1">
          <a:off x="16317595" y="15873864"/>
          <a:ext cx="1269" cy="1002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78371</xdr:rowOff>
    </xdr:from>
    <xdr:ext cx="534377" cy="259045"/>
    <xdr:sp macro="" textlink="">
      <xdr:nvSpPr>
        <xdr:cNvPr id="683" name="公債費最小値テキスト">
          <a:extLst>
            <a:ext uri="{FF2B5EF4-FFF2-40B4-BE49-F238E27FC236}">
              <a16:creationId xmlns:a16="http://schemas.microsoft.com/office/drawing/2014/main" id="{00000000-0008-0000-0700-0000AB020000}"/>
            </a:ext>
          </a:extLst>
        </xdr:cNvPr>
        <xdr:cNvSpPr txBox="1"/>
      </xdr:nvSpPr>
      <xdr:spPr>
        <a:xfrm>
          <a:off x="16370300" y="16880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74544</xdr:rowOff>
    </xdr:from>
    <xdr:to>
      <xdr:col>86</xdr:col>
      <xdr:colOff>25400</xdr:colOff>
      <xdr:row>98</xdr:row>
      <xdr:rowOff>74544</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6230600" y="16876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47141</xdr:rowOff>
    </xdr:from>
    <xdr:ext cx="599010" cy="259045"/>
    <xdr:sp macro="" textlink="">
      <xdr:nvSpPr>
        <xdr:cNvPr id="685" name="公債費最大値テキスト">
          <a:extLst>
            <a:ext uri="{FF2B5EF4-FFF2-40B4-BE49-F238E27FC236}">
              <a16:creationId xmlns:a16="http://schemas.microsoft.com/office/drawing/2014/main" id="{00000000-0008-0000-0700-0000AD020000}"/>
            </a:ext>
          </a:extLst>
        </xdr:cNvPr>
        <xdr:cNvSpPr txBox="1"/>
      </xdr:nvSpPr>
      <xdr:spPr>
        <a:xfrm>
          <a:off x="16370300" y="15649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233,582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100464</xdr:rowOff>
    </xdr:from>
    <xdr:to>
      <xdr:col>86</xdr:col>
      <xdr:colOff>25400</xdr:colOff>
      <xdr:row>92</xdr:row>
      <xdr:rowOff>100464</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587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68387</xdr:rowOff>
    </xdr:from>
    <xdr:to>
      <xdr:col>85</xdr:col>
      <xdr:colOff>127000</xdr:colOff>
      <xdr:row>95</xdr:row>
      <xdr:rowOff>90359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5481300" y="16356137"/>
          <a:ext cx="838200" cy="21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119781</xdr:rowOff>
    </xdr:from>
    <xdr:ext cx="534377" cy="259045"/>
    <xdr:sp macro="" textlink="">
      <xdr:nvSpPr>
        <xdr:cNvPr id="688" name="公債費平均値テキスト">
          <a:extLst>
            <a:ext uri="{FF2B5EF4-FFF2-40B4-BE49-F238E27FC236}">
              <a16:creationId xmlns:a16="http://schemas.microsoft.com/office/drawing/2014/main" id="{00000000-0008-0000-0700-0000B0020000}"/>
            </a:ext>
          </a:extLst>
        </xdr:cNvPr>
        <xdr:cNvSpPr txBox="1"/>
      </xdr:nvSpPr>
      <xdr:spPr>
        <a:xfrm>
          <a:off x="16370300" y="165789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141354</xdr:rowOff>
    </xdr:from>
    <xdr:to>
      <xdr:col>85</xdr:col>
      <xdr:colOff>177800</xdr:colOff>
      <xdr:row>97</xdr:row>
      <xdr:rowOff>71504</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6268700" y="16600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90359</xdr:rowOff>
    </xdr:from>
    <xdr:to>
      <xdr:col>81</xdr:col>
      <xdr:colOff>50800</xdr:colOff>
      <xdr:row>95</xdr:row>
      <xdr:rowOff>138246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4592300" y="16378109"/>
          <a:ext cx="889000" cy="47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136838</xdr:rowOff>
    </xdr:from>
    <xdr:to>
      <xdr:col>81</xdr:col>
      <xdr:colOff>101600</xdr:colOff>
      <xdr:row>97</xdr:row>
      <xdr:rowOff>66988</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5430500" y="16596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58115</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5214111" y="16688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138246</xdr:rowOff>
    </xdr:from>
    <xdr:to>
      <xdr:col>76</xdr:col>
      <xdr:colOff>114300</xdr:colOff>
      <xdr:row>95</xdr:row>
      <xdr:rowOff>169661</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3703300" y="16425996"/>
          <a:ext cx="889000" cy="31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143188</xdr:rowOff>
    </xdr:from>
    <xdr:to>
      <xdr:col>76</xdr:col>
      <xdr:colOff>165100</xdr:colOff>
      <xdr:row>97</xdr:row>
      <xdr:rowOff>73338</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4541500" y="1660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64465</xdr:rowOff>
    </xdr:from>
    <xdr:ext cx="534377"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325111" y="1669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169661</xdr:rowOff>
    </xdr:from>
    <xdr:to>
      <xdr:col>71</xdr:col>
      <xdr:colOff>177800</xdr:colOff>
      <xdr:row>96</xdr:row>
      <xdr:rowOff>31855</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2814300" y="16457411"/>
          <a:ext cx="889000" cy="3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158390</xdr:rowOff>
    </xdr:from>
    <xdr:to>
      <xdr:col>72</xdr:col>
      <xdr:colOff>38100</xdr:colOff>
      <xdr:row>97</xdr:row>
      <xdr:rowOff>88540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3652500" y="16617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79667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3436111" y="16710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164055</xdr:rowOff>
    </xdr:from>
    <xdr:to>
      <xdr:col>67</xdr:col>
      <xdr:colOff>101600</xdr:colOff>
      <xdr:row>97</xdr:row>
      <xdr:rowOff>94205</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763500" y="16623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85332</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2547111" y="16715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17587</xdr:rowOff>
    </xdr:from>
    <xdr:to>
      <xdr:col>85</xdr:col>
      <xdr:colOff>177800</xdr:colOff>
      <xdr:row>95</xdr:row>
      <xdr:rowOff>119187</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6268700" y="16305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40464</xdr:rowOff>
    </xdr:from>
    <xdr:ext cx="599010" cy="259045"/>
    <xdr:sp macro="" textlink="">
      <xdr:nvSpPr>
        <xdr:cNvPr id="707" name="公債費該当値テキスト">
          <a:extLst>
            <a:ext uri="{FF2B5EF4-FFF2-40B4-BE49-F238E27FC236}">
              <a16:creationId xmlns:a16="http://schemas.microsoft.com/office/drawing/2014/main" id="{00000000-0008-0000-0700-0000C3020000}"/>
            </a:ext>
          </a:extLst>
        </xdr:cNvPr>
        <xdr:cNvSpPr txBox="1"/>
      </xdr:nvSpPr>
      <xdr:spPr>
        <a:xfrm>
          <a:off x="16370300" y="16156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39559</xdr:rowOff>
    </xdr:from>
    <xdr:to>
      <xdr:col>81</xdr:col>
      <xdr:colOff>101600</xdr:colOff>
      <xdr:row>95</xdr:row>
      <xdr:rowOff>141159</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5430500" y="16327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93</xdr:row>
      <xdr:rowOff>157686</xdr:rowOff>
    </xdr:from>
    <xdr:ext cx="59901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5181795" y="16102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87446</xdr:rowOff>
    </xdr:from>
    <xdr:to>
      <xdr:col>76</xdr:col>
      <xdr:colOff>165100</xdr:colOff>
      <xdr:row>96</xdr:row>
      <xdr:rowOff>17596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4541500" y="1637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94</xdr:row>
      <xdr:rowOff>34123</xdr:rowOff>
    </xdr:from>
    <xdr:ext cx="59901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4292795" y="16150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118861</xdr:rowOff>
    </xdr:from>
    <xdr:to>
      <xdr:col>72</xdr:col>
      <xdr:colOff>38100</xdr:colOff>
      <xdr:row>96</xdr:row>
      <xdr:rowOff>49011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3652500" y="16406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65538</xdr:rowOff>
    </xdr:from>
    <xdr:ext cx="59901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3403795" y="16181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152505</xdr:rowOff>
    </xdr:from>
    <xdr:to>
      <xdr:col>67</xdr:col>
      <xdr:colOff>101600</xdr:colOff>
      <xdr:row>96</xdr:row>
      <xdr:rowOff>82655</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763500" y="1644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99182</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547111" y="1621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107043</xdr:rowOff>
    </xdr:from>
    <xdr:to>
      <xdr:col>116</xdr:col>
      <xdr:colOff>62864</xdr:colOff>
      <xdr:row>39</xdr:row>
      <xdr:rowOff>98878</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50543"/>
          <a:ext cx="1269" cy="1534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53720</xdr:rowOff>
    </xdr:from>
    <xdr:ext cx="469744"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5025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4,700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107043</xdr:rowOff>
    </xdr:from>
    <xdr:to>
      <xdr:col>116</xdr:col>
      <xdr:colOff>152400</xdr:colOff>
      <xdr:row>30</xdr:row>
      <xdr:rowOff>107043</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50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9560</xdr:rowOff>
    </xdr:from>
    <xdr:ext cx="378565"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52466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158133</xdr:rowOff>
    </xdr:from>
    <xdr:to>
      <xdr:col>116</xdr:col>
      <xdr:colOff>114300</xdr:colOff>
      <xdr:row>39</xdr:row>
      <xdr:rowOff>88283</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73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25872</xdr:rowOff>
    </xdr:from>
    <xdr:to>
      <xdr:col>112</xdr:col>
      <xdr:colOff>38100</xdr:colOff>
      <xdr:row>39</xdr:row>
      <xdr:rowOff>127472</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712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143999</xdr:rowOff>
    </xdr:from>
    <xdr:ext cx="313932"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66333" y="648764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27505</xdr:rowOff>
    </xdr:from>
    <xdr:to>
      <xdr:col>107</xdr:col>
      <xdr:colOff>101600</xdr:colOff>
      <xdr:row>39</xdr:row>
      <xdr:rowOff>129105</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6714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145632</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64892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10523</xdr:rowOff>
    </xdr:from>
    <xdr:to>
      <xdr:col>102</xdr:col>
      <xdr:colOff>165100</xdr:colOff>
      <xdr:row>39</xdr:row>
      <xdr:rowOff>112123</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97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128650</xdr:rowOff>
    </xdr:from>
    <xdr:ext cx="378565"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356017" y="6472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132987</xdr:rowOff>
    </xdr:from>
    <xdr:to>
      <xdr:col>98</xdr:col>
      <xdr:colOff>38100</xdr:colOff>
      <xdr:row>39</xdr:row>
      <xdr:rowOff>63137</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66480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79664</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7017" y="64233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136560</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65166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兵庫県平均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衛生費</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は、公営企業（水道事業、病院事業）に対する繰出、保健</a:t>
          </a:r>
          <a:r>
            <a:rPr kumimoji="1" lang="ja-JP" altLang="en-US" sz="1300">
              <a:latin typeface="ＭＳ Ｐゴシック" panose="020B0600070205080204" pitchFamily="50" charset="-128"/>
              <a:ea typeface="ＭＳ Ｐゴシック" panose="020B0600070205080204" pitchFamily="50" charset="-128"/>
            </a:rPr>
            <a:t>福祉センター改修事業実施により</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105,785</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円（類似団体比較</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32,543</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円高）、類似団体平均の約</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1.44</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倍</a:t>
          </a:r>
          <a:r>
            <a:rPr kumimoji="1" lang="ja-JP" altLang="en-US" sz="1300">
              <a:latin typeface="ＭＳ Ｐゴシック" panose="020B0600070205080204" pitchFamily="50" charset="-128"/>
              <a:ea typeface="ＭＳ Ｐゴシック" panose="020B0600070205080204" pitchFamily="50" charset="-128"/>
            </a:rPr>
            <a:t>で、高くなっている。</a:t>
          </a:r>
          <a:endParaRPr kumimoji="1" lang="en-US" altLang="ja-JP"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農林水産業費、商工費は、町の主要基幹産業に係る経費であり、</a:t>
          </a:r>
          <a:r>
            <a:rPr kumimoji="1" lang="en-US" altLang="ja-JP" sz="1300">
              <a:latin typeface="ＭＳ Ｐゴシック" panose="020B0600070205080204" pitchFamily="50" charset="-128"/>
              <a:ea typeface="ＭＳ Ｐゴシック" panose="020B0600070205080204" pitchFamily="50" charset="-128"/>
            </a:rPr>
            <a:t>66,448</a:t>
          </a:r>
          <a:r>
            <a:rPr kumimoji="1" lang="ja-JP" altLang="en-US" sz="1300">
              <a:latin typeface="ＭＳ Ｐゴシック" panose="020B0600070205080204" pitchFamily="50" charset="-128"/>
              <a:ea typeface="ＭＳ Ｐゴシック" panose="020B0600070205080204" pitchFamily="50" charset="-128"/>
            </a:rPr>
            <a:t>円（類似団体比較</a:t>
          </a:r>
          <a:r>
            <a:rPr kumimoji="1" lang="en-US" altLang="ja-JP" sz="1300">
              <a:latin typeface="ＭＳ Ｐゴシック" panose="020B0600070205080204" pitchFamily="50" charset="-128"/>
              <a:ea typeface="ＭＳ Ｐゴシック" panose="020B0600070205080204" pitchFamily="50" charset="-128"/>
            </a:rPr>
            <a:t>35,212</a:t>
          </a:r>
          <a:r>
            <a:rPr kumimoji="1" lang="ja-JP" altLang="en-US" sz="1300">
              <a:latin typeface="ＭＳ Ｐゴシック" panose="020B0600070205080204" pitchFamily="50" charset="-128"/>
              <a:ea typeface="ＭＳ Ｐゴシック" panose="020B0600070205080204" pitchFamily="50" charset="-128"/>
            </a:rPr>
            <a:t>円高）、</a:t>
          </a:r>
          <a:r>
            <a:rPr kumimoji="1" lang="en-US" altLang="ja-JP" sz="1300">
              <a:latin typeface="ＭＳ Ｐゴシック" panose="020B0600070205080204" pitchFamily="50" charset="-128"/>
              <a:ea typeface="ＭＳ Ｐゴシック" panose="020B0600070205080204" pitchFamily="50" charset="-128"/>
            </a:rPr>
            <a:t>43,949</a:t>
          </a:r>
          <a:r>
            <a:rPr kumimoji="1" lang="ja-JP" altLang="en-US" sz="1300">
              <a:latin typeface="ＭＳ Ｐゴシック" panose="020B0600070205080204" pitchFamily="50" charset="-128"/>
              <a:ea typeface="ＭＳ Ｐゴシック" panose="020B0600070205080204" pitchFamily="50" charset="-128"/>
            </a:rPr>
            <a:t>円（類似団体比較</a:t>
          </a:r>
          <a:r>
            <a:rPr kumimoji="1" lang="en-US" altLang="ja-JP" sz="1300">
              <a:latin typeface="ＭＳ Ｐゴシック" panose="020B0600070205080204" pitchFamily="50" charset="-128"/>
              <a:ea typeface="ＭＳ Ｐゴシック" panose="020B0600070205080204" pitchFamily="50" charset="-128"/>
            </a:rPr>
            <a:t>25,148</a:t>
          </a:r>
          <a:r>
            <a:rPr kumimoji="1" lang="ja-JP" altLang="en-US" sz="1300">
              <a:latin typeface="ＭＳ Ｐゴシック" panose="020B0600070205080204" pitchFamily="50" charset="-128"/>
              <a:ea typeface="ＭＳ Ｐゴシック" panose="020B0600070205080204" pitchFamily="50" charset="-128"/>
            </a:rPr>
            <a:t>円高）類似団体を上回っている。</a:t>
          </a:r>
          <a:endParaRPr kumimoji="1" lang="ja-JP" altLang="en-US" sz="1300">
            <a:solidFill>
              <a:srgbClr val="FF0000"/>
            </a:solidFill>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土木費は、残土処分場事業において、高規格道路整備による残土受入量が大きく増加し、事業費が大幅に増えたため</a:t>
          </a:r>
          <a:r>
            <a:rPr kumimoji="1" lang="en-US" altLang="ja-JP" sz="1300">
              <a:latin typeface="ＭＳ Ｐゴシック" panose="020B0600070205080204" pitchFamily="50" charset="-128"/>
              <a:ea typeface="ＭＳ Ｐゴシック" panose="020B0600070205080204" pitchFamily="50" charset="-128"/>
            </a:rPr>
            <a:t>165,066</a:t>
          </a:r>
          <a:r>
            <a:rPr kumimoji="1" lang="ja-JP" altLang="en-US" sz="1300">
              <a:latin typeface="ＭＳ Ｐゴシック" panose="020B0600070205080204" pitchFamily="50" charset="-128"/>
              <a:ea typeface="ＭＳ Ｐゴシック" panose="020B0600070205080204" pitchFamily="50" charset="-128"/>
            </a:rPr>
            <a:t>円（類似団体比較</a:t>
          </a:r>
          <a:r>
            <a:rPr kumimoji="1" lang="en-US" altLang="ja-JP" sz="1300">
              <a:latin typeface="ＭＳ Ｐゴシック" panose="020B0600070205080204" pitchFamily="50" charset="-128"/>
              <a:ea typeface="ＭＳ Ｐゴシック" panose="020B0600070205080204" pitchFamily="50" charset="-128"/>
            </a:rPr>
            <a:t>92,223</a:t>
          </a:r>
          <a:r>
            <a:rPr kumimoji="1" lang="ja-JP" altLang="en-US" sz="1300">
              <a:latin typeface="ＭＳ Ｐゴシック" panose="020B0600070205080204" pitchFamily="50" charset="-128"/>
              <a:ea typeface="ＭＳ Ｐゴシック" panose="020B0600070205080204" pitchFamily="50" charset="-128"/>
            </a:rPr>
            <a:t>円高）で、類似団体を上回っている。</a:t>
          </a:r>
        </a:p>
        <a:p>
          <a:r>
            <a:rPr kumimoji="1" lang="ja-JP" altLang="en-US" sz="1300">
              <a:latin typeface="ＭＳ Ｐゴシック" panose="020B0600070205080204" pitchFamily="50" charset="-128"/>
              <a:ea typeface="ＭＳ Ｐゴシック" panose="020B0600070205080204" pitchFamily="50" charset="-128"/>
            </a:rPr>
            <a:t>　消防費は、人口密度が低く集落が点在しているため、消防水利や消防団設備等の整備に係る経費が割高となり</a:t>
          </a:r>
          <a:r>
            <a:rPr kumimoji="1" lang="en-US" altLang="ja-JP" sz="1300">
              <a:latin typeface="ＭＳ Ｐゴシック" panose="020B0600070205080204" pitchFamily="50" charset="-128"/>
              <a:ea typeface="ＭＳ Ｐゴシック" panose="020B0600070205080204" pitchFamily="50" charset="-128"/>
            </a:rPr>
            <a:t>43,347</a:t>
          </a:r>
          <a:r>
            <a:rPr kumimoji="1" lang="ja-JP" altLang="en-US" sz="1300">
              <a:latin typeface="ＭＳ Ｐゴシック" panose="020B0600070205080204" pitchFamily="50" charset="-128"/>
              <a:ea typeface="ＭＳ Ｐゴシック" panose="020B0600070205080204" pitchFamily="50" charset="-128"/>
            </a:rPr>
            <a:t>円（類似団体比較</a:t>
          </a:r>
          <a:r>
            <a:rPr kumimoji="1" lang="en-US" altLang="ja-JP" sz="1300">
              <a:latin typeface="ＭＳ Ｐゴシック" panose="020B0600070205080204" pitchFamily="50" charset="-128"/>
              <a:ea typeface="ＭＳ Ｐゴシック" panose="020B0600070205080204" pitchFamily="50" charset="-128"/>
            </a:rPr>
            <a:t>11,648</a:t>
          </a:r>
          <a:r>
            <a:rPr kumimoji="1" lang="ja-JP" altLang="en-US" sz="1300">
              <a:latin typeface="ＭＳ Ｐゴシック" panose="020B0600070205080204" pitchFamily="50" charset="-128"/>
              <a:ea typeface="ＭＳ Ｐゴシック" panose="020B0600070205080204" pitchFamily="50" charset="-128"/>
            </a:rPr>
            <a:t>円高）で、類似団体を上回っている。</a:t>
          </a:r>
        </a:p>
        <a:p>
          <a:r>
            <a:rPr kumimoji="1" lang="ja-JP" altLang="en-US" sz="1300">
              <a:latin typeface="ＭＳ Ｐゴシック" panose="020B0600070205080204" pitchFamily="50" charset="-128"/>
              <a:ea typeface="ＭＳ Ｐゴシック" panose="020B0600070205080204" pitchFamily="50" charset="-128"/>
            </a:rPr>
            <a:t>　災害復旧費は、令和５年、令和６年発生災害により、</a:t>
          </a:r>
          <a:r>
            <a:rPr kumimoji="1" lang="en-US" altLang="ja-JP" sz="1300">
              <a:latin typeface="ＭＳ Ｐゴシック" panose="020B0600070205080204" pitchFamily="50" charset="-128"/>
              <a:ea typeface="ＭＳ Ｐゴシック" panose="020B0600070205080204" pitchFamily="50" charset="-128"/>
            </a:rPr>
            <a:t>37,790</a:t>
          </a:r>
          <a:r>
            <a:rPr kumimoji="1" lang="ja-JP" altLang="en-US" sz="1300">
              <a:latin typeface="ＭＳ Ｐゴシック" panose="020B0600070205080204" pitchFamily="50" charset="-128"/>
              <a:ea typeface="ＭＳ Ｐゴシック" panose="020B0600070205080204" pitchFamily="50" charset="-128"/>
            </a:rPr>
            <a:t>円（類似団体平均比較</a:t>
          </a:r>
          <a:r>
            <a:rPr kumimoji="1" lang="en-US" altLang="ja-JP" sz="1300">
              <a:latin typeface="ＭＳ Ｐゴシック" panose="020B0600070205080204" pitchFamily="50" charset="-128"/>
              <a:ea typeface="ＭＳ Ｐゴシック" panose="020B0600070205080204" pitchFamily="50" charset="-128"/>
            </a:rPr>
            <a:t>35,117</a:t>
          </a:r>
          <a:r>
            <a:rPr kumimoji="1" lang="ja-JP" altLang="en-US" sz="1300">
              <a:latin typeface="ＭＳ Ｐゴシック" panose="020B0600070205080204" pitchFamily="50" charset="-128"/>
              <a:ea typeface="ＭＳ Ｐゴシック" panose="020B0600070205080204" pitchFamily="50" charset="-128"/>
            </a:rPr>
            <a:t>円高）で、類似団体を上回っている。</a:t>
          </a:r>
        </a:p>
        <a:p>
          <a:r>
            <a:rPr kumimoji="1" lang="ja-JP" altLang="en-US" sz="1300">
              <a:latin typeface="ＭＳ Ｐゴシック" panose="020B0600070205080204" pitchFamily="50" charset="-128"/>
              <a:ea typeface="ＭＳ Ｐゴシック" panose="020B0600070205080204" pitchFamily="50" charset="-128"/>
            </a:rPr>
            <a:t>　公債費は、平成</a:t>
          </a:r>
          <a:r>
            <a:rPr kumimoji="1" lang="en-US" altLang="ja-JP" sz="1300">
              <a:latin typeface="ＭＳ Ｐゴシック" panose="020B0600070205080204" pitchFamily="50" charset="-128"/>
              <a:ea typeface="ＭＳ Ｐゴシック" panose="020B0600070205080204" pitchFamily="50" charset="-128"/>
            </a:rPr>
            <a:t>27</a:t>
          </a:r>
          <a:r>
            <a:rPr kumimoji="1" lang="ja-JP" altLang="en-US" sz="1300">
              <a:latin typeface="ＭＳ Ｐゴシック" panose="020B0600070205080204" pitchFamily="50" charset="-128"/>
              <a:ea typeface="ＭＳ Ｐゴシック" panose="020B0600070205080204" pitchFamily="50" charset="-128"/>
            </a:rPr>
            <a:t>年度以降に行った大型事業の元金償還開始等により、</a:t>
          </a:r>
          <a:r>
            <a:rPr kumimoji="1" lang="en-US" altLang="ja-JP" sz="1300">
              <a:latin typeface="ＭＳ Ｐゴシック" panose="020B0600070205080204" pitchFamily="50" charset="-128"/>
              <a:ea typeface="ＭＳ Ｐゴシック" panose="020B0600070205080204" pitchFamily="50" charset="-128"/>
            </a:rPr>
            <a:t>128,098</a:t>
          </a:r>
          <a:r>
            <a:rPr kumimoji="1" lang="ja-JP" altLang="en-US" sz="1300">
              <a:latin typeface="ＭＳ Ｐゴシック" panose="020B0600070205080204" pitchFamily="50" charset="-128"/>
              <a:ea typeface="ＭＳ Ｐゴシック" panose="020B0600070205080204" pitchFamily="50" charset="-128"/>
            </a:rPr>
            <a:t>円（類似団体比較</a:t>
          </a:r>
          <a:r>
            <a:rPr kumimoji="1" lang="en-US" altLang="ja-JP" sz="1300">
              <a:latin typeface="ＭＳ Ｐゴシック" panose="020B0600070205080204" pitchFamily="50" charset="-128"/>
              <a:ea typeface="ＭＳ Ｐゴシック" panose="020B0600070205080204" pitchFamily="50" charset="-128"/>
            </a:rPr>
            <a:t>64,571</a:t>
          </a:r>
          <a:r>
            <a:rPr kumimoji="1" lang="ja-JP" altLang="en-US" sz="1300">
              <a:latin typeface="ＭＳ Ｐゴシック" panose="020B0600070205080204" pitchFamily="50" charset="-128"/>
              <a:ea typeface="ＭＳ Ｐゴシック" panose="020B0600070205080204" pitchFamily="50" charset="-128"/>
            </a:rPr>
            <a:t>円高）で、類似団体平均の約</a:t>
          </a:r>
          <a:r>
            <a:rPr kumimoji="1" lang="en-US" altLang="ja-JP" sz="1300">
              <a:latin typeface="ＭＳ Ｐゴシック" panose="020B0600070205080204" pitchFamily="50" charset="-128"/>
              <a:ea typeface="ＭＳ Ｐゴシック" panose="020B0600070205080204" pitchFamily="50" charset="-128"/>
            </a:rPr>
            <a:t>2.02</a:t>
          </a:r>
          <a:r>
            <a:rPr kumimoji="1" lang="ja-JP" altLang="en-US" sz="1300">
              <a:latin typeface="ＭＳ Ｐゴシック" panose="020B0600070205080204" pitchFamily="50" charset="-128"/>
              <a:ea typeface="ＭＳ Ｐゴシック" panose="020B0600070205080204" pitchFamily="50" charset="-128"/>
            </a:rPr>
            <a:t>倍となっている。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兵庫県新温泉町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実質収支額は、歳入予算に対する決算の増収や歳出不用額の状況により増減はあるものの、赤字を示すマイナスとなることはなく、概ね適正の範囲内で推移している。</a:t>
          </a:r>
        </a:p>
        <a:p>
          <a:r>
            <a:rPr kumimoji="1" lang="ja-JP" altLang="en-US" sz="1400">
              <a:latin typeface="ＭＳ ゴシック" pitchFamily="49" charset="-128"/>
              <a:ea typeface="ＭＳ ゴシック" pitchFamily="49" charset="-128"/>
            </a:rPr>
            <a:t>　財政調整基金については、近年は標準財政規模の</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％程度で推移している。今後も計画的な事業実施、交付税算入率の高い起債の活用等、財政調整基金残高の維持に努めるとともに、計画的な活用を図る。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兵庫県新温泉町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令和６年度決算において、実質収支の赤字や、資金不足が発生している会計はない。</a:t>
          </a:r>
        </a:p>
        <a:p>
          <a:r>
            <a:rPr kumimoji="1" lang="ja-JP" altLang="en-US" sz="1400">
              <a:latin typeface="ＭＳ ゴシック" pitchFamily="49" charset="-128"/>
              <a:ea typeface="ＭＳ ゴシック" pitchFamily="49" charset="-128"/>
            </a:rPr>
            <a:t>　公立浜坂病院事業会計においては、一般会計から</a:t>
          </a:r>
          <a:r>
            <a:rPr kumimoji="1" lang="ja-JP" altLang="en-US" sz="1400">
              <a:solidFill>
                <a:sysClr val="windowText" lastClr="000000"/>
              </a:solidFill>
              <a:latin typeface="ＭＳ ゴシック" pitchFamily="49" charset="-128"/>
              <a:ea typeface="ＭＳ ゴシック" pitchFamily="49" charset="-128"/>
            </a:rPr>
            <a:t>１億</a:t>
          </a:r>
          <a:r>
            <a:rPr kumimoji="1" lang="en-US" altLang="ja-JP" sz="1400">
              <a:solidFill>
                <a:sysClr val="windowText" lastClr="000000"/>
              </a:solidFill>
              <a:latin typeface="ＭＳ ゴシック" pitchFamily="49" charset="-128"/>
              <a:ea typeface="ＭＳ ゴシック" pitchFamily="49" charset="-128"/>
            </a:rPr>
            <a:t>5,000</a:t>
          </a:r>
          <a:r>
            <a:rPr kumimoji="1" lang="ja-JP" altLang="en-US" sz="1400">
              <a:solidFill>
                <a:sysClr val="windowText" lastClr="000000"/>
              </a:solidFill>
              <a:latin typeface="ＭＳ ゴシック" pitchFamily="49" charset="-128"/>
              <a:ea typeface="ＭＳ ゴシック" pitchFamily="49" charset="-128"/>
            </a:rPr>
            <a:t>万円</a:t>
          </a:r>
          <a:r>
            <a:rPr kumimoji="1" lang="ja-JP" altLang="en-US" sz="1400">
              <a:latin typeface="ＭＳ ゴシック" pitchFamily="49" charset="-128"/>
              <a:ea typeface="ＭＳ ゴシック" pitchFamily="49" charset="-128"/>
            </a:rPr>
            <a:t>の経営改善補助金を支出し、資金不足比率を解消している状態が続いているため、常勤医師の確保や医業収入の向上に向けた住民へのＰＲ、支出削減を図るなど、今後も、病院経営強化プランに基づき、医療体制の確保、経営改善計画の推進等、収支改善に向けた具体的な方策を着実に実行していく。</a:t>
          </a:r>
          <a:endParaRPr kumimoji="1" lang="ja-JP" altLang="en-US" sz="1400">
            <a:solidFill>
              <a:srgbClr val="FF0000"/>
            </a:solidFill>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90" zoomScaleNormal="90" workbookViewId="0"/>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69"/>
      <c r="DK1" s="169"/>
      <c r="DL1" s="169"/>
      <c r="DM1" s="169"/>
      <c r="DN1" s="169"/>
      <c r="DO1" s="169"/>
    </row>
    <row r="2" spans="1:119" ht="24.75" thickBot="1" x14ac:dyDescent="0.2">
      <c r="B2" s="170" t="s">
        <v>77</v>
      </c>
      <c r="C2" s="170"/>
      <c r="D2" s="171"/>
    </row>
    <row r="3" spans="1:119" ht="18.75" customHeight="1" thickBot="1" x14ac:dyDescent="0.2">
      <c r="A3" s="169"/>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69"/>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13847712</v>
      </c>
      <c r="BO4" s="449"/>
      <c r="BP4" s="449"/>
      <c r="BQ4" s="449"/>
      <c r="BR4" s="449"/>
      <c r="BS4" s="449"/>
      <c r="BT4" s="449"/>
      <c r="BU4" s="450"/>
      <c r="BV4" s="448">
        <v>14062970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3.9</v>
      </c>
      <c r="CU4" s="589"/>
      <c r="CV4" s="589"/>
      <c r="CW4" s="589"/>
      <c r="CX4" s="589"/>
      <c r="CY4" s="589"/>
      <c r="CZ4" s="589"/>
      <c r="DA4" s="590"/>
      <c r="DB4" s="588">
        <v>6.3</v>
      </c>
      <c r="DC4" s="589"/>
      <c r="DD4" s="589"/>
      <c r="DE4" s="589"/>
      <c r="DF4" s="589"/>
      <c r="DG4" s="589"/>
      <c r="DH4" s="589"/>
      <c r="DI4" s="590"/>
    </row>
    <row r="5" spans="1:119" ht="18.75" customHeight="1" x14ac:dyDescent="0.15">
      <c r="A5" s="169"/>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13472273</v>
      </c>
      <c r="BO5" s="420"/>
      <c r="BP5" s="420"/>
      <c r="BQ5" s="420"/>
      <c r="BR5" s="420"/>
      <c r="BS5" s="420"/>
      <c r="BT5" s="420"/>
      <c r="BU5" s="421"/>
      <c r="BV5" s="419">
        <v>13365991</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91.2</v>
      </c>
      <c r="CU5" s="417"/>
      <c r="CV5" s="417"/>
      <c r="CW5" s="417"/>
      <c r="CX5" s="417"/>
      <c r="CY5" s="417"/>
      <c r="CZ5" s="417"/>
      <c r="DA5" s="418"/>
      <c r="DB5" s="416">
        <v>90.3</v>
      </c>
      <c r="DC5" s="417"/>
      <c r="DD5" s="417"/>
      <c r="DE5" s="417"/>
      <c r="DF5" s="417"/>
      <c r="DG5" s="417"/>
      <c r="DH5" s="417"/>
      <c r="DI5" s="418"/>
    </row>
    <row r="6" spans="1:119" ht="18.75" customHeight="1" x14ac:dyDescent="0.15">
      <c r="A6" s="169"/>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375439</v>
      </c>
      <c r="BO6" s="420"/>
      <c r="BP6" s="420"/>
      <c r="BQ6" s="420"/>
      <c r="BR6" s="420"/>
      <c r="BS6" s="420"/>
      <c r="BT6" s="420"/>
      <c r="BU6" s="421"/>
      <c r="BV6" s="419">
        <v>696979</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91.4</v>
      </c>
      <c r="CU6" s="563"/>
      <c r="CV6" s="563"/>
      <c r="CW6" s="563"/>
      <c r="CX6" s="563"/>
      <c r="CY6" s="563"/>
      <c r="CZ6" s="563"/>
      <c r="DA6" s="564"/>
      <c r="DB6" s="562">
        <v>90.7</v>
      </c>
      <c r="DC6" s="563"/>
      <c r="DD6" s="563"/>
      <c r="DE6" s="563"/>
      <c r="DF6" s="563"/>
      <c r="DG6" s="563"/>
      <c r="DH6" s="563"/>
      <c r="DI6" s="564"/>
    </row>
    <row r="7" spans="1:119" ht="18.75" customHeight="1" x14ac:dyDescent="0.15">
      <c r="A7" s="169"/>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125838</v>
      </c>
      <c r="BO7" s="420"/>
      <c r="BP7" s="420"/>
      <c r="BQ7" s="420"/>
      <c r="BR7" s="420"/>
      <c r="BS7" s="420"/>
      <c r="BT7" s="420"/>
      <c r="BU7" s="421"/>
      <c r="BV7" s="419">
        <v>301059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6463263</v>
      </c>
      <c r="CU7" s="420"/>
      <c r="CV7" s="420"/>
      <c r="CW7" s="420"/>
      <c r="CX7" s="420"/>
      <c r="CY7" s="420"/>
      <c r="CZ7" s="420"/>
      <c r="DA7" s="421"/>
      <c r="DB7" s="419">
        <v>6333388</v>
      </c>
      <c r="DC7" s="420"/>
      <c r="DD7" s="420"/>
      <c r="DE7" s="420"/>
      <c r="DF7" s="420"/>
      <c r="DG7" s="420"/>
      <c r="DH7" s="420"/>
      <c r="DI7" s="421"/>
    </row>
    <row r="8" spans="1:119" ht="18.75" customHeight="1" thickBot="1" x14ac:dyDescent="0.2">
      <c r="A8" s="169"/>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249601</v>
      </c>
      <c r="BO8" s="420"/>
      <c r="BP8" s="420"/>
      <c r="BQ8" s="420"/>
      <c r="BR8" s="420"/>
      <c r="BS8" s="420"/>
      <c r="BT8" s="420"/>
      <c r="BU8" s="421"/>
      <c r="BV8" s="419">
        <v>395920</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0.24</v>
      </c>
      <c r="CU8" s="523"/>
      <c r="CV8" s="523"/>
      <c r="CW8" s="523"/>
      <c r="CX8" s="523"/>
      <c r="CY8" s="523"/>
      <c r="CZ8" s="523"/>
      <c r="DA8" s="524"/>
      <c r="DB8" s="522">
        <v>0.24</v>
      </c>
      <c r="DC8" s="523"/>
      <c r="DD8" s="523"/>
      <c r="DE8" s="523"/>
      <c r="DF8" s="523"/>
      <c r="DG8" s="523"/>
      <c r="DH8" s="523"/>
      <c r="DI8" s="524"/>
    </row>
    <row r="9" spans="1:119" ht="18.75" customHeight="1" thickBot="1" x14ac:dyDescent="0.2">
      <c r="A9" s="169"/>
      <c r="B9" s="551" t="s">
        <v>107</v>
      </c>
      <c r="C9" s="552"/>
      <c r="D9" s="552"/>
      <c r="E9" s="552"/>
      <c r="F9" s="552"/>
      <c r="G9" s="552"/>
      <c r="H9" s="552"/>
      <c r="I9" s="552"/>
      <c r="J9" s="552"/>
      <c r="K9" s="470"/>
      <c r="L9" s="553" t="s">
        <v>108</v>
      </c>
      <c r="M9" s="554"/>
      <c r="N9" s="554"/>
      <c r="O9" s="554"/>
      <c r="P9" s="554"/>
      <c r="Q9" s="555"/>
      <c r="R9" s="556">
        <v>13318</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-146319</v>
      </c>
      <c r="BO9" s="420"/>
      <c r="BP9" s="420"/>
      <c r="BQ9" s="420"/>
      <c r="BR9" s="420"/>
      <c r="BS9" s="420"/>
      <c r="BT9" s="420"/>
      <c r="BU9" s="421"/>
      <c r="BV9" s="419">
        <v>-270566</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15.8</v>
      </c>
      <c r="CU9" s="417"/>
      <c r="CV9" s="417"/>
      <c r="CW9" s="417"/>
      <c r="CX9" s="417"/>
      <c r="CY9" s="417"/>
      <c r="CZ9" s="417"/>
      <c r="DA9" s="418"/>
      <c r="DB9" s="416">
        <v>15.6</v>
      </c>
      <c r="DC9" s="417"/>
      <c r="DD9" s="417"/>
      <c r="DE9" s="417"/>
      <c r="DF9" s="417"/>
      <c r="DG9" s="417"/>
      <c r="DH9" s="417"/>
      <c r="DI9" s="418"/>
    </row>
    <row r="10" spans="1:119" ht="18.75" customHeight="1" thickBot="1" x14ac:dyDescent="0.2">
      <c r="A10" s="169"/>
      <c r="B10" s="551"/>
      <c r="C10" s="552"/>
      <c r="D10" s="552"/>
      <c r="E10" s="552"/>
      <c r="F10" s="552"/>
      <c r="G10" s="552"/>
      <c r="H10" s="552"/>
      <c r="I10" s="552"/>
      <c r="J10" s="552"/>
      <c r="K10" s="470"/>
      <c r="L10" s="375" t="s">
        <v>113</v>
      </c>
      <c r="M10" s="376"/>
      <c r="N10" s="376"/>
      <c r="O10" s="376"/>
      <c r="P10" s="376"/>
      <c r="Q10" s="377"/>
      <c r="R10" s="372">
        <v>14819</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104</v>
      </c>
      <c r="AV10" s="478"/>
      <c r="AW10" s="478"/>
      <c r="AX10" s="478"/>
      <c r="AY10" s="433" t="s">
        <v>115</v>
      </c>
      <c r="AZ10" s="434"/>
      <c r="BA10" s="434"/>
      <c r="BB10" s="434"/>
      <c r="BC10" s="434"/>
      <c r="BD10" s="434"/>
      <c r="BE10" s="434"/>
      <c r="BF10" s="434"/>
      <c r="BG10" s="434"/>
      <c r="BH10" s="434"/>
      <c r="BI10" s="434"/>
      <c r="BJ10" s="434"/>
      <c r="BK10" s="434"/>
      <c r="BL10" s="434"/>
      <c r="BM10" s="435"/>
      <c r="BN10" s="419">
        <v>1189</v>
      </c>
      <c r="BO10" s="420"/>
      <c r="BP10" s="420"/>
      <c r="BQ10" s="420"/>
      <c r="BR10" s="420"/>
      <c r="BS10" s="420"/>
      <c r="BT10" s="420"/>
      <c r="BU10" s="421"/>
      <c r="BV10" s="419">
        <v>819</v>
      </c>
      <c r="BW10" s="420"/>
      <c r="BX10" s="420"/>
      <c r="BY10" s="420"/>
      <c r="BZ10" s="420"/>
      <c r="CA10" s="420"/>
      <c r="CB10" s="420"/>
      <c r="CC10" s="421"/>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104</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69"/>
      <c r="B12" s="525" t="s">
        <v>123</v>
      </c>
      <c r="C12" s="526"/>
      <c r="D12" s="526"/>
      <c r="E12" s="526"/>
      <c r="F12" s="526"/>
      <c r="G12" s="526"/>
      <c r="H12" s="526"/>
      <c r="I12" s="526"/>
      <c r="J12" s="526"/>
      <c r="K12" s="527"/>
      <c r="L12" s="534" t="s">
        <v>124</v>
      </c>
      <c r="M12" s="535"/>
      <c r="N12" s="535"/>
      <c r="O12" s="535"/>
      <c r="P12" s="535"/>
      <c r="Q12" s="536"/>
      <c r="R12" s="537">
        <v>12829</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270000</v>
      </c>
      <c r="BO12" s="420"/>
      <c r="BP12" s="420"/>
      <c r="BQ12" s="420"/>
      <c r="BR12" s="420"/>
      <c r="BS12" s="420"/>
      <c r="BT12" s="420"/>
      <c r="BU12" s="421"/>
      <c r="BV12" s="419">
        <v>420000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69"/>
      <c r="B13" s="528"/>
      <c r="C13" s="529"/>
      <c r="D13" s="529"/>
      <c r="E13" s="529"/>
      <c r="F13" s="529"/>
      <c r="G13" s="529"/>
      <c r="H13" s="529"/>
      <c r="I13" s="529"/>
      <c r="J13" s="529"/>
      <c r="K13" s="530"/>
      <c r="L13" s="178"/>
      <c r="M13" s="503" t="s">
        <v>130</v>
      </c>
      <c r="N13" s="504"/>
      <c r="O13" s="504"/>
      <c r="P13" s="504"/>
      <c r="Q13" s="505"/>
      <c r="R13" s="506">
        <v>12617</v>
      </c>
      <c r="S13" s="507"/>
      <c r="T13" s="507"/>
      <c r="U13" s="507"/>
      <c r="V13" s="508"/>
      <c r="W13" s="509" t="s">
        <v>131</v>
      </c>
      <c r="X13" s="405"/>
      <c r="Y13" s="405"/>
      <c r="Z13" s="405"/>
      <c r="AA13" s="405"/>
      <c r="AB13" s="406"/>
      <c r="AC13" s="372">
        <v>790</v>
      </c>
      <c r="AD13" s="373"/>
      <c r="AE13" s="373"/>
      <c r="AF13" s="373"/>
      <c r="AG13" s="374"/>
      <c r="AH13" s="372">
        <v>1184</v>
      </c>
      <c r="AI13" s="373"/>
      <c r="AJ13" s="373"/>
      <c r="AK13" s="373"/>
      <c r="AL13" s="432"/>
      <c r="AM13" s="476" t="s">
        <v>132</v>
      </c>
      <c r="AN13" s="376"/>
      <c r="AO13" s="376"/>
      <c r="AP13" s="376"/>
      <c r="AQ13" s="376"/>
      <c r="AR13" s="376"/>
      <c r="AS13" s="376"/>
      <c r="AT13" s="377"/>
      <c r="AU13" s="477" t="s">
        <v>90</v>
      </c>
      <c r="AV13" s="478"/>
      <c r="AW13" s="478"/>
      <c r="AX13" s="478"/>
      <c r="AY13" s="433" t="s">
        <v>133</v>
      </c>
      <c r="AZ13" s="434"/>
      <c r="BA13" s="434"/>
      <c r="BB13" s="434"/>
      <c r="BC13" s="434"/>
      <c r="BD13" s="434"/>
      <c r="BE13" s="434"/>
      <c r="BF13" s="434"/>
      <c r="BG13" s="434"/>
      <c r="BH13" s="434"/>
      <c r="BI13" s="434"/>
      <c r="BJ13" s="434"/>
      <c r="BK13" s="434"/>
      <c r="BL13" s="434"/>
      <c r="BM13" s="435"/>
      <c r="BN13" s="419">
        <v>-415130</v>
      </c>
      <c r="BO13" s="420"/>
      <c r="BP13" s="420"/>
      <c r="BQ13" s="420"/>
      <c r="BR13" s="420"/>
      <c r="BS13" s="420"/>
      <c r="BT13" s="420"/>
      <c r="BU13" s="421"/>
      <c r="BV13" s="419">
        <v>-689747</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11</v>
      </c>
      <c r="CU13" s="417"/>
      <c r="CV13" s="417"/>
      <c r="CW13" s="417"/>
      <c r="CX13" s="417"/>
      <c r="CY13" s="417"/>
      <c r="CZ13" s="417"/>
      <c r="DA13" s="418"/>
      <c r="DB13" s="416">
        <v>11.2</v>
      </c>
      <c r="DC13" s="417"/>
      <c r="DD13" s="417"/>
      <c r="DE13" s="417"/>
      <c r="DF13" s="417"/>
      <c r="DG13" s="417"/>
      <c r="DH13" s="417"/>
      <c r="DI13" s="418"/>
    </row>
    <row r="14" spans="1:119" ht="18.75" customHeight="1" thickBot="1" x14ac:dyDescent="0.2">
      <c r="A14" s="169"/>
      <c r="B14" s="528"/>
      <c r="C14" s="529"/>
      <c r="D14" s="529"/>
      <c r="E14" s="529"/>
      <c r="F14" s="529"/>
      <c r="G14" s="529"/>
      <c r="H14" s="529"/>
      <c r="I14" s="529"/>
      <c r="J14" s="529"/>
      <c r="K14" s="530"/>
      <c r="L14" s="493" t="s">
        <v>135</v>
      </c>
      <c r="M14" s="546"/>
      <c r="N14" s="546"/>
      <c r="O14" s="546"/>
      <c r="P14" s="546"/>
      <c r="Q14" s="547"/>
      <c r="R14" s="506">
        <v>13094</v>
      </c>
      <c r="S14" s="507"/>
      <c r="T14" s="507"/>
      <c r="U14" s="507"/>
      <c r="V14" s="508"/>
      <c r="W14" s="510"/>
      <c r="X14" s="408"/>
      <c r="Y14" s="408"/>
      <c r="Z14" s="408"/>
      <c r="AA14" s="408"/>
      <c r="AB14" s="409"/>
      <c r="AC14" s="499">
        <v>12.4</v>
      </c>
      <c r="AD14" s="500"/>
      <c r="AE14" s="500"/>
      <c r="AF14" s="500"/>
      <c r="AG14" s="501"/>
      <c r="AH14" s="499">
        <v>16</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18.899999999999999</v>
      </c>
      <c r="CU14" s="517"/>
      <c r="CV14" s="517"/>
      <c r="CW14" s="517"/>
      <c r="CX14" s="517"/>
      <c r="CY14" s="517"/>
      <c r="CZ14" s="517"/>
      <c r="DA14" s="518"/>
      <c r="DB14" s="516">
        <v>22.6</v>
      </c>
      <c r="DC14" s="517"/>
      <c r="DD14" s="517"/>
      <c r="DE14" s="517"/>
      <c r="DF14" s="517"/>
      <c r="DG14" s="517"/>
      <c r="DH14" s="517"/>
      <c r="DI14" s="518"/>
    </row>
    <row r="15" spans="1:119" ht="18.75" customHeight="1" x14ac:dyDescent="0.15">
      <c r="A15" s="169"/>
      <c r="B15" s="528"/>
      <c r="C15" s="529"/>
      <c r="D15" s="529"/>
      <c r="E15" s="529"/>
      <c r="F15" s="529"/>
      <c r="G15" s="529"/>
      <c r="H15" s="529"/>
      <c r="I15" s="529"/>
      <c r="J15" s="529"/>
      <c r="K15" s="530"/>
      <c r="L15" s="178"/>
      <c r="M15" s="503" t="s">
        <v>130</v>
      </c>
      <c r="N15" s="504"/>
      <c r="O15" s="504"/>
      <c r="P15" s="504"/>
      <c r="Q15" s="505"/>
      <c r="R15" s="506">
        <v>12913</v>
      </c>
      <c r="S15" s="507"/>
      <c r="T15" s="507"/>
      <c r="U15" s="507"/>
      <c r="V15" s="508"/>
      <c r="W15" s="509" t="s">
        <v>137</v>
      </c>
      <c r="X15" s="405"/>
      <c r="Y15" s="405"/>
      <c r="Z15" s="405"/>
      <c r="AA15" s="405"/>
      <c r="AB15" s="406"/>
      <c r="AC15" s="372">
        <v>1511</v>
      </c>
      <c r="AD15" s="373"/>
      <c r="AE15" s="373"/>
      <c r="AF15" s="373"/>
      <c r="AG15" s="374"/>
      <c r="AH15" s="372">
        <v>1782</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1474962</v>
      </c>
      <c r="BO15" s="449"/>
      <c r="BP15" s="449"/>
      <c r="BQ15" s="449"/>
      <c r="BR15" s="449"/>
      <c r="BS15" s="449"/>
      <c r="BT15" s="449"/>
      <c r="BU15" s="450"/>
      <c r="BV15" s="448">
        <v>1458889</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23.7</v>
      </c>
      <c r="AD16" s="500"/>
      <c r="AE16" s="500"/>
      <c r="AF16" s="500"/>
      <c r="AG16" s="501"/>
      <c r="AH16" s="499">
        <v>24.1</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6087626</v>
      </c>
      <c r="BO16" s="420"/>
      <c r="BP16" s="420"/>
      <c r="BQ16" s="420"/>
      <c r="BR16" s="420"/>
      <c r="BS16" s="420"/>
      <c r="BT16" s="420"/>
      <c r="BU16" s="421"/>
      <c r="BV16" s="419">
        <v>5948268</v>
      </c>
      <c r="BW16" s="420"/>
      <c r="BX16" s="420"/>
      <c r="BY16" s="420"/>
      <c r="BZ16" s="420"/>
      <c r="CA16" s="420"/>
      <c r="CB16" s="420"/>
      <c r="CC16" s="421"/>
      <c r="CD16" s="182"/>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69"/>
      <c r="B17" s="531"/>
      <c r="C17" s="532"/>
      <c r="D17" s="532"/>
      <c r="E17" s="532"/>
      <c r="F17" s="532"/>
      <c r="G17" s="532"/>
      <c r="H17" s="532"/>
      <c r="I17" s="532"/>
      <c r="J17" s="532"/>
      <c r="K17" s="533"/>
      <c r="L17" s="183"/>
      <c r="M17" s="512" t="s">
        <v>143</v>
      </c>
      <c r="N17" s="513"/>
      <c r="O17" s="513"/>
      <c r="P17" s="513"/>
      <c r="Q17" s="514"/>
      <c r="R17" s="496" t="s">
        <v>144</v>
      </c>
      <c r="S17" s="497"/>
      <c r="T17" s="497"/>
      <c r="U17" s="497"/>
      <c r="V17" s="498"/>
      <c r="W17" s="509" t="s">
        <v>145</v>
      </c>
      <c r="X17" s="405"/>
      <c r="Y17" s="405"/>
      <c r="Z17" s="405"/>
      <c r="AA17" s="405"/>
      <c r="AB17" s="406"/>
      <c r="AC17" s="372">
        <v>4079</v>
      </c>
      <c r="AD17" s="373"/>
      <c r="AE17" s="373"/>
      <c r="AF17" s="373"/>
      <c r="AG17" s="374"/>
      <c r="AH17" s="372">
        <v>4421</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1837509</v>
      </c>
      <c r="BO17" s="420"/>
      <c r="BP17" s="420"/>
      <c r="BQ17" s="420"/>
      <c r="BR17" s="420"/>
      <c r="BS17" s="420"/>
      <c r="BT17" s="420"/>
      <c r="BU17" s="421"/>
      <c r="BV17" s="419">
        <v>1816465</v>
      </c>
      <c r="BW17" s="420"/>
      <c r="BX17" s="420"/>
      <c r="BY17" s="420"/>
      <c r="BZ17" s="420"/>
      <c r="CA17" s="420"/>
      <c r="CB17" s="420"/>
      <c r="CC17" s="421"/>
      <c r="CD17" s="182"/>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69"/>
      <c r="B18" s="469" t="s">
        <v>147</v>
      </c>
      <c r="C18" s="470"/>
      <c r="D18" s="470"/>
      <c r="E18" s="471"/>
      <c r="F18" s="471"/>
      <c r="G18" s="471"/>
      <c r="H18" s="471"/>
      <c r="I18" s="471"/>
      <c r="J18" s="471"/>
      <c r="K18" s="471"/>
      <c r="L18" s="472">
        <v>241.01</v>
      </c>
      <c r="M18" s="472"/>
      <c r="N18" s="472"/>
      <c r="O18" s="472"/>
      <c r="P18" s="472"/>
      <c r="Q18" s="472"/>
      <c r="R18" s="473"/>
      <c r="S18" s="473"/>
      <c r="T18" s="473"/>
      <c r="U18" s="473"/>
      <c r="V18" s="474"/>
      <c r="W18" s="490"/>
      <c r="X18" s="491"/>
      <c r="Y18" s="491"/>
      <c r="Z18" s="491"/>
      <c r="AA18" s="491"/>
      <c r="AB18" s="515"/>
      <c r="AC18" s="389">
        <v>63.9</v>
      </c>
      <c r="AD18" s="390"/>
      <c r="AE18" s="390"/>
      <c r="AF18" s="390"/>
      <c r="AG18" s="475"/>
      <c r="AH18" s="389">
        <v>59.8</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5976624</v>
      </c>
      <c r="BO18" s="420"/>
      <c r="BP18" s="420"/>
      <c r="BQ18" s="420"/>
      <c r="BR18" s="420"/>
      <c r="BS18" s="420"/>
      <c r="BT18" s="420"/>
      <c r="BU18" s="421"/>
      <c r="BV18" s="419">
        <v>5789104</v>
      </c>
      <c r="BW18" s="420"/>
      <c r="BX18" s="420"/>
      <c r="BY18" s="420"/>
      <c r="BZ18" s="420"/>
      <c r="CA18" s="420"/>
      <c r="CB18" s="420"/>
      <c r="CC18" s="421"/>
      <c r="CD18" s="182"/>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69"/>
      <c r="B19" s="469" t="s">
        <v>149</v>
      </c>
      <c r="C19" s="470"/>
      <c r="D19" s="470"/>
      <c r="E19" s="471"/>
      <c r="F19" s="471"/>
      <c r="G19" s="471"/>
      <c r="H19" s="471"/>
      <c r="I19" s="471"/>
      <c r="J19" s="471"/>
      <c r="K19" s="471"/>
      <c r="L19" s="479">
        <v>55</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9021427</v>
      </c>
      <c r="BO19" s="420"/>
      <c r="BP19" s="420"/>
      <c r="BQ19" s="420"/>
      <c r="BR19" s="420"/>
      <c r="BS19" s="420"/>
      <c r="BT19" s="420"/>
      <c r="BU19" s="421"/>
      <c r="BV19" s="419">
        <v>8997602</v>
      </c>
      <c r="BW19" s="420"/>
      <c r="BX19" s="420"/>
      <c r="BY19" s="420"/>
      <c r="BZ19" s="420"/>
      <c r="CA19" s="420"/>
      <c r="CB19" s="420"/>
      <c r="CC19" s="421"/>
      <c r="CD19" s="182"/>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69"/>
      <c r="B20" s="469" t="s">
        <v>151</v>
      </c>
      <c r="C20" s="470"/>
      <c r="D20" s="470"/>
      <c r="E20" s="471"/>
      <c r="F20" s="471"/>
      <c r="G20" s="471"/>
      <c r="H20" s="471"/>
      <c r="I20" s="471"/>
      <c r="J20" s="471"/>
      <c r="K20" s="471"/>
      <c r="L20" s="479">
        <v>4929</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82"/>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69"/>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82"/>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69"/>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14133208</v>
      </c>
      <c r="BO22" s="449"/>
      <c r="BP22" s="449"/>
      <c r="BQ22" s="449"/>
      <c r="BR22" s="449"/>
      <c r="BS22" s="449"/>
      <c r="BT22" s="449"/>
      <c r="BU22" s="450"/>
      <c r="BV22" s="448">
        <v>14003254</v>
      </c>
      <c r="BW22" s="449"/>
      <c r="BX22" s="449"/>
      <c r="BY22" s="449"/>
      <c r="BZ22" s="449"/>
      <c r="CA22" s="449"/>
      <c r="CB22" s="449"/>
      <c r="CC22" s="450"/>
      <c r="CD22" s="182"/>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69"/>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9054249</v>
      </c>
      <c r="BO23" s="420"/>
      <c r="BP23" s="420"/>
      <c r="BQ23" s="420"/>
      <c r="BR23" s="420"/>
      <c r="BS23" s="420"/>
      <c r="BT23" s="420"/>
      <c r="BU23" s="421"/>
      <c r="BV23" s="419">
        <v>8679261</v>
      </c>
      <c r="BW23" s="420"/>
      <c r="BX23" s="420"/>
      <c r="BY23" s="420"/>
      <c r="BZ23" s="420"/>
      <c r="CA23" s="420"/>
      <c r="CB23" s="420"/>
      <c r="CC23" s="421"/>
      <c r="CD23" s="182"/>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69"/>
      <c r="B24" s="398"/>
      <c r="C24" s="399"/>
      <c r="D24" s="400"/>
      <c r="E24" s="375" t="s">
        <v>161</v>
      </c>
      <c r="F24" s="376"/>
      <c r="G24" s="376"/>
      <c r="H24" s="376"/>
      <c r="I24" s="376"/>
      <c r="J24" s="376"/>
      <c r="K24" s="377"/>
      <c r="L24" s="372">
        <v>1</v>
      </c>
      <c r="M24" s="373"/>
      <c r="N24" s="373"/>
      <c r="O24" s="373"/>
      <c r="P24" s="374"/>
      <c r="Q24" s="372">
        <v>7360</v>
      </c>
      <c r="R24" s="373"/>
      <c r="S24" s="373"/>
      <c r="T24" s="373"/>
      <c r="U24" s="373"/>
      <c r="V24" s="374"/>
      <c r="W24" s="462"/>
      <c r="X24" s="399"/>
      <c r="Y24" s="400"/>
      <c r="Z24" s="375" t="s">
        <v>162</v>
      </c>
      <c r="AA24" s="376"/>
      <c r="AB24" s="376"/>
      <c r="AC24" s="376"/>
      <c r="AD24" s="376"/>
      <c r="AE24" s="376"/>
      <c r="AF24" s="376"/>
      <c r="AG24" s="377"/>
      <c r="AH24" s="372">
        <v>143</v>
      </c>
      <c r="AI24" s="373"/>
      <c r="AJ24" s="373"/>
      <c r="AK24" s="373"/>
      <c r="AL24" s="374"/>
      <c r="AM24" s="372">
        <v>432861</v>
      </c>
      <c r="AN24" s="373"/>
      <c r="AO24" s="373"/>
      <c r="AP24" s="373"/>
      <c r="AQ24" s="373"/>
      <c r="AR24" s="374"/>
      <c r="AS24" s="372">
        <v>3027</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11545731</v>
      </c>
      <c r="BO24" s="420"/>
      <c r="BP24" s="420"/>
      <c r="BQ24" s="420"/>
      <c r="BR24" s="420"/>
      <c r="BS24" s="420"/>
      <c r="BT24" s="420"/>
      <c r="BU24" s="421"/>
      <c r="BV24" s="419">
        <v>11080953</v>
      </c>
      <c r="BW24" s="420"/>
      <c r="BX24" s="420"/>
      <c r="BY24" s="420"/>
      <c r="BZ24" s="420"/>
      <c r="CA24" s="420"/>
      <c r="CB24" s="420"/>
      <c r="CC24" s="421"/>
      <c r="CD24" s="182"/>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69"/>
      <c r="B25" s="398"/>
      <c r="C25" s="399"/>
      <c r="D25" s="400"/>
      <c r="E25" s="375" t="s">
        <v>164</v>
      </c>
      <c r="F25" s="376"/>
      <c r="G25" s="376"/>
      <c r="H25" s="376"/>
      <c r="I25" s="376"/>
      <c r="J25" s="376"/>
      <c r="K25" s="377"/>
      <c r="L25" s="372">
        <v>1</v>
      </c>
      <c r="M25" s="373"/>
      <c r="N25" s="373"/>
      <c r="O25" s="373"/>
      <c r="P25" s="374"/>
      <c r="Q25" s="372">
        <v>5888</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130623</v>
      </c>
      <c r="BO25" s="449"/>
      <c r="BP25" s="449"/>
      <c r="BQ25" s="449"/>
      <c r="BR25" s="449"/>
      <c r="BS25" s="449"/>
      <c r="BT25" s="449"/>
      <c r="BU25" s="450"/>
      <c r="BV25" s="448">
        <v>59162</v>
      </c>
      <c r="BW25" s="449"/>
      <c r="BX25" s="449"/>
      <c r="BY25" s="449"/>
      <c r="BZ25" s="449"/>
      <c r="CA25" s="449"/>
      <c r="CB25" s="449"/>
      <c r="CC25" s="450"/>
      <c r="CD25" s="182"/>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69"/>
      <c r="B26" s="398"/>
      <c r="C26" s="399"/>
      <c r="D26" s="400"/>
      <c r="E26" s="375" t="s">
        <v>167</v>
      </c>
      <c r="F26" s="376"/>
      <c r="G26" s="376"/>
      <c r="H26" s="376"/>
      <c r="I26" s="376"/>
      <c r="J26" s="376"/>
      <c r="K26" s="377"/>
      <c r="L26" s="372">
        <v>1</v>
      </c>
      <c r="M26" s="373"/>
      <c r="N26" s="373"/>
      <c r="O26" s="373"/>
      <c r="P26" s="374"/>
      <c r="Q26" s="372">
        <v>5336</v>
      </c>
      <c r="R26" s="373"/>
      <c r="S26" s="373"/>
      <c r="T26" s="373"/>
      <c r="U26" s="373"/>
      <c r="V26" s="374"/>
      <c r="W26" s="462"/>
      <c r="X26" s="399"/>
      <c r="Y26" s="400"/>
      <c r="Z26" s="375" t="s">
        <v>168</v>
      </c>
      <c r="AA26" s="430"/>
      <c r="AB26" s="430"/>
      <c r="AC26" s="430"/>
      <c r="AD26" s="430"/>
      <c r="AE26" s="430"/>
      <c r="AF26" s="430"/>
      <c r="AG26" s="431"/>
      <c r="AH26" s="372">
        <v>5</v>
      </c>
      <c r="AI26" s="373"/>
      <c r="AJ26" s="373"/>
      <c r="AK26" s="373"/>
      <c r="AL26" s="374"/>
      <c r="AM26" s="372">
        <v>13485</v>
      </c>
      <c r="AN26" s="373"/>
      <c r="AO26" s="373"/>
      <c r="AP26" s="373"/>
      <c r="AQ26" s="373"/>
      <c r="AR26" s="374"/>
      <c r="AS26" s="372">
        <v>2697</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82"/>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69"/>
      <c r="B27" s="398"/>
      <c r="C27" s="399"/>
      <c r="D27" s="400"/>
      <c r="E27" s="375" t="s">
        <v>170</v>
      </c>
      <c r="F27" s="376"/>
      <c r="G27" s="376"/>
      <c r="H27" s="376"/>
      <c r="I27" s="376"/>
      <c r="J27" s="376"/>
      <c r="K27" s="377"/>
      <c r="L27" s="372">
        <v>1</v>
      </c>
      <c r="M27" s="373"/>
      <c r="N27" s="373"/>
      <c r="O27" s="373"/>
      <c r="P27" s="374"/>
      <c r="Q27" s="372">
        <v>3200</v>
      </c>
      <c r="R27" s="373"/>
      <c r="S27" s="373"/>
      <c r="T27" s="373"/>
      <c r="U27" s="373"/>
      <c r="V27" s="374"/>
      <c r="W27" s="462"/>
      <c r="X27" s="399"/>
      <c r="Y27" s="400"/>
      <c r="Z27" s="375" t="s">
        <v>171</v>
      </c>
      <c r="AA27" s="376"/>
      <c r="AB27" s="376"/>
      <c r="AC27" s="376"/>
      <c r="AD27" s="376"/>
      <c r="AE27" s="376"/>
      <c r="AF27" s="376"/>
      <c r="AG27" s="377"/>
      <c r="AH27" s="372">
        <v>16</v>
      </c>
      <c r="AI27" s="373"/>
      <c r="AJ27" s="373"/>
      <c r="AK27" s="373"/>
      <c r="AL27" s="374"/>
      <c r="AM27" s="372">
        <v>47168</v>
      </c>
      <c r="AN27" s="373"/>
      <c r="AO27" s="373"/>
      <c r="AP27" s="373"/>
      <c r="AQ27" s="373"/>
      <c r="AR27" s="374"/>
      <c r="AS27" s="372">
        <v>2948</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105249</v>
      </c>
      <c r="BO27" s="454"/>
      <c r="BP27" s="454"/>
      <c r="BQ27" s="454"/>
      <c r="BR27" s="454"/>
      <c r="BS27" s="454"/>
      <c r="BT27" s="454"/>
      <c r="BU27" s="455"/>
      <c r="BV27" s="453">
        <v>105248</v>
      </c>
      <c r="BW27" s="454"/>
      <c r="BX27" s="454"/>
      <c r="BY27" s="454"/>
      <c r="BZ27" s="454"/>
      <c r="CA27" s="454"/>
      <c r="CB27" s="454"/>
      <c r="CC27" s="455"/>
      <c r="CD27" s="184"/>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69"/>
      <c r="B28" s="398"/>
      <c r="C28" s="399"/>
      <c r="D28" s="400"/>
      <c r="E28" s="375" t="s">
        <v>173</v>
      </c>
      <c r="F28" s="376"/>
      <c r="G28" s="376"/>
      <c r="H28" s="376"/>
      <c r="I28" s="376"/>
      <c r="J28" s="376"/>
      <c r="K28" s="377"/>
      <c r="L28" s="372">
        <v>1</v>
      </c>
      <c r="M28" s="373"/>
      <c r="N28" s="373"/>
      <c r="O28" s="373"/>
      <c r="P28" s="374"/>
      <c r="Q28" s="372">
        <v>2300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2254139</v>
      </c>
      <c r="BO28" s="449"/>
      <c r="BP28" s="449"/>
      <c r="BQ28" s="449"/>
      <c r="BR28" s="449"/>
      <c r="BS28" s="449"/>
      <c r="BT28" s="449"/>
      <c r="BU28" s="450"/>
      <c r="BV28" s="448">
        <v>2328942</v>
      </c>
      <c r="BW28" s="449"/>
      <c r="BX28" s="449"/>
      <c r="BY28" s="449"/>
      <c r="BZ28" s="449"/>
      <c r="CA28" s="449"/>
      <c r="CB28" s="449"/>
      <c r="CC28" s="450"/>
      <c r="CD28" s="182"/>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69"/>
      <c r="B29" s="398"/>
      <c r="C29" s="399"/>
      <c r="D29" s="400"/>
      <c r="E29" s="375" t="s">
        <v>176</v>
      </c>
      <c r="F29" s="376"/>
      <c r="G29" s="376"/>
      <c r="H29" s="376"/>
      <c r="I29" s="376"/>
      <c r="J29" s="376"/>
      <c r="K29" s="377"/>
      <c r="L29" s="372">
        <v>14</v>
      </c>
      <c r="M29" s="373"/>
      <c r="N29" s="373"/>
      <c r="O29" s="373"/>
      <c r="P29" s="374"/>
      <c r="Q29" s="372">
        <v>2080</v>
      </c>
      <c r="R29" s="373"/>
      <c r="S29" s="373"/>
      <c r="T29" s="373"/>
      <c r="U29" s="373"/>
      <c r="V29" s="374"/>
      <c r="W29" s="463"/>
      <c r="X29" s="464"/>
      <c r="Y29" s="465"/>
      <c r="Z29" s="375" t="s">
        <v>177</v>
      </c>
      <c r="AA29" s="376"/>
      <c r="AB29" s="376"/>
      <c r="AC29" s="376"/>
      <c r="AD29" s="376"/>
      <c r="AE29" s="376"/>
      <c r="AF29" s="376"/>
      <c r="AG29" s="377"/>
      <c r="AH29" s="372">
        <v>159</v>
      </c>
      <c r="AI29" s="373"/>
      <c r="AJ29" s="373"/>
      <c r="AK29" s="373"/>
      <c r="AL29" s="374"/>
      <c r="AM29" s="372">
        <v>480029</v>
      </c>
      <c r="AN29" s="373"/>
      <c r="AO29" s="373"/>
      <c r="AP29" s="373"/>
      <c r="AQ29" s="373"/>
      <c r="AR29" s="374"/>
      <c r="AS29" s="372">
        <v>3019</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809434</v>
      </c>
      <c r="BO29" s="420"/>
      <c r="BP29" s="420"/>
      <c r="BQ29" s="420"/>
      <c r="BR29" s="420"/>
      <c r="BS29" s="420"/>
      <c r="BT29" s="420"/>
      <c r="BU29" s="421"/>
      <c r="BV29" s="419">
        <v>792782</v>
      </c>
      <c r="BW29" s="420"/>
      <c r="BX29" s="420"/>
      <c r="BY29" s="420"/>
      <c r="BZ29" s="420"/>
      <c r="CA29" s="420"/>
      <c r="CB29" s="420"/>
      <c r="CC29" s="421"/>
      <c r="CD29" s="184"/>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69"/>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95.7</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2791313</v>
      </c>
      <c r="BO30" s="454"/>
      <c r="BP30" s="454"/>
      <c r="BQ30" s="454"/>
      <c r="BR30" s="454"/>
      <c r="BS30" s="454"/>
      <c r="BT30" s="454"/>
      <c r="BU30" s="455"/>
      <c r="BV30" s="453">
        <v>2676812</v>
      </c>
      <c r="BW30" s="454"/>
      <c r="BX30" s="454"/>
      <c r="BY30" s="454"/>
      <c r="BZ30" s="454"/>
      <c r="CA30" s="454"/>
      <c r="CB30" s="454"/>
      <c r="CC30" s="455"/>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192"/>
    </row>
    <row r="33" spans="1:113" ht="13.5" customHeight="1" x14ac:dyDescent="0.15">
      <c r="A33" s="169"/>
      <c r="B33" s="193"/>
      <c r="C33" s="371" t="s">
        <v>186</v>
      </c>
      <c r="D33" s="371"/>
      <c r="E33" s="370" t="s">
        <v>187</v>
      </c>
      <c r="F33" s="370"/>
      <c r="G33" s="370"/>
      <c r="H33" s="370"/>
      <c r="I33" s="370"/>
      <c r="J33" s="370"/>
      <c r="K33" s="370"/>
      <c r="L33" s="370"/>
      <c r="M33" s="370"/>
      <c r="N33" s="370"/>
      <c r="O33" s="370"/>
      <c r="P33" s="370"/>
      <c r="Q33" s="370"/>
      <c r="R33" s="370"/>
      <c r="S33" s="370"/>
      <c r="T33" s="194"/>
      <c r="U33" s="371" t="s">
        <v>186</v>
      </c>
      <c r="V33" s="371"/>
      <c r="W33" s="370" t="s">
        <v>187</v>
      </c>
      <c r="X33" s="370"/>
      <c r="Y33" s="370"/>
      <c r="Z33" s="370"/>
      <c r="AA33" s="370"/>
      <c r="AB33" s="370"/>
      <c r="AC33" s="370"/>
      <c r="AD33" s="370"/>
      <c r="AE33" s="370"/>
      <c r="AF33" s="370"/>
      <c r="AG33" s="370"/>
      <c r="AH33" s="370"/>
      <c r="AI33" s="370"/>
      <c r="AJ33" s="370"/>
      <c r="AK33" s="370"/>
      <c r="AL33" s="194"/>
      <c r="AM33" s="371" t="s">
        <v>186</v>
      </c>
      <c r="AN33" s="371"/>
      <c r="AO33" s="370" t="s">
        <v>187</v>
      </c>
      <c r="AP33" s="370"/>
      <c r="AQ33" s="370"/>
      <c r="AR33" s="370"/>
      <c r="AS33" s="370"/>
      <c r="AT33" s="370"/>
      <c r="AU33" s="370"/>
      <c r="AV33" s="370"/>
      <c r="AW33" s="370"/>
      <c r="AX33" s="370"/>
      <c r="AY33" s="370"/>
      <c r="AZ33" s="370"/>
      <c r="BA33" s="370"/>
      <c r="BB33" s="370"/>
      <c r="BC33" s="370"/>
      <c r="BD33" s="195"/>
      <c r="BE33" s="370" t="s">
        <v>188</v>
      </c>
      <c r="BF33" s="370"/>
      <c r="BG33" s="370" t="s">
        <v>189</v>
      </c>
      <c r="BH33" s="370"/>
      <c r="BI33" s="370"/>
      <c r="BJ33" s="370"/>
      <c r="BK33" s="370"/>
      <c r="BL33" s="370"/>
      <c r="BM33" s="370"/>
      <c r="BN33" s="370"/>
      <c r="BO33" s="370"/>
      <c r="BP33" s="370"/>
      <c r="BQ33" s="370"/>
      <c r="BR33" s="370"/>
      <c r="BS33" s="370"/>
      <c r="BT33" s="370"/>
      <c r="BU33" s="370"/>
      <c r="BV33" s="195"/>
      <c r="BW33" s="371" t="s">
        <v>188</v>
      </c>
      <c r="BX33" s="371"/>
      <c r="BY33" s="370" t="s">
        <v>190</v>
      </c>
      <c r="BZ33" s="370"/>
      <c r="CA33" s="370"/>
      <c r="CB33" s="370"/>
      <c r="CC33" s="370"/>
      <c r="CD33" s="370"/>
      <c r="CE33" s="370"/>
      <c r="CF33" s="370"/>
      <c r="CG33" s="370"/>
      <c r="CH33" s="370"/>
      <c r="CI33" s="370"/>
      <c r="CJ33" s="370"/>
      <c r="CK33" s="370"/>
      <c r="CL33" s="370"/>
      <c r="CM33" s="370"/>
      <c r="CN33" s="194"/>
      <c r="CO33" s="371" t="s">
        <v>186</v>
      </c>
      <c r="CP33" s="371"/>
      <c r="CQ33" s="370" t="s">
        <v>191</v>
      </c>
      <c r="CR33" s="370"/>
      <c r="CS33" s="370"/>
      <c r="CT33" s="370"/>
      <c r="CU33" s="370"/>
      <c r="CV33" s="370"/>
      <c r="CW33" s="370"/>
      <c r="CX33" s="370"/>
      <c r="CY33" s="370"/>
      <c r="CZ33" s="370"/>
      <c r="DA33" s="370"/>
      <c r="DB33" s="370"/>
      <c r="DC33" s="370"/>
      <c r="DD33" s="370"/>
      <c r="DE33" s="370"/>
      <c r="DF33" s="194"/>
      <c r="DG33" s="369" t="s">
        <v>192</v>
      </c>
      <c r="DH33" s="369"/>
      <c r="DI33" s="196"/>
    </row>
    <row r="34" spans="1:113" ht="32.25" customHeight="1" x14ac:dyDescent="0.15">
      <c r="A34" s="169"/>
      <c r="B34" s="193"/>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69"/>
      <c r="U34" s="367">
        <f>IF(W34="","",MAX(C34:D43)+1)</f>
        <v>3</v>
      </c>
      <c r="V34" s="367"/>
      <c r="W34" s="368" t="str">
        <f>IF('各会計、関係団体の財政状況及び健全化判断比率'!B28="","",'各会計、関係団体の財政状況及び健全化判断比率'!B28)</f>
        <v>国民健康保険事業特別会計（事業勘定）</v>
      </c>
      <c r="X34" s="368"/>
      <c r="Y34" s="368"/>
      <c r="Z34" s="368"/>
      <c r="AA34" s="368"/>
      <c r="AB34" s="368"/>
      <c r="AC34" s="368"/>
      <c r="AD34" s="368"/>
      <c r="AE34" s="368"/>
      <c r="AF34" s="368"/>
      <c r="AG34" s="368"/>
      <c r="AH34" s="368"/>
      <c r="AI34" s="368"/>
      <c r="AJ34" s="368"/>
      <c r="AK34" s="368"/>
      <c r="AL34" s="169"/>
      <c r="AM34" s="367">
        <f>IF(AO34="","",MAX(C34:D43,U34:V43)+1)</f>
        <v>7</v>
      </c>
      <c r="AN34" s="367"/>
      <c r="AO34" s="368" t="str">
        <f>IF('各会計、関係団体の財政状況及び健全化判断比率'!B32="","",'各会計、関係団体の財政状況及び健全化判断比率'!B32)</f>
        <v>水道事業会計</v>
      </c>
      <c r="AP34" s="368"/>
      <c r="AQ34" s="368"/>
      <c r="AR34" s="368"/>
      <c r="AS34" s="368"/>
      <c r="AT34" s="368"/>
      <c r="AU34" s="368"/>
      <c r="AV34" s="368"/>
      <c r="AW34" s="368"/>
      <c r="AX34" s="368"/>
      <c r="AY34" s="368"/>
      <c r="AZ34" s="368"/>
      <c r="BA34" s="368"/>
      <c r="BB34" s="368"/>
      <c r="BC34" s="368"/>
      <c r="BD34" s="169"/>
      <c r="BE34" s="367">
        <f>IF(BG34="","",MAX(C34:D43,U34:V43,AM34:AN43)+1)</f>
        <v>11</v>
      </c>
      <c r="BF34" s="367"/>
      <c r="BG34" s="368" t="str">
        <f>IF('各会計、関係団体の財政状況及び健全化判断比率'!B36="","",'各会計、関係団体の財政状況及び健全化判断比率'!B36)</f>
        <v>七釜温泉配湯事業特別会計</v>
      </c>
      <c r="BH34" s="368"/>
      <c r="BI34" s="368"/>
      <c r="BJ34" s="368"/>
      <c r="BK34" s="368"/>
      <c r="BL34" s="368"/>
      <c r="BM34" s="368"/>
      <c r="BN34" s="368"/>
      <c r="BO34" s="368"/>
      <c r="BP34" s="368"/>
      <c r="BQ34" s="368"/>
      <c r="BR34" s="368"/>
      <c r="BS34" s="368"/>
      <c r="BT34" s="368"/>
      <c r="BU34" s="368"/>
      <c r="BV34" s="169"/>
      <c r="BW34" s="367">
        <f>IF(BY34="","",MAX(C34:D43,U34:V43,AM34:AN43,BE34:BF43)+1)</f>
        <v>12</v>
      </c>
      <c r="BX34" s="367"/>
      <c r="BY34" s="368" t="str">
        <f>IF('各会計、関係団体の財政状況及び健全化判断比率'!B68="","",'各会計、関係団体の財政状況及び健全化判断比率'!B68)</f>
        <v>北但行政事務組合</v>
      </c>
      <c r="BZ34" s="368"/>
      <c r="CA34" s="368"/>
      <c r="CB34" s="368"/>
      <c r="CC34" s="368"/>
      <c r="CD34" s="368"/>
      <c r="CE34" s="368"/>
      <c r="CF34" s="368"/>
      <c r="CG34" s="368"/>
      <c r="CH34" s="368"/>
      <c r="CI34" s="368"/>
      <c r="CJ34" s="368"/>
      <c r="CK34" s="368"/>
      <c r="CL34" s="368"/>
      <c r="CM34" s="368"/>
      <c r="CN34" s="169"/>
      <c r="CO34" s="367">
        <f>IF(CQ34="","",MAX(C34:D43,U34:V43,AM34:AN43,BE34:BF43,BW34:BX43)+1)</f>
        <v>19</v>
      </c>
      <c r="CP34" s="367"/>
      <c r="CQ34" s="368" t="str">
        <f>IF('各会計、関係団体の財政状況及び健全化判断比率'!BS7="","",'各会計、関係団体の財政状況及び健全化判断比率'!BS7)</f>
        <v>温泉町夢公社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196"/>
    </row>
    <row r="35" spans="1:113" ht="32.25" customHeight="1" x14ac:dyDescent="0.15">
      <c r="A35" s="169"/>
      <c r="B35" s="193"/>
      <c r="C35" s="367">
        <f>IF(E35="","",C34+1)</f>
        <v>2</v>
      </c>
      <c r="D35" s="367"/>
      <c r="E35" s="368" t="str">
        <f>IF('各会計、関係団体の財政状況及び健全化判断比率'!B8="","",'各会計、関係団体の財政状況及び健全化判断比率'!B8)</f>
        <v>浜坂地区残土処分場事業特別会計</v>
      </c>
      <c r="F35" s="368"/>
      <c r="G35" s="368"/>
      <c r="H35" s="368"/>
      <c r="I35" s="368"/>
      <c r="J35" s="368"/>
      <c r="K35" s="368"/>
      <c r="L35" s="368"/>
      <c r="M35" s="368"/>
      <c r="N35" s="368"/>
      <c r="O35" s="368"/>
      <c r="P35" s="368"/>
      <c r="Q35" s="368"/>
      <c r="R35" s="368"/>
      <c r="S35" s="368"/>
      <c r="T35" s="169"/>
      <c r="U35" s="367">
        <f>IF(W35="","",U34+1)</f>
        <v>4</v>
      </c>
      <c r="V35" s="367"/>
      <c r="W35" s="368" t="str">
        <f>IF('各会計、関係団体の財政状況及び健全化判断比率'!B29="","",'各会計、関係団体の財政状況及び健全化判断比率'!B29)</f>
        <v>国民健康保険事業特別会計（直診勘定）</v>
      </c>
      <c r="X35" s="368"/>
      <c r="Y35" s="368"/>
      <c r="Z35" s="368"/>
      <c r="AA35" s="368"/>
      <c r="AB35" s="368"/>
      <c r="AC35" s="368"/>
      <c r="AD35" s="368"/>
      <c r="AE35" s="368"/>
      <c r="AF35" s="368"/>
      <c r="AG35" s="368"/>
      <c r="AH35" s="368"/>
      <c r="AI35" s="368"/>
      <c r="AJ35" s="368"/>
      <c r="AK35" s="368"/>
      <c r="AL35" s="169"/>
      <c r="AM35" s="367">
        <f t="shared" ref="AM35:AM43" si="0">IF(AO35="","",AM34+1)</f>
        <v>8</v>
      </c>
      <c r="AN35" s="367"/>
      <c r="AO35" s="368" t="str">
        <f>IF('各会計、関係団体の財政状況及び健全化判断比率'!B33="","",'各会計、関係団体の財政状況及び健全化判断比率'!B33)</f>
        <v>下水道事業会計</v>
      </c>
      <c r="AP35" s="368"/>
      <c r="AQ35" s="368"/>
      <c r="AR35" s="368"/>
      <c r="AS35" s="368"/>
      <c r="AT35" s="368"/>
      <c r="AU35" s="368"/>
      <c r="AV35" s="368"/>
      <c r="AW35" s="368"/>
      <c r="AX35" s="368"/>
      <c r="AY35" s="368"/>
      <c r="AZ35" s="368"/>
      <c r="BA35" s="368"/>
      <c r="BB35" s="368"/>
      <c r="BC35" s="368"/>
      <c r="BD35" s="169"/>
      <c r="BE35" s="367" t="str">
        <f t="shared" ref="BE35:BE43" si="1">IF(BG35="","",BE34+1)</f>
        <v/>
      </c>
      <c r="BF35" s="367"/>
      <c r="BG35" s="368"/>
      <c r="BH35" s="368"/>
      <c r="BI35" s="368"/>
      <c r="BJ35" s="368"/>
      <c r="BK35" s="368"/>
      <c r="BL35" s="368"/>
      <c r="BM35" s="368"/>
      <c r="BN35" s="368"/>
      <c r="BO35" s="368"/>
      <c r="BP35" s="368"/>
      <c r="BQ35" s="368"/>
      <c r="BR35" s="368"/>
      <c r="BS35" s="368"/>
      <c r="BT35" s="368"/>
      <c r="BU35" s="368"/>
      <c r="BV35" s="169"/>
      <c r="BW35" s="367">
        <f t="shared" ref="BW35:BW43" si="2">IF(BY35="","",BW34+1)</f>
        <v>13</v>
      </c>
      <c r="BX35" s="367"/>
      <c r="BY35" s="368" t="str">
        <f>IF('各会計、関係団体の財政状況及び健全化判断比率'!B69="","",'各会計、関係団体の財政状況及び健全化判断比率'!B69)</f>
        <v>美方郡広域事務組合</v>
      </c>
      <c r="BZ35" s="368"/>
      <c r="CA35" s="368"/>
      <c r="CB35" s="368"/>
      <c r="CC35" s="368"/>
      <c r="CD35" s="368"/>
      <c r="CE35" s="368"/>
      <c r="CF35" s="368"/>
      <c r="CG35" s="368"/>
      <c r="CH35" s="368"/>
      <c r="CI35" s="368"/>
      <c r="CJ35" s="368"/>
      <c r="CK35" s="368"/>
      <c r="CL35" s="368"/>
      <c r="CM35" s="368"/>
      <c r="CN35" s="169"/>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196"/>
    </row>
    <row r="36" spans="1:113" ht="32.25" customHeight="1" x14ac:dyDescent="0.15">
      <c r="A36" s="169"/>
      <c r="B36" s="193"/>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69"/>
      <c r="U36" s="367">
        <f t="shared" ref="U36:U43" si="4">IF(W36="","",U35+1)</f>
        <v>5</v>
      </c>
      <c r="V36" s="367"/>
      <c r="W36" s="368" t="str">
        <f>IF('各会計、関係団体の財政状況及び健全化判断比率'!B30="","",'各会計、関係団体の財政状況及び健全化判断比率'!B30)</f>
        <v>介護保険事業特別会計（保険事業勘定）</v>
      </c>
      <c r="X36" s="368"/>
      <c r="Y36" s="368"/>
      <c r="Z36" s="368"/>
      <c r="AA36" s="368"/>
      <c r="AB36" s="368"/>
      <c r="AC36" s="368"/>
      <c r="AD36" s="368"/>
      <c r="AE36" s="368"/>
      <c r="AF36" s="368"/>
      <c r="AG36" s="368"/>
      <c r="AH36" s="368"/>
      <c r="AI36" s="368"/>
      <c r="AJ36" s="368"/>
      <c r="AK36" s="368"/>
      <c r="AL36" s="169"/>
      <c r="AM36" s="367">
        <f t="shared" si="0"/>
        <v>9</v>
      </c>
      <c r="AN36" s="367"/>
      <c r="AO36" s="368" t="str">
        <f>IF('各会計、関係団体の財政状況及び健全化判断比率'!B34="","",'各会計、関係団体の財政状況及び健全化判断比率'!B34)</f>
        <v>公立浜坂病院事業会計</v>
      </c>
      <c r="AP36" s="368"/>
      <c r="AQ36" s="368"/>
      <c r="AR36" s="368"/>
      <c r="AS36" s="368"/>
      <c r="AT36" s="368"/>
      <c r="AU36" s="368"/>
      <c r="AV36" s="368"/>
      <c r="AW36" s="368"/>
      <c r="AX36" s="368"/>
      <c r="AY36" s="368"/>
      <c r="AZ36" s="368"/>
      <c r="BA36" s="368"/>
      <c r="BB36" s="368"/>
      <c r="BC36" s="368"/>
      <c r="BD36" s="169"/>
      <c r="BE36" s="367" t="str">
        <f t="shared" si="1"/>
        <v/>
      </c>
      <c r="BF36" s="367"/>
      <c r="BG36" s="368"/>
      <c r="BH36" s="368"/>
      <c r="BI36" s="368"/>
      <c r="BJ36" s="368"/>
      <c r="BK36" s="368"/>
      <c r="BL36" s="368"/>
      <c r="BM36" s="368"/>
      <c r="BN36" s="368"/>
      <c r="BO36" s="368"/>
      <c r="BP36" s="368"/>
      <c r="BQ36" s="368"/>
      <c r="BR36" s="368"/>
      <c r="BS36" s="368"/>
      <c r="BT36" s="368"/>
      <c r="BU36" s="368"/>
      <c r="BV36" s="169"/>
      <c r="BW36" s="367">
        <f t="shared" si="2"/>
        <v>14</v>
      </c>
      <c r="BX36" s="367"/>
      <c r="BY36" s="368" t="str">
        <f>IF('各会計、関係団体の財政状況及び健全化判断比率'!B70="","",'各会計、関係団体の財政状況及び健全化判断比率'!B70)</f>
        <v>但馬広域行政事務組合</v>
      </c>
      <c r="BZ36" s="368"/>
      <c r="CA36" s="368"/>
      <c r="CB36" s="368"/>
      <c r="CC36" s="368"/>
      <c r="CD36" s="368"/>
      <c r="CE36" s="368"/>
      <c r="CF36" s="368"/>
      <c r="CG36" s="368"/>
      <c r="CH36" s="368"/>
      <c r="CI36" s="368"/>
      <c r="CJ36" s="368"/>
      <c r="CK36" s="368"/>
      <c r="CL36" s="368"/>
      <c r="CM36" s="368"/>
      <c r="CN36" s="169"/>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196"/>
    </row>
    <row r="37" spans="1:113" ht="32.25" customHeight="1" x14ac:dyDescent="0.15">
      <c r="A37" s="169"/>
      <c r="B37" s="193"/>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69"/>
      <c r="U37" s="367">
        <f t="shared" si="4"/>
        <v>6</v>
      </c>
      <c r="V37" s="367"/>
      <c r="W37" s="368" t="str">
        <f>IF('各会計、関係団体の財政状況及び健全化判断比率'!B31="","",'各会計、関係団体の財政状況及び健全化判断比率'!B31)</f>
        <v>後期高齢者医療特別会計</v>
      </c>
      <c r="X37" s="368"/>
      <c r="Y37" s="368"/>
      <c r="Z37" s="368"/>
      <c r="AA37" s="368"/>
      <c r="AB37" s="368"/>
      <c r="AC37" s="368"/>
      <c r="AD37" s="368"/>
      <c r="AE37" s="368"/>
      <c r="AF37" s="368"/>
      <c r="AG37" s="368"/>
      <c r="AH37" s="368"/>
      <c r="AI37" s="368"/>
      <c r="AJ37" s="368"/>
      <c r="AK37" s="368"/>
      <c r="AL37" s="169"/>
      <c r="AM37" s="367">
        <f t="shared" si="0"/>
        <v>10</v>
      </c>
      <c r="AN37" s="367"/>
      <c r="AO37" s="368" t="str">
        <f>IF('各会計、関係団体の財政状況及び健全化判断比率'!B35="","",'各会計、関係団体の財政状況及び健全化判断比率'!B35)</f>
        <v>浜坂温泉配湯事業会計</v>
      </c>
      <c r="AP37" s="368"/>
      <c r="AQ37" s="368"/>
      <c r="AR37" s="368"/>
      <c r="AS37" s="368"/>
      <c r="AT37" s="368"/>
      <c r="AU37" s="368"/>
      <c r="AV37" s="368"/>
      <c r="AW37" s="368"/>
      <c r="AX37" s="368"/>
      <c r="AY37" s="368"/>
      <c r="AZ37" s="368"/>
      <c r="BA37" s="368"/>
      <c r="BB37" s="368"/>
      <c r="BC37" s="368"/>
      <c r="BD37" s="169"/>
      <c r="BE37" s="367" t="str">
        <f t="shared" si="1"/>
        <v/>
      </c>
      <c r="BF37" s="367"/>
      <c r="BG37" s="368"/>
      <c r="BH37" s="368"/>
      <c r="BI37" s="368"/>
      <c r="BJ37" s="368"/>
      <c r="BK37" s="368"/>
      <c r="BL37" s="368"/>
      <c r="BM37" s="368"/>
      <c r="BN37" s="368"/>
      <c r="BO37" s="368"/>
      <c r="BP37" s="368"/>
      <c r="BQ37" s="368"/>
      <c r="BR37" s="368"/>
      <c r="BS37" s="368"/>
      <c r="BT37" s="368"/>
      <c r="BU37" s="368"/>
      <c r="BV37" s="169"/>
      <c r="BW37" s="367">
        <f t="shared" si="2"/>
        <v>15</v>
      </c>
      <c r="BX37" s="367"/>
      <c r="BY37" s="368" t="str">
        <f>IF('各会計、関係団体の財政状況及び健全化判断比率'!B71="","",'各会計、関係団体の財政状況及び健全化判断比率'!B71)</f>
        <v>兵庫県市町村職員退職手当組合</v>
      </c>
      <c r="BZ37" s="368"/>
      <c r="CA37" s="368"/>
      <c r="CB37" s="368"/>
      <c r="CC37" s="368"/>
      <c r="CD37" s="368"/>
      <c r="CE37" s="368"/>
      <c r="CF37" s="368"/>
      <c r="CG37" s="368"/>
      <c r="CH37" s="368"/>
      <c r="CI37" s="368"/>
      <c r="CJ37" s="368"/>
      <c r="CK37" s="368"/>
      <c r="CL37" s="368"/>
      <c r="CM37" s="368"/>
      <c r="CN37" s="169"/>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196"/>
    </row>
    <row r="38" spans="1:113" ht="32.25" customHeight="1" x14ac:dyDescent="0.15">
      <c r="A38" s="169"/>
      <c r="B38" s="193"/>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69"/>
      <c r="U38" s="367" t="str">
        <f t="shared" si="4"/>
        <v/>
      </c>
      <c r="V38" s="367"/>
      <c r="W38" s="368"/>
      <c r="X38" s="368"/>
      <c r="Y38" s="368"/>
      <c r="Z38" s="368"/>
      <c r="AA38" s="368"/>
      <c r="AB38" s="368"/>
      <c r="AC38" s="368"/>
      <c r="AD38" s="368"/>
      <c r="AE38" s="368"/>
      <c r="AF38" s="368"/>
      <c r="AG38" s="368"/>
      <c r="AH38" s="368"/>
      <c r="AI38" s="368"/>
      <c r="AJ38" s="368"/>
      <c r="AK38" s="368"/>
      <c r="AL38" s="169"/>
      <c r="AM38" s="367" t="str">
        <f t="shared" si="0"/>
        <v/>
      </c>
      <c r="AN38" s="367"/>
      <c r="AO38" s="368"/>
      <c r="AP38" s="368"/>
      <c r="AQ38" s="368"/>
      <c r="AR38" s="368"/>
      <c r="AS38" s="368"/>
      <c r="AT38" s="368"/>
      <c r="AU38" s="368"/>
      <c r="AV38" s="368"/>
      <c r="AW38" s="368"/>
      <c r="AX38" s="368"/>
      <c r="AY38" s="368"/>
      <c r="AZ38" s="368"/>
      <c r="BA38" s="368"/>
      <c r="BB38" s="368"/>
      <c r="BC38" s="368"/>
      <c r="BD38" s="169"/>
      <c r="BE38" s="367" t="str">
        <f t="shared" si="1"/>
        <v/>
      </c>
      <c r="BF38" s="367"/>
      <c r="BG38" s="368"/>
      <c r="BH38" s="368"/>
      <c r="BI38" s="368"/>
      <c r="BJ38" s="368"/>
      <c r="BK38" s="368"/>
      <c r="BL38" s="368"/>
      <c r="BM38" s="368"/>
      <c r="BN38" s="368"/>
      <c r="BO38" s="368"/>
      <c r="BP38" s="368"/>
      <c r="BQ38" s="368"/>
      <c r="BR38" s="368"/>
      <c r="BS38" s="368"/>
      <c r="BT38" s="368"/>
      <c r="BU38" s="368"/>
      <c r="BV38" s="169"/>
      <c r="BW38" s="367">
        <f t="shared" si="2"/>
        <v>16</v>
      </c>
      <c r="BX38" s="367"/>
      <c r="BY38" s="368" t="str">
        <f>IF('各会計、関係団体の財政状況及び健全化判断比率'!B72="","",'各会計、関係団体の財政状況及び健全化判断比率'!B72)</f>
        <v>兵庫県町議会議員公務災害補償組合</v>
      </c>
      <c r="BZ38" s="368"/>
      <c r="CA38" s="368"/>
      <c r="CB38" s="368"/>
      <c r="CC38" s="368"/>
      <c r="CD38" s="368"/>
      <c r="CE38" s="368"/>
      <c r="CF38" s="368"/>
      <c r="CG38" s="368"/>
      <c r="CH38" s="368"/>
      <c r="CI38" s="368"/>
      <c r="CJ38" s="368"/>
      <c r="CK38" s="368"/>
      <c r="CL38" s="368"/>
      <c r="CM38" s="368"/>
      <c r="CN38" s="169"/>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196"/>
    </row>
    <row r="39" spans="1:113" ht="32.25" customHeight="1" x14ac:dyDescent="0.15">
      <c r="A39" s="169"/>
      <c r="B39" s="193"/>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69"/>
      <c r="U39" s="367" t="str">
        <f t="shared" si="4"/>
        <v/>
      </c>
      <c r="V39" s="367"/>
      <c r="W39" s="368"/>
      <c r="X39" s="368"/>
      <c r="Y39" s="368"/>
      <c r="Z39" s="368"/>
      <c r="AA39" s="368"/>
      <c r="AB39" s="368"/>
      <c r="AC39" s="368"/>
      <c r="AD39" s="368"/>
      <c r="AE39" s="368"/>
      <c r="AF39" s="368"/>
      <c r="AG39" s="368"/>
      <c r="AH39" s="368"/>
      <c r="AI39" s="368"/>
      <c r="AJ39" s="368"/>
      <c r="AK39" s="368"/>
      <c r="AL39" s="169"/>
      <c r="AM39" s="367" t="str">
        <f t="shared" si="0"/>
        <v/>
      </c>
      <c r="AN39" s="367"/>
      <c r="AO39" s="368"/>
      <c r="AP39" s="368"/>
      <c r="AQ39" s="368"/>
      <c r="AR39" s="368"/>
      <c r="AS39" s="368"/>
      <c r="AT39" s="368"/>
      <c r="AU39" s="368"/>
      <c r="AV39" s="368"/>
      <c r="AW39" s="368"/>
      <c r="AX39" s="368"/>
      <c r="AY39" s="368"/>
      <c r="AZ39" s="368"/>
      <c r="BA39" s="368"/>
      <c r="BB39" s="368"/>
      <c r="BC39" s="368"/>
      <c r="BD39" s="169"/>
      <c r="BE39" s="367" t="str">
        <f t="shared" si="1"/>
        <v/>
      </c>
      <c r="BF39" s="367"/>
      <c r="BG39" s="368"/>
      <c r="BH39" s="368"/>
      <c r="BI39" s="368"/>
      <c r="BJ39" s="368"/>
      <c r="BK39" s="368"/>
      <c r="BL39" s="368"/>
      <c r="BM39" s="368"/>
      <c r="BN39" s="368"/>
      <c r="BO39" s="368"/>
      <c r="BP39" s="368"/>
      <c r="BQ39" s="368"/>
      <c r="BR39" s="368"/>
      <c r="BS39" s="368"/>
      <c r="BT39" s="368"/>
      <c r="BU39" s="368"/>
      <c r="BV39" s="169"/>
      <c r="BW39" s="367">
        <f t="shared" si="2"/>
        <v>17</v>
      </c>
      <c r="BX39" s="367"/>
      <c r="BY39" s="368" t="str">
        <f>IF('各会計、関係団体の財政状況及び健全化判断比率'!B73="","",'各会計、関係団体の財政状況及び健全化判断比率'!B73)</f>
        <v>兵庫県後期高齢者医療広域連合（一般会計）</v>
      </c>
      <c r="BZ39" s="368"/>
      <c r="CA39" s="368"/>
      <c r="CB39" s="368"/>
      <c r="CC39" s="368"/>
      <c r="CD39" s="368"/>
      <c r="CE39" s="368"/>
      <c r="CF39" s="368"/>
      <c r="CG39" s="368"/>
      <c r="CH39" s="368"/>
      <c r="CI39" s="368"/>
      <c r="CJ39" s="368"/>
      <c r="CK39" s="368"/>
      <c r="CL39" s="368"/>
      <c r="CM39" s="368"/>
      <c r="CN39" s="169"/>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196"/>
    </row>
    <row r="40" spans="1:113" ht="32.25" customHeight="1" x14ac:dyDescent="0.15">
      <c r="A40" s="169"/>
      <c r="B40" s="193"/>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69"/>
      <c r="U40" s="367" t="str">
        <f t="shared" si="4"/>
        <v/>
      </c>
      <c r="V40" s="367"/>
      <c r="W40" s="368"/>
      <c r="X40" s="368"/>
      <c r="Y40" s="368"/>
      <c r="Z40" s="368"/>
      <c r="AA40" s="368"/>
      <c r="AB40" s="368"/>
      <c r="AC40" s="368"/>
      <c r="AD40" s="368"/>
      <c r="AE40" s="368"/>
      <c r="AF40" s="368"/>
      <c r="AG40" s="368"/>
      <c r="AH40" s="368"/>
      <c r="AI40" s="368"/>
      <c r="AJ40" s="368"/>
      <c r="AK40" s="368"/>
      <c r="AL40" s="169"/>
      <c r="AM40" s="367" t="str">
        <f t="shared" si="0"/>
        <v/>
      </c>
      <c r="AN40" s="367"/>
      <c r="AO40" s="368"/>
      <c r="AP40" s="368"/>
      <c r="AQ40" s="368"/>
      <c r="AR40" s="368"/>
      <c r="AS40" s="368"/>
      <c r="AT40" s="368"/>
      <c r="AU40" s="368"/>
      <c r="AV40" s="368"/>
      <c r="AW40" s="368"/>
      <c r="AX40" s="368"/>
      <c r="AY40" s="368"/>
      <c r="AZ40" s="368"/>
      <c r="BA40" s="368"/>
      <c r="BB40" s="368"/>
      <c r="BC40" s="368"/>
      <c r="BD40" s="169"/>
      <c r="BE40" s="367" t="str">
        <f t="shared" si="1"/>
        <v/>
      </c>
      <c r="BF40" s="367"/>
      <c r="BG40" s="368"/>
      <c r="BH40" s="368"/>
      <c r="BI40" s="368"/>
      <c r="BJ40" s="368"/>
      <c r="BK40" s="368"/>
      <c r="BL40" s="368"/>
      <c r="BM40" s="368"/>
      <c r="BN40" s="368"/>
      <c r="BO40" s="368"/>
      <c r="BP40" s="368"/>
      <c r="BQ40" s="368"/>
      <c r="BR40" s="368"/>
      <c r="BS40" s="368"/>
      <c r="BT40" s="368"/>
      <c r="BU40" s="368"/>
      <c r="BV40" s="169"/>
      <c r="BW40" s="367">
        <f t="shared" si="2"/>
        <v>18</v>
      </c>
      <c r="BX40" s="367"/>
      <c r="BY40" s="368" t="str">
        <f>IF('各会計、関係団体の財政状況及び健全化判断比率'!B74="","",'各会計、関係団体の財政状況及び健全化判断比率'!B74)</f>
        <v>兵庫県後期高齢者医療広域連合（特別会計）</v>
      </c>
      <c r="BZ40" s="368"/>
      <c r="CA40" s="368"/>
      <c r="CB40" s="368"/>
      <c r="CC40" s="368"/>
      <c r="CD40" s="368"/>
      <c r="CE40" s="368"/>
      <c r="CF40" s="368"/>
      <c r="CG40" s="368"/>
      <c r="CH40" s="368"/>
      <c r="CI40" s="368"/>
      <c r="CJ40" s="368"/>
      <c r="CK40" s="368"/>
      <c r="CL40" s="368"/>
      <c r="CM40" s="368"/>
      <c r="CN40" s="169"/>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196"/>
    </row>
    <row r="41" spans="1:113" ht="32.25" customHeight="1" x14ac:dyDescent="0.15">
      <c r="A41" s="169"/>
      <c r="B41" s="193"/>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69"/>
      <c r="U41" s="367" t="str">
        <f t="shared" si="4"/>
        <v/>
      </c>
      <c r="V41" s="367"/>
      <c r="W41" s="368"/>
      <c r="X41" s="368"/>
      <c r="Y41" s="368"/>
      <c r="Z41" s="368"/>
      <c r="AA41" s="368"/>
      <c r="AB41" s="368"/>
      <c r="AC41" s="368"/>
      <c r="AD41" s="368"/>
      <c r="AE41" s="368"/>
      <c r="AF41" s="368"/>
      <c r="AG41" s="368"/>
      <c r="AH41" s="368"/>
      <c r="AI41" s="368"/>
      <c r="AJ41" s="368"/>
      <c r="AK41" s="368"/>
      <c r="AL41" s="169"/>
      <c r="AM41" s="367" t="str">
        <f t="shared" si="0"/>
        <v/>
      </c>
      <c r="AN41" s="367"/>
      <c r="AO41" s="368"/>
      <c r="AP41" s="368"/>
      <c r="AQ41" s="368"/>
      <c r="AR41" s="368"/>
      <c r="AS41" s="368"/>
      <c r="AT41" s="368"/>
      <c r="AU41" s="368"/>
      <c r="AV41" s="368"/>
      <c r="AW41" s="368"/>
      <c r="AX41" s="368"/>
      <c r="AY41" s="368"/>
      <c r="AZ41" s="368"/>
      <c r="BA41" s="368"/>
      <c r="BB41" s="368"/>
      <c r="BC41" s="368"/>
      <c r="BD41" s="169"/>
      <c r="BE41" s="367" t="str">
        <f t="shared" si="1"/>
        <v/>
      </c>
      <c r="BF41" s="367"/>
      <c r="BG41" s="368"/>
      <c r="BH41" s="368"/>
      <c r="BI41" s="368"/>
      <c r="BJ41" s="368"/>
      <c r="BK41" s="368"/>
      <c r="BL41" s="368"/>
      <c r="BM41" s="368"/>
      <c r="BN41" s="368"/>
      <c r="BO41" s="368"/>
      <c r="BP41" s="368"/>
      <c r="BQ41" s="368"/>
      <c r="BR41" s="368"/>
      <c r="BS41" s="368"/>
      <c r="BT41" s="368"/>
      <c r="BU41" s="368"/>
      <c r="BV41" s="169"/>
      <c r="BW41" s="367" t="str">
        <f t="shared" si="2"/>
        <v/>
      </c>
      <c r="BX41" s="367"/>
      <c r="BY41" s="368" t="str">
        <f>IF('各会計、関係団体の財政状況及び健全化判断比率'!B75="","",'各会計、関係団体の財政状況及び健全化判断比率'!B75)</f>
        <v/>
      </c>
      <c r="BZ41" s="368"/>
      <c r="CA41" s="368"/>
      <c r="CB41" s="368"/>
      <c r="CC41" s="368"/>
      <c r="CD41" s="368"/>
      <c r="CE41" s="368"/>
      <c r="CF41" s="368"/>
      <c r="CG41" s="368"/>
      <c r="CH41" s="368"/>
      <c r="CI41" s="368"/>
      <c r="CJ41" s="368"/>
      <c r="CK41" s="368"/>
      <c r="CL41" s="368"/>
      <c r="CM41" s="368"/>
      <c r="CN41" s="169"/>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196"/>
    </row>
    <row r="42" spans="1:113" ht="32.25" customHeight="1" x14ac:dyDescent="0.15">
      <c r="B42" s="193"/>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69"/>
      <c r="U42" s="367" t="str">
        <f t="shared" si="4"/>
        <v/>
      </c>
      <c r="V42" s="367"/>
      <c r="W42" s="368"/>
      <c r="X42" s="368"/>
      <c r="Y42" s="368"/>
      <c r="Z42" s="368"/>
      <c r="AA42" s="368"/>
      <c r="AB42" s="368"/>
      <c r="AC42" s="368"/>
      <c r="AD42" s="368"/>
      <c r="AE42" s="368"/>
      <c r="AF42" s="368"/>
      <c r="AG42" s="368"/>
      <c r="AH42" s="368"/>
      <c r="AI42" s="368"/>
      <c r="AJ42" s="368"/>
      <c r="AK42" s="368"/>
      <c r="AL42" s="169"/>
      <c r="AM42" s="367" t="str">
        <f t="shared" si="0"/>
        <v/>
      </c>
      <c r="AN42" s="367"/>
      <c r="AO42" s="368"/>
      <c r="AP42" s="368"/>
      <c r="AQ42" s="368"/>
      <c r="AR42" s="368"/>
      <c r="AS42" s="368"/>
      <c r="AT42" s="368"/>
      <c r="AU42" s="368"/>
      <c r="AV42" s="368"/>
      <c r="AW42" s="368"/>
      <c r="AX42" s="368"/>
      <c r="AY42" s="368"/>
      <c r="AZ42" s="368"/>
      <c r="BA42" s="368"/>
      <c r="BB42" s="368"/>
      <c r="BC42" s="368"/>
      <c r="BD42" s="169"/>
      <c r="BE42" s="367" t="str">
        <f t="shared" si="1"/>
        <v/>
      </c>
      <c r="BF42" s="367"/>
      <c r="BG42" s="368"/>
      <c r="BH42" s="368"/>
      <c r="BI42" s="368"/>
      <c r="BJ42" s="368"/>
      <c r="BK42" s="368"/>
      <c r="BL42" s="368"/>
      <c r="BM42" s="368"/>
      <c r="BN42" s="368"/>
      <c r="BO42" s="368"/>
      <c r="BP42" s="368"/>
      <c r="BQ42" s="368"/>
      <c r="BR42" s="368"/>
      <c r="BS42" s="368"/>
      <c r="BT42" s="368"/>
      <c r="BU42" s="368"/>
      <c r="BV42" s="169"/>
      <c r="BW42" s="367" t="str">
        <f t="shared" si="2"/>
        <v/>
      </c>
      <c r="BX42" s="367"/>
      <c r="BY42" s="368" t="str">
        <f>IF('各会計、関係団体の財政状況及び健全化判断比率'!B76="","",'各会計、関係団体の財政状況及び健全化判断比率'!B76)</f>
        <v/>
      </c>
      <c r="BZ42" s="368"/>
      <c r="CA42" s="368"/>
      <c r="CB42" s="368"/>
      <c r="CC42" s="368"/>
      <c r="CD42" s="368"/>
      <c r="CE42" s="368"/>
      <c r="CF42" s="368"/>
      <c r="CG42" s="368"/>
      <c r="CH42" s="368"/>
      <c r="CI42" s="368"/>
      <c r="CJ42" s="368"/>
      <c r="CK42" s="368"/>
      <c r="CL42" s="368"/>
      <c r="CM42" s="368"/>
      <c r="CN42" s="169"/>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196"/>
    </row>
    <row r="43" spans="1:113" ht="32.25" customHeight="1" x14ac:dyDescent="0.15">
      <c r="B43" s="193"/>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69"/>
      <c r="U43" s="367" t="str">
        <f t="shared" si="4"/>
        <v/>
      </c>
      <c r="V43" s="367"/>
      <c r="W43" s="368"/>
      <c r="X43" s="368"/>
      <c r="Y43" s="368"/>
      <c r="Z43" s="368"/>
      <c r="AA43" s="368"/>
      <c r="AB43" s="368"/>
      <c r="AC43" s="368"/>
      <c r="AD43" s="368"/>
      <c r="AE43" s="368"/>
      <c r="AF43" s="368"/>
      <c r="AG43" s="368"/>
      <c r="AH43" s="368"/>
      <c r="AI43" s="368"/>
      <c r="AJ43" s="368"/>
      <c r="AK43" s="368"/>
      <c r="AL43" s="169"/>
      <c r="AM43" s="367" t="str">
        <f t="shared" si="0"/>
        <v/>
      </c>
      <c r="AN43" s="367"/>
      <c r="AO43" s="368"/>
      <c r="AP43" s="368"/>
      <c r="AQ43" s="368"/>
      <c r="AR43" s="368"/>
      <c r="AS43" s="368"/>
      <c r="AT43" s="368"/>
      <c r="AU43" s="368"/>
      <c r="AV43" s="368"/>
      <c r="AW43" s="368"/>
      <c r="AX43" s="368"/>
      <c r="AY43" s="368"/>
      <c r="AZ43" s="368"/>
      <c r="BA43" s="368"/>
      <c r="BB43" s="368"/>
      <c r="BC43" s="368"/>
      <c r="BD43" s="169"/>
      <c r="BE43" s="367" t="str">
        <f t="shared" si="1"/>
        <v/>
      </c>
      <c r="BF43" s="367"/>
      <c r="BG43" s="368"/>
      <c r="BH43" s="368"/>
      <c r="BI43" s="368"/>
      <c r="BJ43" s="368"/>
      <c r="BK43" s="368"/>
      <c r="BL43" s="368"/>
      <c r="BM43" s="368"/>
      <c r="BN43" s="368"/>
      <c r="BO43" s="368"/>
      <c r="BP43" s="368"/>
      <c r="BQ43" s="368"/>
      <c r="BR43" s="368"/>
      <c r="BS43" s="368"/>
      <c r="BT43" s="368"/>
      <c r="BU43" s="368"/>
      <c r="BV43" s="169"/>
      <c r="BW43" s="367" t="str">
        <f t="shared" si="2"/>
        <v/>
      </c>
      <c r="BX43" s="367"/>
      <c r="BY43" s="368" t="str">
        <f>IF('各会計、関係団体の財政状況及び健全化判断比率'!B77="","",'各会計、関係団体の財政状況及び健全化判断比率'!B77)</f>
        <v/>
      </c>
      <c r="BZ43" s="368"/>
      <c r="CA43" s="368"/>
      <c r="CB43" s="368"/>
      <c r="CC43" s="368"/>
      <c r="CD43" s="368"/>
      <c r="CE43" s="368"/>
      <c r="CF43" s="368"/>
      <c r="CG43" s="368"/>
      <c r="CH43" s="368"/>
      <c r="CI43" s="368"/>
      <c r="CJ43" s="368"/>
      <c r="CK43" s="368"/>
      <c r="CL43" s="368"/>
      <c r="CM43" s="368"/>
      <c r="CN43" s="169"/>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sjKLV8jkrBicBgXtWjosqeuCAxhv88P+nvpH9T/OEPlM54z9SPaRBDU7U/3FVCeH4lYLCgd5xhqjT+J+rlSX6g==" saltValue="qlln5YMsoDBFRa82m6M8F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4"/>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election activeCell="P36" sqref="P36"/>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530</v>
      </c>
      <c r="G33" s="29" t="s">
        <v>531</v>
      </c>
      <c r="H33" s="29" t="s">
        <v>532</v>
      </c>
      <c r="I33" s="29" t="s">
        <v>533</v>
      </c>
      <c r="J33" s="30" t="s">
        <v>534</v>
      </c>
      <c r="K33" s="22"/>
      <c r="L33" s="22"/>
      <c r="M33" s="22"/>
      <c r="N33" s="22"/>
      <c r="O33" s="22"/>
      <c r="P33" s="22"/>
    </row>
    <row r="34" spans="1:16" ht="39" customHeight="1" x14ac:dyDescent="0.15">
      <c r="A34" s="22"/>
      <c r="B34" s="31"/>
      <c r="C34" s="1151" t="s">
        <v>538</v>
      </c>
      <c r="D34" s="1151"/>
      <c r="E34" s="1152"/>
      <c r="F34" s="32">
        <v>7.31</v>
      </c>
      <c r="G34" s="33">
        <v>10.199999999999999</v>
      </c>
      <c r="H34" s="33">
        <v>12.74</v>
      </c>
      <c r="I34" s="33">
        <v>14.95</v>
      </c>
      <c r="J34" s="34">
        <v>16.440000000000001</v>
      </c>
      <c r="K34" s="22"/>
      <c r="L34" s="22"/>
      <c r="M34" s="22"/>
      <c r="N34" s="22"/>
      <c r="O34" s="22"/>
      <c r="P34" s="22"/>
    </row>
    <row r="35" spans="1:16" ht="39" customHeight="1" x14ac:dyDescent="0.15">
      <c r="A35" s="22"/>
      <c r="B35" s="35"/>
      <c r="C35" s="1145" t="s">
        <v>539</v>
      </c>
      <c r="D35" s="1146"/>
      <c r="E35" s="1147"/>
      <c r="F35" s="36">
        <v>12.5</v>
      </c>
      <c r="G35" s="37">
        <v>12.03</v>
      </c>
      <c r="H35" s="37">
        <v>12.7</v>
      </c>
      <c r="I35" s="37">
        <v>13.73</v>
      </c>
      <c r="J35" s="38">
        <v>14.27</v>
      </c>
      <c r="K35" s="22"/>
      <c r="L35" s="22"/>
      <c r="M35" s="22"/>
      <c r="N35" s="22"/>
      <c r="O35" s="22"/>
      <c r="P35" s="22"/>
    </row>
    <row r="36" spans="1:16" ht="39" customHeight="1" x14ac:dyDescent="0.15">
      <c r="A36" s="22"/>
      <c r="B36" s="35"/>
      <c r="C36" s="1145" t="s">
        <v>540</v>
      </c>
      <c r="D36" s="1146"/>
      <c r="E36" s="1147"/>
      <c r="F36" s="36">
        <v>3.71</v>
      </c>
      <c r="G36" s="37">
        <v>5.4</v>
      </c>
      <c r="H36" s="37">
        <v>7.53</v>
      </c>
      <c r="I36" s="37">
        <v>8.59</v>
      </c>
      <c r="J36" s="38">
        <v>8.68</v>
      </c>
      <c r="K36" s="22"/>
      <c r="L36" s="22"/>
      <c r="M36" s="22"/>
      <c r="N36" s="22"/>
      <c r="O36" s="22"/>
      <c r="P36" s="22"/>
    </row>
    <row r="37" spans="1:16" ht="39" customHeight="1" x14ac:dyDescent="0.15">
      <c r="A37" s="22"/>
      <c r="B37" s="35"/>
      <c r="C37" s="1145" t="s">
        <v>541</v>
      </c>
      <c r="D37" s="1146"/>
      <c r="E37" s="1147"/>
      <c r="F37" s="36">
        <v>4.95</v>
      </c>
      <c r="G37" s="37">
        <v>7.67</v>
      </c>
      <c r="H37" s="37">
        <v>3.67</v>
      </c>
      <c r="I37" s="37">
        <v>6.24</v>
      </c>
      <c r="J37" s="38">
        <v>3.09</v>
      </c>
      <c r="K37" s="22"/>
      <c r="L37" s="22"/>
      <c r="M37" s="22"/>
      <c r="N37" s="22"/>
      <c r="O37" s="22"/>
      <c r="P37" s="22"/>
    </row>
    <row r="38" spans="1:16" ht="39" customHeight="1" x14ac:dyDescent="0.15">
      <c r="A38" s="22"/>
      <c r="B38" s="35"/>
      <c r="C38" s="1145" t="s">
        <v>542</v>
      </c>
      <c r="D38" s="1146"/>
      <c r="E38" s="1147"/>
      <c r="F38" s="36">
        <v>2.0299999999999998</v>
      </c>
      <c r="G38" s="37">
        <v>2.29</v>
      </c>
      <c r="H38" s="37">
        <v>2.62</v>
      </c>
      <c r="I38" s="37">
        <v>2.81</v>
      </c>
      <c r="J38" s="38">
        <v>3.01</v>
      </c>
      <c r="K38" s="22"/>
      <c r="L38" s="22"/>
      <c r="M38" s="22"/>
      <c r="N38" s="22"/>
      <c r="O38" s="22"/>
      <c r="P38" s="22"/>
    </row>
    <row r="39" spans="1:16" ht="39" customHeight="1" x14ac:dyDescent="0.15">
      <c r="A39" s="22"/>
      <c r="B39" s="35"/>
      <c r="C39" s="1145" t="s">
        <v>543</v>
      </c>
      <c r="D39" s="1146"/>
      <c r="E39" s="1147"/>
      <c r="F39" s="36">
        <v>2.3199999999999998</v>
      </c>
      <c r="G39" s="37">
        <v>3.74</v>
      </c>
      <c r="H39" s="37">
        <v>5.32</v>
      </c>
      <c r="I39" s="37">
        <v>0</v>
      </c>
      <c r="J39" s="38">
        <v>0.76</v>
      </c>
      <c r="K39" s="22"/>
      <c r="L39" s="22"/>
      <c r="M39" s="22"/>
      <c r="N39" s="22"/>
      <c r="O39" s="22"/>
      <c r="P39" s="22"/>
    </row>
    <row r="40" spans="1:16" ht="39" customHeight="1" x14ac:dyDescent="0.15">
      <c r="A40" s="22"/>
      <c r="B40" s="35"/>
      <c r="C40" s="1145" t="s">
        <v>544</v>
      </c>
      <c r="D40" s="1146"/>
      <c r="E40" s="1147"/>
      <c r="F40" s="36">
        <v>0.82</v>
      </c>
      <c r="G40" s="37">
        <v>0.47</v>
      </c>
      <c r="H40" s="37">
        <v>0.34</v>
      </c>
      <c r="I40" s="37">
        <v>0.65</v>
      </c>
      <c r="J40" s="38">
        <v>0.75</v>
      </c>
      <c r="K40" s="22"/>
      <c r="L40" s="22"/>
      <c r="M40" s="22"/>
      <c r="N40" s="22"/>
      <c r="O40" s="22"/>
      <c r="P40" s="22"/>
    </row>
    <row r="41" spans="1:16" ht="39" customHeight="1" x14ac:dyDescent="0.15">
      <c r="A41" s="22"/>
      <c r="B41" s="35"/>
      <c r="C41" s="1145" t="s">
        <v>545</v>
      </c>
      <c r="D41" s="1146"/>
      <c r="E41" s="1147"/>
      <c r="F41" s="36">
        <v>0.19</v>
      </c>
      <c r="G41" s="37">
        <v>0.15</v>
      </c>
      <c r="H41" s="37">
        <v>0.14000000000000001</v>
      </c>
      <c r="I41" s="37">
        <v>0.12</v>
      </c>
      <c r="J41" s="38">
        <v>0.13</v>
      </c>
      <c r="K41" s="22"/>
      <c r="L41" s="22"/>
      <c r="M41" s="22"/>
      <c r="N41" s="22"/>
      <c r="O41" s="22"/>
      <c r="P41" s="22"/>
    </row>
    <row r="42" spans="1:16" ht="39" customHeight="1" x14ac:dyDescent="0.15">
      <c r="A42" s="22"/>
      <c r="B42" s="39"/>
      <c r="C42" s="1145" t="s">
        <v>546</v>
      </c>
      <c r="D42" s="1146"/>
      <c r="E42" s="1147"/>
      <c r="F42" s="36" t="s">
        <v>492</v>
      </c>
      <c r="G42" s="37" t="s">
        <v>492</v>
      </c>
      <c r="H42" s="37" t="s">
        <v>492</v>
      </c>
      <c r="I42" s="37" t="s">
        <v>492</v>
      </c>
      <c r="J42" s="38" t="s">
        <v>492</v>
      </c>
      <c r="K42" s="22"/>
      <c r="L42" s="22"/>
      <c r="M42" s="22"/>
      <c r="N42" s="22"/>
      <c r="O42" s="22"/>
      <c r="P42" s="22"/>
    </row>
    <row r="43" spans="1:16" ht="39" customHeight="1" thickBot="1" x14ac:dyDescent="0.2">
      <c r="A43" s="22"/>
      <c r="B43" s="40"/>
      <c r="C43" s="1148" t="s">
        <v>547</v>
      </c>
      <c r="D43" s="1149"/>
      <c r="E43" s="1150"/>
      <c r="F43" s="41">
        <v>0.43</v>
      </c>
      <c r="G43" s="42">
        <v>0.19</v>
      </c>
      <c r="H43" s="42">
        <v>1.58</v>
      </c>
      <c r="I43" s="42">
        <v>0.1</v>
      </c>
      <c r="J43" s="43">
        <v>0.1</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g08qmaEEZRDaS/JU7XYtgp5D2pdKwX4YCDnt+oyW3/vFcUwutRTJqWF5NIVg3rqr7v84xLRTnnz2qmpEs3uyMA==" saltValue="i2iGtKE+yIXmmR2ew2OeX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4"/>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74"/>
  <sheetViews>
    <sheetView showGridLines="0" zoomScale="70" zoomScaleNormal="70" zoomScaleSheetLayoutView="55" workbookViewId="0">
      <selection activeCell="U56" sqref="U56"/>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530</v>
      </c>
      <c r="L44" s="56" t="s">
        <v>531</v>
      </c>
      <c r="M44" s="56" t="s">
        <v>532</v>
      </c>
      <c r="N44" s="56" t="s">
        <v>533</v>
      </c>
      <c r="O44" s="57" t="s">
        <v>534</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1377</v>
      </c>
      <c r="L45" s="60">
        <v>1444</v>
      </c>
      <c r="M45" s="60">
        <v>1516</v>
      </c>
      <c r="N45" s="60">
        <v>1614</v>
      </c>
      <c r="O45" s="61">
        <v>1643</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492</v>
      </c>
      <c r="L46" s="64" t="s">
        <v>492</v>
      </c>
      <c r="M46" s="64" t="s">
        <v>492</v>
      </c>
      <c r="N46" s="64" t="s">
        <v>492</v>
      </c>
      <c r="O46" s="65" t="s">
        <v>492</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492</v>
      </c>
      <c r="L47" s="64" t="s">
        <v>492</v>
      </c>
      <c r="M47" s="64" t="s">
        <v>492</v>
      </c>
      <c r="N47" s="64" t="s">
        <v>492</v>
      </c>
      <c r="O47" s="65">
        <v>1</v>
      </c>
      <c r="P47" s="48"/>
      <c r="Q47" s="48"/>
      <c r="R47" s="48"/>
      <c r="S47" s="48"/>
      <c r="T47" s="48"/>
      <c r="U47" s="48"/>
    </row>
    <row r="48" spans="1:21" ht="30.75" customHeight="1" x14ac:dyDescent="0.15">
      <c r="A48" s="48"/>
      <c r="B48" s="1178"/>
      <c r="C48" s="1179"/>
      <c r="D48" s="62"/>
      <c r="E48" s="1155" t="s">
        <v>13</v>
      </c>
      <c r="F48" s="1155"/>
      <c r="G48" s="1155"/>
      <c r="H48" s="1155"/>
      <c r="I48" s="1155"/>
      <c r="J48" s="1156"/>
      <c r="K48" s="63">
        <v>464</v>
      </c>
      <c r="L48" s="64">
        <v>468</v>
      </c>
      <c r="M48" s="64">
        <v>499</v>
      </c>
      <c r="N48" s="64">
        <v>415</v>
      </c>
      <c r="O48" s="65">
        <v>404</v>
      </c>
      <c r="P48" s="48"/>
      <c r="Q48" s="48"/>
      <c r="R48" s="48"/>
      <c r="S48" s="48"/>
      <c r="T48" s="48"/>
      <c r="U48" s="48"/>
    </row>
    <row r="49" spans="1:21" ht="30.75" customHeight="1" x14ac:dyDescent="0.15">
      <c r="A49" s="48"/>
      <c r="B49" s="1178"/>
      <c r="C49" s="1179"/>
      <c r="D49" s="62"/>
      <c r="E49" s="1155" t="s">
        <v>14</v>
      </c>
      <c r="F49" s="1155"/>
      <c r="G49" s="1155"/>
      <c r="H49" s="1155"/>
      <c r="I49" s="1155"/>
      <c r="J49" s="1156"/>
      <c r="K49" s="63">
        <v>0</v>
      </c>
      <c r="L49" s="64">
        <v>0</v>
      </c>
      <c r="M49" s="64">
        <v>0</v>
      </c>
      <c r="N49" s="64">
        <v>0</v>
      </c>
      <c r="O49" s="65">
        <v>1</v>
      </c>
      <c r="P49" s="48"/>
      <c r="Q49" s="48"/>
      <c r="R49" s="48"/>
      <c r="S49" s="48"/>
      <c r="T49" s="48"/>
      <c r="U49" s="48"/>
    </row>
    <row r="50" spans="1:21" ht="30.75" customHeight="1" x14ac:dyDescent="0.15">
      <c r="A50" s="48"/>
      <c r="B50" s="1178"/>
      <c r="C50" s="1179"/>
      <c r="D50" s="62"/>
      <c r="E50" s="1155" t="s">
        <v>15</v>
      </c>
      <c r="F50" s="1155"/>
      <c r="G50" s="1155"/>
      <c r="H50" s="1155"/>
      <c r="I50" s="1155"/>
      <c r="J50" s="1156"/>
      <c r="K50" s="63">
        <v>0</v>
      </c>
      <c r="L50" s="64">
        <v>0</v>
      </c>
      <c r="M50" s="64">
        <v>0</v>
      </c>
      <c r="N50" s="64">
        <v>0</v>
      </c>
      <c r="O50" s="65" t="s">
        <v>492</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v>1</v>
      </c>
      <c r="N51" s="64">
        <v>1</v>
      </c>
      <c r="O51" s="65">
        <v>0</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1302</v>
      </c>
      <c r="L52" s="64">
        <v>1328</v>
      </c>
      <c r="M52" s="64">
        <v>1437</v>
      </c>
      <c r="N52" s="64">
        <v>1470</v>
      </c>
      <c r="O52" s="65">
        <v>1491</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539</v>
      </c>
      <c r="L53" s="69">
        <v>584</v>
      </c>
      <c r="M53" s="69">
        <v>579</v>
      </c>
      <c r="N53" s="69">
        <v>560</v>
      </c>
      <c r="O53" s="70">
        <v>558</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548</v>
      </c>
      <c r="L57" s="81" t="s">
        <v>549</v>
      </c>
      <c r="M57" s="81" t="s">
        <v>550</v>
      </c>
      <c r="N57" s="81" t="s">
        <v>551</v>
      </c>
      <c r="O57" s="82" t="s">
        <v>552</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v>0.7</v>
      </c>
    </row>
    <row r="59" spans="1:21" ht="31.5" customHeight="1" x14ac:dyDescent="0.15">
      <c r="B59" s="1163"/>
      <c r="C59" s="1164"/>
      <c r="D59" s="1170" t="s">
        <v>26</v>
      </c>
      <c r="E59" s="1171"/>
      <c r="F59" s="1171"/>
      <c r="G59" s="1171"/>
      <c r="H59" s="1171"/>
      <c r="I59" s="1171"/>
      <c r="J59" s="1172"/>
      <c r="K59" s="86"/>
      <c r="L59" s="87"/>
      <c r="M59" s="87"/>
      <c r="N59" s="87"/>
      <c r="O59" s="88">
        <v>0</v>
      </c>
    </row>
    <row r="60" spans="1:21" ht="31.5" customHeight="1" thickBot="1" x14ac:dyDescent="0.2">
      <c r="B60" s="1165"/>
      <c r="C60" s="1166"/>
      <c r="D60" s="1173" t="s">
        <v>27</v>
      </c>
      <c r="E60" s="1174"/>
      <c r="F60" s="1174"/>
      <c r="G60" s="1174"/>
      <c r="H60" s="1174"/>
      <c r="I60" s="1174"/>
      <c r="J60" s="1175"/>
      <c r="K60" s="89"/>
      <c r="L60" s="90"/>
      <c r="M60" s="90"/>
      <c r="N60" s="90"/>
      <c r="O60" s="91">
        <v>0</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row r="65" s="49" customFormat="1" ht="12.6" hidden="1" customHeight="1" x14ac:dyDescent="0.15"/>
    <row r="66" s="49" customFormat="1" ht="12.6" hidden="1" customHeight="1" x14ac:dyDescent="0.15"/>
    <row r="67" s="49" customFormat="1" ht="12.6" hidden="1" customHeight="1" x14ac:dyDescent="0.15"/>
    <row r="68" s="49" customFormat="1" ht="12.6" hidden="1" customHeight="1" x14ac:dyDescent="0.15"/>
    <row r="69" s="49" customFormat="1" ht="12.6" hidden="1" customHeight="1" x14ac:dyDescent="0.15"/>
    <row r="70" s="49" customFormat="1" ht="12.6" hidden="1" customHeight="1" x14ac:dyDescent="0.15"/>
    <row r="71" s="49" customFormat="1" ht="12.6" hidden="1" customHeight="1" x14ac:dyDescent="0.15"/>
    <row r="72" s="49" customFormat="1" ht="12.6" hidden="1" customHeight="1" x14ac:dyDescent="0.15"/>
    <row r="73" s="49" customFormat="1" ht="12.6" hidden="1" customHeight="1" x14ac:dyDescent="0.15"/>
    <row r="74" s="49" customFormat="1" ht="12.6" hidden="1" customHeight="1" x14ac:dyDescent="0.15"/>
  </sheetData>
  <sheetProtection algorithmName="SHA-512" hashValue="A3RK0nLJ8I7QEOWGkoMH7FXZWHz51azvK1iNxjlyLuQjS/2Miz93yDegPoIXbugGOFWv1xT0oxsq7BN5j888ug==" saltValue="VfwFM0MxsD4mh0HyxPSdG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4"/>
  <printOptions horizontalCentered="1"/>
  <pageMargins left="0" right="0" top="0.19685039370078741" bottom="0.23622047244094491" header="0" footer="0"/>
  <pageSetup paperSize="9" scale="52"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530</v>
      </c>
      <c r="J40" s="103" t="s">
        <v>531</v>
      </c>
      <c r="K40" s="103" t="s">
        <v>532</v>
      </c>
      <c r="L40" s="103" t="s">
        <v>533</v>
      </c>
      <c r="M40" s="104" t="s">
        <v>534</v>
      </c>
    </row>
    <row r="41" spans="2:13" ht="27.75" customHeight="1" x14ac:dyDescent="0.15">
      <c r="B41" s="1196" t="s">
        <v>30</v>
      </c>
      <c r="C41" s="1197"/>
      <c r="D41" s="105"/>
      <c r="E41" s="1198" t="s">
        <v>31</v>
      </c>
      <c r="F41" s="1198"/>
      <c r="G41" s="1198"/>
      <c r="H41" s="1199"/>
      <c r="I41" s="343">
        <v>15202</v>
      </c>
      <c r="J41" s="344">
        <v>14820</v>
      </c>
      <c r="K41" s="344">
        <v>14173</v>
      </c>
      <c r="L41" s="344">
        <v>14003</v>
      </c>
      <c r="M41" s="345">
        <v>14133</v>
      </c>
    </row>
    <row r="42" spans="2:13" ht="27.75" customHeight="1" x14ac:dyDescent="0.15">
      <c r="B42" s="1186"/>
      <c r="C42" s="1187"/>
      <c r="D42" s="106"/>
      <c r="E42" s="1190" t="s">
        <v>32</v>
      </c>
      <c r="F42" s="1190"/>
      <c r="G42" s="1190"/>
      <c r="H42" s="1191"/>
      <c r="I42" s="346">
        <v>1</v>
      </c>
      <c r="J42" s="347">
        <v>1</v>
      </c>
      <c r="K42" s="347">
        <v>0</v>
      </c>
      <c r="L42" s="347" t="s">
        <v>492</v>
      </c>
      <c r="M42" s="348" t="s">
        <v>492</v>
      </c>
    </row>
    <row r="43" spans="2:13" ht="27.75" customHeight="1" x14ac:dyDescent="0.15">
      <c r="B43" s="1186"/>
      <c r="C43" s="1187"/>
      <c r="D43" s="106"/>
      <c r="E43" s="1190" t="s">
        <v>33</v>
      </c>
      <c r="F43" s="1190"/>
      <c r="G43" s="1190"/>
      <c r="H43" s="1191"/>
      <c r="I43" s="346">
        <v>4103</v>
      </c>
      <c r="J43" s="347">
        <v>3672</v>
      </c>
      <c r="K43" s="347">
        <v>3445</v>
      </c>
      <c r="L43" s="347">
        <v>3062</v>
      </c>
      <c r="M43" s="348">
        <v>2687</v>
      </c>
    </row>
    <row r="44" spans="2:13" ht="27.75" customHeight="1" x14ac:dyDescent="0.15">
      <c r="B44" s="1186"/>
      <c r="C44" s="1187"/>
      <c r="D44" s="106"/>
      <c r="E44" s="1190" t="s">
        <v>34</v>
      </c>
      <c r="F44" s="1190"/>
      <c r="G44" s="1190"/>
      <c r="H44" s="1191"/>
      <c r="I44" s="346">
        <v>2</v>
      </c>
      <c r="J44" s="347">
        <v>1</v>
      </c>
      <c r="K44" s="347">
        <v>1</v>
      </c>
      <c r="L44" s="347">
        <v>7</v>
      </c>
      <c r="M44" s="348">
        <v>7</v>
      </c>
    </row>
    <row r="45" spans="2:13" ht="27.75" customHeight="1" x14ac:dyDescent="0.15">
      <c r="B45" s="1186"/>
      <c r="C45" s="1187"/>
      <c r="D45" s="106"/>
      <c r="E45" s="1190" t="s">
        <v>35</v>
      </c>
      <c r="F45" s="1190"/>
      <c r="G45" s="1190"/>
      <c r="H45" s="1191"/>
      <c r="I45" s="346">
        <v>1418</v>
      </c>
      <c r="J45" s="347">
        <v>1344</v>
      </c>
      <c r="K45" s="347">
        <v>1362</v>
      </c>
      <c r="L45" s="347">
        <v>1228</v>
      </c>
      <c r="M45" s="348">
        <v>1271</v>
      </c>
    </row>
    <row r="46" spans="2:13" ht="27.75" customHeight="1" x14ac:dyDescent="0.15">
      <c r="B46" s="1186"/>
      <c r="C46" s="1187"/>
      <c r="D46" s="107"/>
      <c r="E46" s="1190" t="s">
        <v>36</v>
      </c>
      <c r="F46" s="1190"/>
      <c r="G46" s="1190"/>
      <c r="H46" s="1191"/>
      <c r="I46" s="346" t="s">
        <v>492</v>
      </c>
      <c r="J46" s="347" t="s">
        <v>492</v>
      </c>
      <c r="K46" s="347" t="s">
        <v>492</v>
      </c>
      <c r="L46" s="347" t="s">
        <v>492</v>
      </c>
      <c r="M46" s="348" t="s">
        <v>492</v>
      </c>
    </row>
    <row r="47" spans="2:13" ht="27.75" customHeight="1" x14ac:dyDescent="0.15">
      <c r="B47" s="1186"/>
      <c r="C47" s="1187"/>
      <c r="D47" s="108"/>
      <c r="E47" s="1200" t="s">
        <v>37</v>
      </c>
      <c r="F47" s="1201"/>
      <c r="G47" s="1201"/>
      <c r="H47" s="1202"/>
      <c r="I47" s="346" t="s">
        <v>492</v>
      </c>
      <c r="J47" s="347" t="s">
        <v>492</v>
      </c>
      <c r="K47" s="347" t="s">
        <v>492</v>
      </c>
      <c r="L47" s="347" t="s">
        <v>492</v>
      </c>
      <c r="M47" s="348" t="s">
        <v>492</v>
      </c>
    </row>
    <row r="48" spans="2:13" ht="27.75" customHeight="1" x14ac:dyDescent="0.15">
      <c r="B48" s="1186"/>
      <c r="C48" s="1187"/>
      <c r="D48" s="106"/>
      <c r="E48" s="1190" t="s">
        <v>38</v>
      </c>
      <c r="F48" s="1190"/>
      <c r="G48" s="1190"/>
      <c r="H48" s="1191"/>
      <c r="I48" s="346" t="s">
        <v>492</v>
      </c>
      <c r="J48" s="347" t="s">
        <v>492</v>
      </c>
      <c r="K48" s="347" t="s">
        <v>492</v>
      </c>
      <c r="L48" s="347" t="s">
        <v>492</v>
      </c>
      <c r="M48" s="348" t="s">
        <v>492</v>
      </c>
    </row>
    <row r="49" spans="2:13" ht="27.75" customHeight="1" x14ac:dyDescent="0.15">
      <c r="B49" s="1188"/>
      <c r="C49" s="1189"/>
      <c r="D49" s="106"/>
      <c r="E49" s="1190" t="s">
        <v>39</v>
      </c>
      <c r="F49" s="1190"/>
      <c r="G49" s="1190"/>
      <c r="H49" s="1191"/>
      <c r="I49" s="346" t="s">
        <v>492</v>
      </c>
      <c r="J49" s="347" t="s">
        <v>492</v>
      </c>
      <c r="K49" s="347" t="s">
        <v>492</v>
      </c>
      <c r="L49" s="347" t="s">
        <v>492</v>
      </c>
      <c r="M49" s="348" t="s">
        <v>492</v>
      </c>
    </row>
    <row r="50" spans="2:13" ht="27.75" customHeight="1" x14ac:dyDescent="0.15">
      <c r="B50" s="1184" t="s">
        <v>40</v>
      </c>
      <c r="C50" s="1185"/>
      <c r="D50" s="109"/>
      <c r="E50" s="1190" t="s">
        <v>41</v>
      </c>
      <c r="F50" s="1190"/>
      <c r="G50" s="1190"/>
      <c r="H50" s="1191"/>
      <c r="I50" s="346">
        <v>3445</v>
      </c>
      <c r="J50" s="347">
        <v>3819</v>
      </c>
      <c r="K50" s="347">
        <v>4186</v>
      </c>
      <c r="L50" s="347">
        <v>4153</v>
      </c>
      <c r="M50" s="348">
        <v>4365</v>
      </c>
    </row>
    <row r="51" spans="2:13" ht="27.75" customHeight="1" x14ac:dyDescent="0.15">
      <c r="B51" s="1186"/>
      <c r="C51" s="1187"/>
      <c r="D51" s="106"/>
      <c r="E51" s="1190" t="s">
        <v>42</v>
      </c>
      <c r="F51" s="1190"/>
      <c r="G51" s="1190"/>
      <c r="H51" s="1191"/>
      <c r="I51" s="346">
        <v>152</v>
      </c>
      <c r="J51" s="347">
        <v>125</v>
      </c>
      <c r="K51" s="347">
        <v>1329</v>
      </c>
      <c r="L51" s="347">
        <v>1113</v>
      </c>
      <c r="M51" s="348">
        <v>905</v>
      </c>
    </row>
    <row r="52" spans="2:13" ht="27.75" customHeight="1" x14ac:dyDescent="0.15">
      <c r="B52" s="1188"/>
      <c r="C52" s="1189"/>
      <c r="D52" s="106"/>
      <c r="E52" s="1190" t="s">
        <v>43</v>
      </c>
      <c r="F52" s="1190"/>
      <c r="G52" s="1190"/>
      <c r="H52" s="1191"/>
      <c r="I52" s="346">
        <v>12637</v>
      </c>
      <c r="J52" s="347">
        <v>12503</v>
      </c>
      <c r="K52" s="347">
        <v>12029</v>
      </c>
      <c r="L52" s="347">
        <v>11885</v>
      </c>
      <c r="M52" s="348">
        <v>11843</v>
      </c>
    </row>
    <row r="53" spans="2:13" ht="27.75" customHeight="1" thickBot="1" x14ac:dyDescent="0.2">
      <c r="B53" s="1192" t="s">
        <v>19</v>
      </c>
      <c r="C53" s="1193"/>
      <c r="D53" s="110"/>
      <c r="E53" s="1194" t="s">
        <v>44</v>
      </c>
      <c r="F53" s="1194"/>
      <c r="G53" s="1194"/>
      <c r="H53" s="1195"/>
      <c r="I53" s="349">
        <v>4492</v>
      </c>
      <c r="J53" s="350">
        <v>3391</v>
      </c>
      <c r="K53" s="350">
        <v>1436</v>
      </c>
      <c r="L53" s="350">
        <v>1149</v>
      </c>
      <c r="M53" s="351">
        <v>986</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jnVxJqfVkgrtySJMZOUGglKpM6/tmgWg3rdSp0C6YtW4yINYfp4sf5sBpMFv8zGhWPKrlR28mKqlw5Pr0WKW9w==" saltValue="8gr4IsZ978pd233BxNrkm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4"/>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election activeCell="L44" sqref="L44"/>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532</v>
      </c>
      <c r="G54" s="119" t="s">
        <v>533</v>
      </c>
      <c r="H54" s="120" t="s">
        <v>534</v>
      </c>
    </row>
    <row r="55" spans="2:8" ht="52.5" customHeight="1" x14ac:dyDescent="0.15">
      <c r="B55" s="121"/>
      <c r="C55" s="1205" t="s">
        <v>46</v>
      </c>
      <c r="D55" s="1205"/>
      <c r="E55" s="1206"/>
      <c r="F55" s="352">
        <v>2478</v>
      </c>
      <c r="G55" s="352">
        <v>2329</v>
      </c>
      <c r="H55" s="353">
        <v>2254</v>
      </c>
    </row>
    <row r="56" spans="2:8" ht="52.5" customHeight="1" x14ac:dyDescent="0.15">
      <c r="B56" s="122"/>
      <c r="C56" s="1207" t="s">
        <v>47</v>
      </c>
      <c r="D56" s="1207"/>
      <c r="E56" s="1208"/>
      <c r="F56" s="354">
        <v>818</v>
      </c>
      <c r="G56" s="354">
        <v>793</v>
      </c>
      <c r="H56" s="355">
        <v>809</v>
      </c>
    </row>
    <row r="57" spans="2:8" ht="53.25" customHeight="1" x14ac:dyDescent="0.15">
      <c r="B57" s="122"/>
      <c r="C57" s="1209" t="s">
        <v>48</v>
      </c>
      <c r="D57" s="1209"/>
      <c r="E57" s="1210"/>
      <c r="F57" s="356">
        <v>1915</v>
      </c>
      <c r="G57" s="356">
        <v>2677</v>
      </c>
      <c r="H57" s="357">
        <v>2791</v>
      </c>
    </row>
    <row r="58" spans="2:8" ht="45.75" customHeight="1" x14ac:dyDescent="0.15">
      <c r="B58" s="123"/>
      <c r="C58" s="1211" t="s">
        <v>553</v>
      </c>
      <c r="D58" s="1212"/>
      <c r="E58" s="1213"/>
      <c r="F58" s="362">
        <v>400</v>
      </c>
      <c r="G58" s="362">
        <v>1188</v>
      </c>
      <c r="H58" s="360">
        <v>1338</v>
      </c>
    </row>
    <row r="59" spans="2:8" ht="45.75" customHeight="1" x14ac:dyDescent="0.15">
      <c r="B59" s="123"/>
      <c r="C59" s="1211" t="s">
        <v>554</v>
      </c>
      <c r="D59" s="1212"/>
      <c r="E59" s="1213"/>
      <c r="F59" s="362">
        <v>1150</v>
      </c>
      <c r="G59" s="362">
        <v>1150</v>
      </c>
      <c r="H59" s="360">
        <v>1150</v>
      </c>
    </row>
    <row r="60" spans="2:8" ht="45.75" customHeight="1" x14ac:dyDescent="0.15">
      <c r="B60" s="123"/>
      <c r="C60" s="1211" t="s">
        <v>555</v>
      </c>
      <c r="D60" s="1212"/>
      <c r="E60" s="1213"/>
      <c r="F60" s="362">
        <v>296</v>
      </c>
      <c r="G60" s="362">
        <v>277</v>
      </c>
      <c r="H60" s="360">
        <v>244</v>
      </c>
    </row>
    <row r="61" spans="2:8" ht="45.75" customHeight="1" x14ac:dyDescent="0.15">
      <c r="B61" s="123"/>
      <c r="C61" s="1211" t="s">
        <v>556</v>
      </c>
      <c r="D61" s="1212"/>
      <c r="E61" s="1213"/>
      <c r="F61" s="362">
        <v>34</v>
      </c>
      <c r="G61" s="362">
        <v>32</v>
      </c>
      <c r="H61" s="360">
        <v>36</v>
      </c>
    </row>
    <row r="62" spans="2:8" ht="45.75" customHeight="1" thickBot="1" x14ac:dyDescent="0.2">
      <c r="B62" s="124"/>
      <c r="C62" s="1214" t="s">
        <v>557</v>
      </c>
      <c r="D62" s="1215"/>
      <c r="E62" s="1216"/>
      <c r="F62" s="363">
        <v>34</v>
      </c>
      <c r="G62" s="363">
        <v>28</v>
      </c>
      <c r="H62" s="361">
        <v>22</v>
      </c>
    </row>
    <row r="63" spans="2:8" ht="52.5" customHeight="1" thickBot="1" x14ac:dyDescent="0.2">
      <c r="B63" s="125"/>
      <c r="C63" s="1203" t="s">
        <v>49</v>
      </c>
      <c r="D63" s="1203"/>
      <c r="E63" s="1204"/>
      <c r="F63" s="358">
        <v>5211</v>
      </c>
      <c r="G63" s="358">
        <v>5799</v>
      </c>
      <c r="H63" s="359">
        <v>5855</v>
      </c>
    </row>
    <row r="64" spans="2:8" x14ac:dyDescent="0.15"/>
  </sheetData>
  <sheetProtection algorithmName="SHA-512" hashValue="UJvt991oNY6a+HyrPjZUw2c0f0BA5e1LIgiOrZ7hqJUpmdrFEFSKGVS9TyiDVHSanekTRZo0ttYrqlI1grGwkA==" saltValue="Kc/YJGTQWnWuMc/wcdda1Q==" spinCount="100000" sheet="1" objects="1" scenarios="1"/>
  <mergeCells count="9">
    <mergeCell ref="C63:E63"/>
    <mergeCell ref="C55:E55"/>
    <mergeCell ref="C56:E56"/>
    <mergeCell ref="C57:E57"/>
    <mergeCell ref="C61:E61"/>
    <mergeCell ref="C62:E62"/>
    <mergeCell ref="C59:E59"/>
    <mergeCell ref="C60:E60"/>
    <mergeCell ref="C58:E58"/>
  </mergeCells>
  <phoneticPr fontId="4"/>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529</v>
      </c>
      <c r="G2" s="139"/>
      <c r="H2" s="140"/>
    </row>
    <row r="3" spans="1:8" x14ac:dyDescent="0.15">
      <c r="A3" s="136" t="s">
        <v>522</v>
      </c>
      <c r="B3" s="141"/>
      <c r="C3" s="142"/>
      <c r="D3" s="143">
        <v>174334</v>
      </c>
      <c r="E3" s="144"/>
      <c r="F3" s="145">
        <v>94796</v>
      </c>
      <c r="G3" s="146"/>
      <c r="H3" s="147"/>
    </row>
    <row r="4" spans="1:8" x14ac:dyDescent="0.15">
      <c r="A4" s="148"/>
      <c r="B4" s="149"/>
      <c r="C4" s="150"/>
      <c r="D4" s="151">
        <v>126476</v>
      </c>
      <c r="E4" s="152"/>
      <c r="F4" s="153">
        <v>55781</v>
      </c>
      <c r="G4" s="154"/>
      <c r="H4" s="155"/>
    </row>
    <row r="5" spans="1:8" x14ac:dyDescent="0.15">
      <c r="A5" s="136" t="s">
        <v>524</v>
      </c>
      <c r="B5" s="141"/>
      <c r="C5" s="142"/>
      <c r="D5" s="143">
        <v>81479</v>
      </c>
      <c r="E5" s="144"/>
      <c r="F5" s="145">
        <v>97758</v>
      </c>
      <c r="G5" s="146"/>
      <c r="H5" s="147"/>
    </row>
    <row r="6" spans="1:8" x14ac:dyDescent="0.15">
      <c r="A6" s="148"/>
      <c r="B6" s="149"/>
      <c r="C6" s="150"/>
      <c r="D6" s="151">
        <v>47561</v>
      </c>
      <c r="E6" s="152"/>
      <c r="F6" s="153">
        <v>45946</v>
      </c>
      <c r="G6" s="154"/>
      <c r="H6" s="155"/>
    </row>
    <row r="7" spans="1:8" x14ac:dyDescent="0.15">
      <c r="A7" s="136" t="s">
        <v>525</v>
      </c>
      <c r="B7" s="141"/>
      <c r="C7" s="142"/>
      <c r="D7" s="143">
        <v>89654</v>
      </c>
      <c r="E7" s="144"/>
      <c r="F7" s="145">
        <v>91338</v>
      </c>
      <c r="G7" s="146"/>
      <c r="H7" s="147"/>
    </row>
    <row r="8" spans="1:8" x14ac:dyDescent="0.15">
      <c r="A8" s="148"/>
      <c r="B8" s="149"/>
      <c r="C8" s="150"/>
      <c r="D8" s="151">
        <v>51038</v>
      </c>
      <c r="E8" s="152"/>
      <c r="F8" s="153">
        <v>43989</v>
      </c>
      <c r="G8" s="154"/>
      <c r="H8" s="155"/>
    </row>
    <row r="9" spans="1:8" x14ac:dyDescent="0.15">
      <c r="A9" s="136" t="s">
        <v>526</v>
      </c>
      <c r="B9" s="141"/>
      <c r="C9" s="142"/>
      <c r="D9" s="143">
        <v>127690</v>
      </c>
      <c r="E9" s="144"/>
      <c r="F9" s="145">
        <v>103975</v>
      </c>
      <c r="G9" s="146"/>
      <c r="H9" s="147"/>
    </row>
    <row r="10" spans="1:8" x14ac:dyDescent="0.15">
      <c r="A10" s="148"/>
      <c r="B10" s="149"/>
      <c r="C10" s="150"/>
      <c r="D10" s="151">
        <v>84586</v>
      </c>
      <c r="E10" s="152"/>
      <c r="F10" s="153">
        <v>52698</v>
      </c>
      <c r="G10" s="154"/>
      <c r="H10" s="155"/>
    </row>
    <row r="11" spans="1:8" x14ac:dyDescent="0.15">
      <c r="A11" s="136" t="s">
        <v>527</v>
      </c>
      <c r="B11" s="141"/>
      <c r="C11" s="142"/>
      <c r="D11" s="143">
        <v>150224</v>
      </c>
      <c r="E11" s="144"/>
      <c r="F11" s="145">
        <v>112678</v>
      </c>
      <c r="G11" s="146"/>
      <c r="H11" s="147"/>
    </row>
    <row r="12" spans="1:8" x14ac:dyDescent="0.15">
      <c r="A12" s="148"/>
      <c r="B12" s="149"/>
      <c r="C12" s="156"/>
      <c r="D12" s="151">
        <v>119614</v>
      </c>
      <c r="E12" s="152"/>
      <c r="F12" s="153">
        <v>55165</v>
      </c>
      <c r="G12" s="154"/>
      <c r="H12" s="155"/>
    </row>
    <row r="13" spans="1:8" x14ac:dyDescent="0.15">
      <c r="A13" s="136"/>
      <c r="B13" s="141"/>
      <c r="C13" s="157"/>
      <c r="D13" s="158">
        <v>124676</v>
      </c>
      <c r="E13" s="159"/>
      <c r="F13" s="160">
        <v>100109</v>
      </c>
      <c r="G13" s="161"/>
      <c r="H13" s="147"/>
    </row>
    <row r="14" spans="1:8" x14ac:dyDescent="0.15">
      <c r="A14" s="148"/>
      <c r="B14" s="149"/>
      <c r="C14" s="150"/>
      <c r="D14" s="151">
        <v>85855</v>
      </c>
      <c r="E14" s="152"/>
      <c r="F14" s="153">
        <v>50716</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7.63</v>
      </c>
      <c r="C19" s="162">
        <f>ROUND(VALUE(SUBSTITUTE(実質収支比率等に係る経年分析!G$48,"▲","-")),2)</f>
        <v>11.54</v>
      </c>
      <c r="D19" s="162">
        <f>ROUND(VALUE(SUBSTITUTE(実質収支比率等に係る経年分析!H$48,"▲","-")),2)</f>
        <v>10.49</v>
      </c>
      <c r="E19" s="162">
        <f>ROUND(VALUE(SUBSTITUTE(実質収支比率等に係る経年分析!I$48,"▲","-")),2)</f>
        <v>6.25</v>
      </c>
      <c r="F19" s="162">
        <f>ROUND(VALUE(SUBSTITUTE(実質収支比率等に係る経年分析!J$48,"▲","-")),2)</f>
        <v>3.86</v>
      </c>
    </row>
    <row r="20" spans="1:11" x14ac:dyDescent="0.15">
      <c r="A20" s="162" t="s">
        <v>53</v>
      </c>
      <c r="B20" s="162">
        <f>ROUND(VALUE(SUBSTITUTE(実質収支比率等に係る経年分析!F$47,"▲","-")),2)</f>
        <v>32.07</v>
      </c>
      <c r="C20" s="162">
        <f>ROUND(VALUE(SUBSTITUTE(実質収支比率等に係る経年分析!G$47,"▲","-")),2)</f>
        <v>34.700000000000003</v>
      </c>
      <c r="D20" s="162">
        <f>ROUND(VALUE(SUBSTITUTE(実質収支比率等に係る経年分析!H$47,"▲","-")),2)</f>
        <v>39.020000000000003</v>
      </c>
      <c r="E20" s="162">
        <f>ROUND(VALUE(SUBSTITUTE(実質収支比率等に係る経年分析!I$47,"▲","-")),2)</f>
        <v>36.770000000000003</v>
      </c>
      <c r="F20" s="162">
        <f>ROUND(VALUE(SUBSTITUTE(実質収支比率等に係る経年分析!J$47,"▲","-")),2)</f>
        <v>34.880000000000003</v>
      </c>
    </row>
    <row r="21" spans="1:11" x14ac:dyDescent="0.15">
      <c r="A21" s="162" t="s">
        <v>54</v>
      </c>
      <c r="B21" s="162">
        <f>IF(ISNUMBER(VALUE(SUBSTITUTE(実質収支比率等に係る経年分析!F$49,"▲","-"))),ROUND(VALUE(SUBSTITUTE(実質収支比率等に係る経年分析!F$49,"▲","-")),2),NA())</f>
        <v>4.1100000000000003</v>
      </c>
      <c r="C21" s="162">
        <f>IF(ISNUMBER(VALUE(SUBSTITUTE(実質収支比率等に係る経年分析!G$49,"▲","-"))),ROUND(VALUE(SUBSTITUTE(実質収支比率等に係る経年分析!G$49,"▲","-")),2),NA())</f>
        <v>2.3199999999999998</v>
      </c>
      <c r="D21" s="162">
        <f>IF(ISNUMBER(VALUE(SUBSTITUTE(実質収支比率等に係る経年分析!H$49,"▲","-"))),ROUND(VALUE(SUBSTITUTE(実質収支比率等に係る経年分析!H$49,"▲","-")),2),NA())</f>
        <v>-2.14</v>
      </c>
      <c r="E21" s="162">
        <f>IF(ISNUMBER(VALUE(SUBSTITUTE(実質収支比率等に係る経年分析!I$49,"▲","-"))),ROUND(VALUE(SUBSTITUTE(実質収支比率等に係る経年分析!I$49,"▲","-")),2),NA())</f>
        <v>-10.89</v>
      </c>
      <c r="F21" s="162">
        <f>IF(ISNUMBER(VALUE(SUBSTITUTE(実質収支比率等に係る経年分析!J$49,"▲","-"))),ROUND(VALUE(SUBSTITUTE(実質収支比率等に係る経年分析!J$49,"▲","-")),2),NA())</f>
        <v>-6.42</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0.43</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0.19</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1.58</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0.1</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0.1</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str">
        <f>IF(連結実質赤字比率に係る赤字・黒字の構成分析!C$41="",NA(),連結実質赤字比率に係る赤字・黒字の構成分析!C$41)</f>
        <v>国民健康保険事業特別会計（事業勘定）</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0.19</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0.15</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0.14000000000000001</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0.12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0.13</v>
      </c>
    </row>
    <row r="30" spans="1:11" x14ac:dyDescent="0.15">
      <c r="A30" s="163" t="str">
        <f>IF(連結実質赤字比率に係る赤字・黒字の構成分析!C$40="",NA(),連結実質赤字比率に係る赤字・黒字の構成分析!C$40)</f>
        <v>介護保険事業特別会計（保険事業勘定）</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0.82</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0.47</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0.34</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0.65</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0.75</v>
      </c>
    </row>
    <row r="31" spans="1:11" x14ac:dyDescent="0.15">
      <c r="A31" s="163" t="str">
        <f>IF(連結実質赤字比率に係る赤字・黒字の構成分析!C$39="",NA(),連結実質赤字比率に係る赤字・黒字の構成分析!C$39)</f>
        <v>浜坂地区残土処分場事業特別会計</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2.3199999999999998</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3.74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5.32</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0.76</v>
      </c>
    </row>
    <row r="32" spans="1:11" x14ac:dyDescent="0.15">
      <c r="A32" s="163" t="str">
        <f>IF(連結実質赤字比率に係る赤字・黒字の構成分析!C$38="",NA(),連結実質赤字比率に係る赤字・黒字の構成分析!C$38)</f>
        <v>浜坂温泉配湯事業会計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2.0299999999999998</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2.29</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2.62</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2.81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3.01</v>
      </c>
    </row>
    <row r="33" spans="1:16" x14ac:dyDescent="0.15">
      <c r="A33" s="163" t="str">
        <f>IF(連結実質赤字比率に係る赤字・黒字の構成分析!C$37="",NA(),連結実質赤字比率に係る赤字・黒字の構成分析!C$37)</f>
        <v>一般会計</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4.95</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7.67</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3.67</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6.24</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3.09</v>
      </c>
    </row>
    <row r="34" spans="1:16" x14ac:dyDescent="0.15">
      <c r="A34" s="163" t="str">
        <f>IF(連結実質赤字比率に係る赤字・黒字の構成分析!C$36="",NA(),連結実質赤字比率に係る赤字・黒字の構成分析!C$36)</f>
        <v>公立浜坂病院事業会計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3.71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5.4</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7.53</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8.59</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8.68</v>
      </c>
    </row>
    <row r="35" spans="1:16" x14ac:dyDescent="0.15">
      <c r="A35" s="163" t="str">
        <f>IF(連結実質赤字比率に係る赤字・黒字の構成分析!C$35="",NA(),連結実質赤字比率に係る赤字・黒字の構成分析!C$35)</f>
        <v>水道事業会計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12.5</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12.03</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12.7</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13.73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14.27</v>
      </c>
    </row>
    <row r="36" spans="1:16" x14ac:dyDescent="0.15">
      <c r="A36" s="163" t="str">
        <f>IF(連結実質赤字比率に係る赤字・黒字の構成分析!C$34="",NA(),連結実質赤字比率に係る赤字・黒字の構成分析!C$34)</f>
        <v>下水道事業会計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7.31</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10.199999999999999</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12.74</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14.95</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16.440000000000001</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1302</v>
      </c>
      <c r="E42" s="164"/>
      <c r="F42" s="164"/>
      <c r="G42" s="164">
        <f>'実質公債費比率（分子）の構造'!L$52</f>
        <v>1328</v>
      </c>
      <c r="H42" s="164"/>
      <c r="I42" s="164"/>
      <c r="J42" s="164">
        <f>'実質公債費比率（分子）の構造'!M$52</f>
        <v>1437</v>
      </c>
      <c r="K42" s="164"/>
      <c r="L42" s="164"/>
      <c r="M42" s="164">
        <f>'実質公債費比率（分子）の構造'!N$52</f>
        <v>1470</v>
      </c>
      <c r="N42" s="164"/>
      <c r="O42" s="164"/>
      <c r="P42" s="164">
        <f>'実質公債費比率（分子）の構造'!O$52</f>
        <v>1491</v>
      </c>
    </row>
    <row r="43" spans="1:16" x14ac:dyDescent="0.15">
      <c r="A43" s="164" t="s">
        <v>16</v>
      </c>
      <c r="B43" s="164">
        <f>'実質公債費比率（分子）の構造'!K$51</f>
        <v>0</v>
      </c>
      <c r="C43" s="164"/>
      <c r="D43" s="164"/>
      <c r="E43" s="164">
        <f>'実質公債費比率（分子）の構造'!L$51</f>
        <v>0</v>
      </c>
      <c r="F43" s="164"/>
      <c r="G43" s="164"/>
      <c r="H43" s="164">
        <f>'実質公債費比率（分子）の構造'!M$51</f>
        <v>1</v>
      </c>
      <c r="I43" s="164"/>
      <c r="J43" s="164"/>
      <c r="K43" s="164">
        <f>'実質公債費比率（分子）の構造'!N$51</f>
        <v>1</v>
      </c>
      <c r="L43" s="164"/>
      <c r="M43" s="164"/>
      <c r="N43" s="164">
        <f>'実質公債費比率（分子）の構造'!O$51</f>
        <v>0</v>
      </c>
      <c r="O43" s="164"/>
      <c r="P43" s="164"/>
    </row>
    <row r="44" spans="1:16" x14ac:dyDescent="0.15">
      <c r="A44" s="164" t="s">
        <v>62</v>
      </c>
      <c r="B44" s="164">
        <f>'実質公債費比率（分子）の構造'!K$50</f>
        <v>0</v>
      </c>
      <c r="C44" s="164"/>
      <c r="D44" s="164"/>
      <c r="E44" s="164">
        <f>'実質公債費比率（分子）の構造'!L$50</f>
        <v>0</v>
      </c>
      <c r="F44" s="164"/>
      <c r="G44" s="164"/>
      <c r="H44" s="164">
        <f>'実質公債費比率（分子）の構造'!M$50</f>
        <v>0</v>
      </c>
      <c r="I44" s="164"/>
      <c r="J44" s="164"/>
      <c r="K44" s="164">
        <f>'実質公債費比率（分子）の構造'!N$50</f>
        <v>0</v>
      </c>
      <c r="L44" s="164"/>
      <c r="M44" s="164"/>
      <c r="N44" s="164" t="str">
        <f>'実質公債費比率（分子）の構造'!O$50</f>
        <v>-</v>
      </c>
      <c r="O44" s="164"/>
      <c r="P44" s="164"/>
    </row>
    <row r="45" spans="1:16" x14ac:dyDescent="0.15">
      <c r="A45" s="164" t="s">
        <v>63</v>
      </c>
      <c r="B45" s="164">
        <f>'実質公債費比率（分子）の構造'!K$49</f>
        <v>0</v>
      </c>
      <c r="C45" s="164"/>
      <c r="D45" s="164"/>
      <c r="E45" s="164">
        <f>'実質公債費比率（分子）の構造'!L$49</f>
        <v>0</v>
      </c>
      <c r="F45" s="164"/>
      <c r="G45" s="164"/>
      <c r="H45" s="164">
        <f>'実質公債費比率（分子）の構造'!M$49</f>
        <v>0</v>
      </c>
      <c r="I45" s="164"/>
      <c r="J45" s="164"/>
      <c r="K45" s="164">
        <f>'実質公債費比率（分子）の構造'!N$49</f>
        <v>0</v>
      </c>
      <c r="L45" s="164"/>
      <c r="M45" s="164"/>
      <c r="N45" s="164">
        <f>'実質公債費比率（分子）の構造'!O$49</f>
        <v>1</v>
      </c>
      <c r="O45" s="164"/>
      <c r="P45" s="164"/>
    </row>
    <row r="46" spans="1:16" x14ac:dyDescent="0.15">
      <c r="A46" s="164" t="s">
        <v>64</v>
      </c>
      <c r="B46" s="164">
        <f>'実質公債費比率（分子）の構造'!K$48</f>
        <v>464</v>
      </c>
      <c r="C46" s="164"/>
      <c r="D46" s="164"/>
      <c r="E46" s="164">
        <f>'実質公債費比率（分子）の構造'!L$48</f>
        <v>468</v>
      </c>
      <c r="F46" s="164"/>
      <c r="G46" s="164"/>
      <c r="H46" s="164">
        <f>'実質公債費比率（分子）の構造'!M$48</f>
        <v>499</v>
      </c>
      <c r="I46" s="164"/>
      <c r="J46" s="164"/>
      <c r="K46" s="164">
        <f>'実質公債費比率（分子）の構造'!N$48</f>
        <v>415</v>
      </c>
      <c r="L46" s="164"/>
      <c r="M46" s="164"/>
      <c r="N46" s="164">
        <f>'実質公債費比率（分子）の構造'!O$48</f>
        <v>404</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f>'実質公債費比率（分子）の構造'!O$47</f>
        <v>1</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1377</v>
      </c>
      <c r="C49" s="164"/>
      <c r="D49" s="164"/>
      <c r="E49" s="164">
        <f>'実質公債費比率（分子）の構造'!L$45</f>
        <v>1444</v>
      </c>
      <c r="F49" s="164"/>
      <c r="G49" s="164"/>
      <c r="H49" s="164">
        <f>'実質公債費比率（分子）の構造'!M$45</f>
        <v>1516</v>
      </c>
      <c r="I49" s="164"/>
      <c r="J49" s="164"/>
      <c r="K49" s="164">
        <f>'実質公債費比率（分子）の構造'!N$45</f>
        <v>1614</v>
      </c>
      <c r="L49" s="164"/>
      <c r="M49" s="164"/>
      <c r="N49" s="164">
        <f>'実質公債費比率（分子）の構造'!O$45</f>
        <v>1643</v>
      </c>
      <c r="O49" s="164"/>
      <c r="P49" s="164"/>
    </row>
    <row r="50" spans="1:16" x14ac:dyDescent="0.15">
      <c r="A50" s="164" t="s">
        <v>67</v>
      </c>
      <c r="B50" s="164" t="e">
        <f>NA()</f>
        <v>#N/A</v>
      </c>
      <c r="C50" s="164">
        <f>IF(ISNUMBER('実質公債費比率（分子）の構造'!K$53),'実質公債費比率（分子）の構造'!K$53,NA())</f>
        <v>539</v>
      </c>
      <c r="D50" s="164" t="e">
        <f>NA()</f>
        <v>#N/A</v>
      </c>
      <c r="E50" s="164" t="e">
        <f>NA()</f>
        <v>#N/A</v>
      </c>
      <c r="F50" s="164">
        <f>IF(ISNUMBER('実質公債費比率（分子）の構造'!L$53),'実質公債費比率（分子）の構造'!L$53,NA())</f>
        <v>584</v>
      </c>
      <c r="G50" s="164" t="e">
        <f>NA()</f>
        <v>#N/A</v>
      </c>
      <c r="H50" s="164" t="e">
        <f>NA()</f>
        <v>#N/A</v>
      </c>
      <c r="I50" s="164">
        <f>IF(ISNUMBER('実質公債費比率（分子）の構造'!M$53),'実質公債費比率（分子）の構造'!M$53,NA())</f>
        <v>579</v>
      </c>
      <c r="J50" s="164" t="e">
        <f>NA()</f>
        <v>#N/A</v>
      </c>
      <c r="K50" s="164" t="e">
        <f>NA()</f>
        <v>#N/A</v>
      </c>
      <c r="L50" s="164">
        <f>IF(ISNUMBER('実質公債費比率（分子）の構造'!N$53),'実質公債費比率（分子）の構造'!N$53,NA())</f>
        <v>560</v>
      </c>
      <c r="M50" s="164" t="e">
        <f>NA()</f>
        <v>#N/A</v>
      </c>
      <c r="N50" s="164" t="e">
        <f>NA()</f>
        <v>#N/A</v>
      </c>
      <c r="O50" s="164">
        <f>IF(ISNUMBER('実質公債費比率（分子）の構造'!O$53),'実質公債費比率（分子）の構造'!O$53,NA())</f>
        <v>558</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12637</v>
      </c>
      <c r="E56" s="163"/>
      <c r="F56" s="163"/>
      <c r="G56" s="163">
        <f>'将来負担比率（分子）の構造'!J$52</f>
        <v>12503</v>
      </c>
      <c r="H56" s="163"/>
      <c r="I56" s="163"/>
      <c r="J56" s="163">
        <f>'将来負担比率（分子）の構造'!K$52</f>
        <v>12029</v>
      </c>
      <c r="K56" s="163"/>
      <c r="L56" s="163"/>
      <c r="M56" s="163">
        <f>'将来負担比率（分子）の構造'!L$52</f>
        <v>11885</v>
      </c>
      <c r="N56" s="163"/>
      <c r="O56" s="163"/>
      <c r="P56" s="163">
        <f>'将来負担比率（分子）の構造'!M$52</f>
        <v>11843</v>
      </c>
    </row>
    <row r="57" spans="1:16" x14ac:dyDescent="0.15">
      <c r="A57" s="163" t="s">
        <v>42</v>
      </c>
      <c r="B57" s="163"/>
      <c r="C57" s="163"/>
      <c r="D57" s="163">
        <f>'将来負担比率（分子）の構造'!I$51</f>
        <v>152</v>
      </c>
      <c r="E57" s="163"/>
      <c r="F57" s="163"/>
      <c r="G57" s="163">
        <f>'将来負担比率（分子）の構造'!J$51</f>
        <v>125</v>
      </c>
      <c r="H57" s="163"/>
      <c r="I57" s="163"/>
      <c r="J57" s="163">
        <f>'将来負担比率（分子）の構造'!K$51</f>
        <v>1329</v>
      </c>
      <c r="K57" s="163"/>
      <c r="L57" s="163"/>
      <c r="M57" s="163">
        <f>'将来負担比率（分子）の構造'!L$51</f>
        <v>1113</v>
      </c>
      <c r="N57" s="163"/>
      <c r="O57" s="163"/>
      <c r="P57" s="163">
        <f>'将来負担比率（分子）の構造'!M$51</f>
        <v>905</v>
      </c>
    </row>
    <row r="58" spans="1:16" x14ac:dyDescent="0.15">
      <c r="A58" s="163" t="s">
        <v>41</v>
      </c>
      <c r="B58" s="163"/>
      <c r="C58" s="163"/>
      <c r="D58" s="163">
        <f>'将来負担比率（分子）の構造'!I$50</f>
        <v>3445</v>
      </c>
      <c r="E58" s="163"/>
      <c r="F58" s="163"/>
      <c r="G58" s="163">
        <f>'将来負担比率（分子）の構造'!J$50</f>
        <v>3819</v>
      </c>
      <c r="H58" s="163"/>
      <c r="I58" s="163"/>
      <c r="J58" s="163">
        <f>'将来負担比率（分子）の構造'!K$50</f>
        <v>4186</v>
      </c>
      <c r="K58" s="163"/>
      <c r="L58" s="163"/>
      <c r="M58" s="163">
        <f>'将来負担比率（分子）の構造'!L$50</f>
        <v>4153</v>
      </c>
      <c r="N58" s="163"/>
      <c r="O58" s="163"/>
      <c r="P58" s="163">
        <f>'将来負担比率（分子）の構造'!M$50</f>
        <v>4365</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1418</v>
      </c>
      <c r="C62" s="163"/>
      <c r="D62" s="163"/>
      <c r="E62" s="163">
        <f>'将来負担比率（分子）の構造'!J$45</f>
        <v>1344</v>
      </c>
      <c r="F62" s="163"/>
      <c r="G62" s="163"/>
      <c r="H62" s="163">
        <f>'将来負担比率（分子）の構造'!K$45</f>
        <v>1362</v>
      </c>
      <c r="I62" s="163"/>
      <c r="J62" s="163"/>
      <c r="K62" s="163">
        <f>'将来負担比率（分子）の構造'!L$45</f>
        <v>1228</v>
      </c>
      <c r="L62" s="163"/>
      <c r="M62" s="163"/>
      <c r="N62" s="163">
        <f>'将来負担比率（分子）の構造'!M$45</f>
        <v>1271</v>
      </c>
      <c r="O62" s="163"/>
      <c r="P62" s="163"/>
    </row>
    <row r="63" spans="1:16" x14ac:dyDescent="0.15">
      <c r="A63" s="163" t="s">
        <v>34</v>
      </c>
      <c r="B63" s="163">
        <f>'将来負担比率（分子）の構造'!I$44</f>
        <v>2</v>
      </c>
      <c r="C63" s="163"/>
      <c r="D63" s="163"/>
      <c r="E63" s="163">
        <f>'将来負担比率（分子）の構造'!J$44</f>
        <v>1</v>
      </c>
      <c r="F63" s="163"/>
      <c r="G63" s="163"/>
      <c r="H63" s="163">
        <f>'将来負担比率（分子）の構造'!K$44</f>
        <v>1</v>
      </c>
      <c r="I63" s="163"/>
      <c r="J63" s="163"/>
      <c r="K63" s="163">
        <f>'将来負担比率（分子）の構造'!L$44</f>
        <v>7</v>
      </c>
      <c r="L63" s="163"/>
      <c r="M63" s="163"/>
      <c r="N63" s="163">
        <f>'将来負担比率（分子）の構造'!M$44</f>
        <v>7</v>
      </c>
      <c r="O63" s="163"/>
      <c r="P63" s="163"/>
    </row>
    <row r="64" spans="1:16" x14ac:dyDescent="0.15">
      <c r="A64" s="163" t="s">
        <v>33</v>
      </c>
      <c r="B64" s="163">
        <f>'将来負担比率（分子）の構造'!I$43</f>
        <v>4103</v>
      </c>
      <c r="C64" s="163"/>
      <c r="D64" s="163"/>
      <c r="E64" s="163">
        <f>'将来負担比率（分子）の構造'!J$43</f>
        <v>3672</v>
      </c>
      <c r="F64" s="163"/>
      <c r="G64" s="163"/>
      <c r="H64" s="163">
        <f>'将来負担比率（分子）の構造'!K$43</f>
        <v>3445</v>
      </c>
      <c r="I64" s="163"/>
      <c r="J64" s="163"/>
      <c r="K64" s="163">
        <f>'将来負担比率（分子）の構造'!L$43</f>
        <v>3062</v>
      </c>
      <c r="L64" s="163"/>
      <c r="M64" s="163"/>
      <c r="N64" s="163">
        <f>'将来負担比率（分子）の構造'!M$43</f>
        <v>2687</v>
      </c>
      <c r="O64" s="163"/>
      <c r="P64" s="163"/>
    </row>
    <row r="65" spans="1:16" x14ac:dyDescent="0.15">
      <c r="A65" s="163" t="s">
        <v>32</v>
      </c>
      <c r="B65" s="163">
        <f>'将来負担比率（分子）の構造'!I$42</f>
        <v>1</v>
      </c>
      <c r="C65" s="163"/>
      <c r="D65" s="163"/>
      <c r="E65" s="163">
        <f>'将来負担比率（分子）の構造'!J$42</f>
        <v>1</v>
      </c>
      <c r="F65" s="163"/>
      <c r="G65" s="163"/>
      <c r="H65" s="163">
        <f>'将来負担比率（分子）の構造'!K$42</f>
        <v>0</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15202</v>
      </c>
      <c r="C66" s="163"/>
      <c r="D66" s="163"/>
      <c r="E66" s="163">
        <f>'将来負担比率（分子）の構造'!J$41</f>
        <v>14820</v>
      </c>
      <c r="F66" s="163"/>
      <c r="G66" s="163"/>
      <c r="H66" s="163">
        <f>'将来負担比率（分子）の構造'!K$41</f>
        <v>14173</v>
      </c>
      <c r="I66" s="163"/>
      <c r="J66" s="163"/>
      <c r="K66" s="163">
        <f>'将来負担比率（分子）の構造'!L$41</f>
        <v>14003</v>
      </c>
      <c r="L66" s="163"/>
      <c r="M66" s="163"/>
      <c r="N66" s="163">
        <f>'将来負担比率（分子）の構造'!M$41</f>
        <v>14133</v>
      </c>
      <c r="O66" s="163"/>
      <c r="P66" s="163"/>
    </row>
    <row r="67" spans="1:16" x14ac:dyDescent="0.15">
      <c r="A67" s="163" t="s">
        <v>71</v>
      </c>
      <c r="B67" s="163" t="e">
        <f>NA()</f>
        <v>#N/A</v>
      </c>
      <c r="C67" s="163">
        <f>IF(ISNUMBER('将来負担比率（分子）の構造'!I$53), IF('将来負担比率（分子）の構造'!I$53 &lt; 0, 0, '将来負担比率（分子）の構造'!I$53), NA())</f>
        <v>4492</v>
      </c>
      <c r="D67" s="163" t="e">
        <f>NA()</f>
        <v>#N/A</v>
      </c>
      <c r="E67" s="163" t="e">
        <f>NA()</f>
        <v>#N/A</v>
      </c>
      <c r="F67" s="163">
        <f>IF(ISNUMBER('将来負担比率（分子）の構造'!J$53), IF('将来負担比率（分子）の構造'!J$53 &lt; 0, 0, '将来負担比率（分子）の構造'!J$53), NA())</f>
        <v>3391</v>
      </c>
      <c r="G67" s="163" t="e">
        <f>NA()</f>
        <v>#N/A</v>
      </c>
      <c r="H67" s="163" t="e">
        <f>NA()</f>
        <v>#N/A</v>
      </c>
      <c r="I67" s="163">
        <f>IF(ISNUMBER('将来負担比率（分子）の構造'!K$53), IF('将来負担比率（分子）の構造'!K$53 &lt; 0, 0, '将来負担比率（分子）の構造'!K$53), NA())</f>
        <v>1436</v>
      </c>
      <c r="J67" s="163" t="e">
        <f>NA()</f>
        <v>#N/A</v>
      </c>
      <c r="K67" s="163" t="e">
        <f>NA()</f>
        <v>#N/A</v>
      </c>
      <c r="L67" s="163">
        <f>IF(ISNUMBER('将来負担比率（分子）の構造'!L$53), IF('将来負担比率（分子）の構造'!L$53 &lt; 0, 0, '将来負担比率（分子）の構造'!L$53), NA())</f>
        <v>1149</v>
      </c>
      <c r="M67" s="163" t="e">
        <f>NA()</f>
        <v>#N/A</v>
      </c>
      <c r="N67" s="163" t="e">
        <f>NA()</f>
        <v>#N/A</v>
      </c>
      <c r="O67" s="163">
        <f>IF(ISNUMBER('将来負担比率（分子）の構造'!M$53), IF('将来負担比率（分子）の構造'!M$53 &lt; 0, 0, '将来負担比率（分子）の構造'!M$53), NA())</f>
        <v>986</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2478</v>
      </c>
      <c r="C72" s="167">
        <f>基金残高に係る経年分析!G55</f>
        <v>2329</v>
      </c>
      <c r="D72" s="167">
        <f>基金残高に係る経年分析!H55</f>
        <v>2254</v>
      </c>
    </row>
    <row r="73" spans="1:16" x14ac:dyDescent="0.15">
      <c r="A73" s="166" t="s">
        <v>74</v>
      </c>
      <c r="B73" s="167">
        <f>基金残高に係る経年分析!F56</f>
        <v>818</v>
      </c>
      <c r="C73" s="167">
        <f>基金残高に係る経年分析!G56</f>
        <v>793</v>
      </c>
      <c r="D73" s="167">
        <f>基金残高に係る経年分析!H56</f>
        <v>809</v>
      </c>
    </row>
    <row r="74" spans="1:16" x14ac:dyDescent="0.15">
      <c r="A74" s="166" t="s">
        <v>75</v>
      </c>
      <c r="B74" s="167">
        <f>基金残高に係る経年分析!F57</f>
        <v>1915</v>
      </c>
      <c r="C74" s="167">
        <f>基金残高に係る経年分析!G57</f>
        <v>2677</v>
      </c>
      <c r="D74" s="167">
        <f>基金残高に係る経年分析!H57</f>
        <v>2791</v>
      </c>
    </row>
  </sheetData>
  <sheetProtection algorithmName="SHA-512" hashValue="p09RbeyypaToi0Y/il1HLUkdo/xmiXJ5FMDH7jRSzap6MY12MKv8nqf5ZkAvM3/Xpve0jsYvsrxSh1EBy1caAw==" saltValue="gen9Ivfr/TicTWtoA9pB4A==" spinCount="100000" sheet="1" objects="1" scenarios="1"/>
  <phoneticPr fontId="4"/>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717" t="s">
        <v>202</v>
      </c>
      <c r="DI1" s="718"/>
      <c r="DJ1" s="718"/>
      <c r="DK1" s="718"/>
      <c r="DL1" s="718"/>
      <c r="DM1" s="718"/>
      <c r="DN1" s="719"/>
      <c r="DO1" s="202"/>
      <c r="DP1" s="717" t="s">
        <v>203</v>
      </c>
      <c r="DQ1" s="718"/>
      <c r="DR1" s="718"/>
      <c r="DS1" s="718"/>
      <c r="DT1" s="718"/>
      <c r="DU1" s="718"/>
      <c r="DV1" s="718"/>
      <c r="DW1" s="718"/>
      <c r="DX1" s="718"/>
      <c r="DY1" s="718"/>
      <c r="DZ1" s="718"/>
      <c r="EA1" s="718"/>
      <c r="EB1" s="718"/>
      <c r="EC1" s="719"/>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1317770</v>
      </c>
      <c r="S5" s="677"/>
      <c r="T5" s="677"/>
      <c r="U5" s="677"/>
      <c r="V5" s="677"/>
      <c r="W5" s="677"/>
      <c r="X5" s="677"/>
      <c r="Y5" s="702"/>
      <c r="Z5" s="715">
        <v>9.5</v>
      </c>
      <c r="AA5" s="715"/>
      <c r="AB5" s="715"/>
      <c r="AC5" s="715"/>
      <c r="AD5" s="716">
        <v>1317770</v>
      </c>
      <c r="AE5" s="716"/>
      <c r="AF5" s="716"/>
      <c r="AG5" s="716"/>
      <c r="AH5" s="716"/>
      <c r="AI5" s="716"/>
      <c r="AJ5" s="716"/>
      <c r="AK5" s="716"/>
      <c r="AL5" s="703">
        <v>20.100000000000001</v>
      </c>
      <c r="AM5" s="685"/>
      <c r="AN5" s="685"/>
      <c r="AO5" s="704"/>
      <c r="AP5" s="679" t="s">
        <v>216</v>
      </c>
      <c r="AQ5" s="680"/>
      <c r="AR5" s="680"/>
      <c r="AS5" s="680"/>
      <c r="AT5" s="680"/>
      <c r="AU5" s="680"/>
      <c r="AV5" s="680"/>
      <c r="AW5" s="680"/>
      <c r="AX5" s="680"/>
      <c r="AY5" s="680"/>
      <c r="AZ5" s="680"/>
      <c r="BA5" s="680"/>
      <c r="BB5" s="680"/>
      <c r="BC5" s="680"/>
      <c r="BD5" s="680"/>
      <c r="BE5" s="680"/>
      <c r="BF5" s="681"/>
      <c r="BG5" s="621">
        <v>1287862</v>
      </c>
      <c r="BH5" s="622"/>
      <c r="BI5" s="622"/>
      <c r="BJ5" s="622"/>
      <c r="BK5" s="622"/>
      <c r="BL5" s="622"/>
      <c r="BM5" s="622"/>
      <c r="BN5" s="623"/>
      <c r="BO5" s="659">
        <v>97.7</v>
      </c>
      <c r="BP5" s="659"/>
      <c r="BQ5" s="659"/>
      <c r="BR5" s="659"/>
      <c r="BS5" s="660" t="s">
        <v>122</v>
      </c>
      <c r="BT5" s="660"/>
      <c r="BU5" s="660"/>
      <c r="BV5" s="660"/>
      <c r="BW5" s="660"/>
      <c r="BX5" s="660"/>
      <c r="BY5" s="660"/>
      <c r="BZ5" s="660"/>
      <c r="CA5" s="660"/>
      <c r="CB5" s="700"/>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114033</v>
      </c>
      <c r="S6" s="622"/>
      <c r="T6" s="622"/>
      <c r="U6" s="622"/>
      <c r="V6" s="622"/>
      <c r="W6" s="622"/>
      <c r="X6" s="622"/>
      <c r="Y6" s="623"/>
      <c r="Z6" s="659">
        <v>0.8</v>
      </c>
      <c r="AA6" s="659"/>
      <c r="AB6" s="659"/>
      <c r="AC6" s="659"/>
      <c r="AD6" s="660">
        <v>114033</v>
      </c>
      <c r="AE6" s="660"/>
      <c r="AF6" s="660"/>
      <c r="AG6" s="660"/>
      <c r="AH6" s="660"/>
      <c r="AI6" s="660"/>
      <c r="AJ6" s="660"/>
      <c r="AK6" s="660"/>
      <c r="AL6" s="624">
        <v>1.7</v>
      </c>
      <c r="AM6" s="625"/>
      <c r="AN6" s="625"/>
      <c r="AO6" s="661"/>
      <c r="AP6" s="618" t="s">
        <v>221</v>
      </c>
      <c r="AQ6" s="619"/>
      <c r="AR6" s="619"/>
      <c r="AS6" s="619"/>
      <c r="AT6" s="619"/>
      <c r="AU6" s="619"/>
      <c r="AV6" s="619"/>
      <c r="AW6" s="619"/>
      <c r="AX6" s="619"/>
      <c r="AY6" s="619"/>
      <c r="AZ6" s="619"/>
      <c r="BA6" s="619"/>
      <c r="BB6" s="619"/>
      <c r="BC6" s="619"/>
      <c r="BD6" s="619"/>
      <c r="BE6" s="619"/>
      <c r="BF6" s="620"/>
      <c r="BG6" s="621">
        <v>1287862</v>
      </c>
      <c r="BH6" s="622"/>
      <c r="BI6" s="622"/>
      <c r="BJ6" s="622"/>
      <c r="BK6" s="622"/>
      <c r="BL6" s="622"/>
      <c r="BM6" s="622"/>
      <c r="BN6" s="623"/>
      <c r="BO6" s="659">
        <v>97.7</v>
      </c>
      <c r="BP6" s="659"/>
      <c r="BQ6" s="659"/>
      <c r="BR6" s="659"/>
      <c r="BS6" s="660" t="s">
        <v>122</v>
      </c>
      <c r="BT6" s="660"/>
      <c r="BU6" s="660"/>
      <c r="BV6" s="660"/>
      <c r="BW6" s="660"/>
      <c r="BX6" s="660"/>
      <c r="BY6" s="660"/>
      <c r="BZ6" s="660"/>
      <c r="CA6" s="660"/>
      <c r="CB6" s="700"/>
      <c r="CD6" s="679" t="s">
        <v>222</v>
      </c>
      <c r="CE6" s="680"/>
      <c r="CF6" s="680"/>
      <c r="CG6" s="680"/>
      <c r="CH6" s="680"/>
      <c r="CI6" s="680"/>
      <c r="CJ6" s="680"/>
      <c r="CK6" s="680"/>
      <c r="CL6" s="680"/>
      <c r="CM6" s="680"/>
      <c r="CN6" s="680"/>
      <c r="CO6" s="680"/>
      <c r="CP6" s="680"/>
      <c r="CQ6" s="681"/>
      <c r="CR6" s="621">
        <v>105437</v>
      </c>
      <c r="CS6" s="622"/>
      <c r="CT6" s="622"/>
      <c r="CU6" s="622"/>
      <c r="CV6" s="622"/>
      <c r="CW6" s="622"/>
      <c r="CX6" s="622"/>
      <c r="CY6" s="623"/>
      <c r="CZ6" s="703">
        <v>0.8</v>
      </c>
      <c r="DA6" s="685"/>
      <c r="DB6" s="685"/>
      <c r="DC6" s="705"/>
      <c r="DD6" s="627" t="s">
        <v>122</v>
      </c>
      <c r="DE6" s="622"/>
      <c r="DF6" s="622"/>
      <c r="DG6" s="622"/>
      <c r="DH6" s="622"/>
      <c r="DI6" s="622"/>
      <c r="DJ6" s="622"/>
      <c r="DK6" s="622"/>
      <c r="DL6" s="622"/>
      <c r="DM6" s="622"/>
      <c r="DN6" s="622"/>
      <c r="DO6" s="622"/>
      <c r="DP6" s="623"/>
      <c r="DQ6" s="627">
        <v>102987</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967</v>
      </c>
      <c r="S7" s="622"/>
      <c r="T7" s="622"/>
      <c r="U7" s="622"/>
      <c r="V7" s="622"/>
      <c r="W7" s="622"/>
      <c r="X7" s="622"/>
      <c r="Y7" s="623"/>
      <c r="Z7" s="659">
        <v>0</v>
      </c>
      <c r="AA7" s="659"/>
      <c r="AB7" s="659"/>
      <c r="AC7" s="659"/>
      <c r="AD7" s="660">
        <v>967</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529421</v>
      </c>
      <c r="BH7" s="622"/>
      <c r="BI7" s="622"/>
      <c r="BJ7" s="622"/>
      <c r="BK7" s="622"/>
      <c r="BL7" s="622"/>
      <c r="BM7" s="622"/>
      <c r="BN7" s="623"/>
      <c r="BO7" s="659">
        <v>40.200000000000003</v>
      </c>
      <c r="BP7" s="659"/>
      <c r="BQ7" s="659"/>
      <c r="BR7" s="659"/>
      <c r="BS7" s="660" t="s">
        <v>122</v>
      </c>
      <c r="BT7" s="660"/>
      <c r="BU7" s="660"/>
      <c r="BV7" s="660"/>
      <c r="BW7" s="660"/>
      <c r="BX7" s="660"/>
      <c r="BY7" s="660"/>
      <c r="BZ7" s="660"/>
      <c r="CA7" s="660"/>
      <c r="CB7" s="700"/>
      <c r="CD7" s="618" t="s">
        <v>225</v>
      </c>
      <c r="CE7" s="619"/>
      <c r="CF7" s="619"/>
      <c r="CG7" s="619"/>
      <c r="CH7" s="619"/>
      <c r="CI7" s="619"/>
      <c r="CJ7" s="619"/>
      <c r="CK7" s="619"/>
      <c r="CL7" s="619"/>
      <c r="CM7" s="619"/>
      <c r="CN7" s="619"/>
      <c r="CO7" s="619"/>
      <c r="CP7" s="619"/>
      <c r="CQ7" s="620"/>
      <c r="CR7" s="621">
        <v>2138943</v>
      </c>
      <c r="CS7" s="622"/>
      <c r="CT7" s="622"/>
      <c r="CU7" s="622"/>
      <c r="CV7" s="622"/>
      <c r="CW7" s="622"/>
      <c r="CX7" s="622"/>
      <c r="CY7" s="623"/>
      <c r="CZ7" s="659">
        <v>15.9</v>
      </c>
      <c r="DA7" s="659"/>
      <c r="DB7" s="659"/>
      <c r="DC7" s="659"/>
      <c r="DD7" s="627">
        <v>404047</v>
      </c>
      <c r="DE7" s="622"/>
      <c r="DF7" s="622"/>
      <c r="DG7" s="622"/>
      <c r="DH7" s="622"/>
      <c r="DI7" s="622"/>
      <c r="DJ7" s="622"/>
      <c r="DK7" s="622"/>
      <c r="DL7" s="622"/>
      <c r="DM7" s="622"/>
      <c r="DN7" s="622"/>
      <c r="DO7" s="622"/>
      <c r="DP7" s="623"/>
      <c r="DQ7" s="627">
        <v>1302896</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17296</v>
      </c>
      <c r="S8" s="622"/>
      <c r="T8" s="622"/>
      <c r="U8" s="622"/>
      <c r="V8" s="622"/>
      <c r="W8" s="622"/>
      <c r="X8" s="622"/>
      <c r="Y8" s="623"/>
      <c r="Z8" s="659">
        <v>0.1</v>
      </c>
      <c r="AA8" s="659"/>
      <c r="AB8" s="659"/>
      <c r="AC8" s="659"/>
      <c r="AD8" s="660">
        <v>17296</v>
      </c>
      <c r="AE8" s="660"/>
      <c r="AF8" s="660"/>
      <c r="AG8" s="660"/>
      <c r="AH8" s="660"/>
      <c r="AI8" s="660"/>
      <c r="AJ8" s="660"/>
      <c r="AK8" s="660"/>
      <c r="AL8" s="624">
        <v>0.3</v>
      </c>
      <c r="AM8" s="625"/>
      <c r="AN8" s="625"/>
      <c r="AO8" s="661"/>
      <c r="AP8" s="618" t="s">
        <v>227</v>
      </c>
      <c r="AQ8" s="619"/>
      <c r="AR8" s="619"/>
      <c r="AS8" s="619"/>
      <c r="AT8" s="619"/>
      <c r="AU8" s="619"/>
      <c r="AV8" s="619"/>
      <c r="AW8" s="619"/>
      <c r="AX8" s="619"/>
      <c r="AY8" s="619"/>
      <c r="AZ8" s="619"/>
      <c r="BA8" s="619"/>
      <c r="BB8" s="619"/>
      <c r="BC8" s="619"/>
      <c r="BD8" s="619"/>
      <c r="BE8" s="619"/>
      <c r="BF8" s="620"/>
      <c r="BG8" s="621">
        <v>19319</v>
      </c>
      <c r="BH8" s="622"/>
      <c r="BI8" s="622"/>
      <c r="BJ8" s="622"/>
      <c r="BK8" s="622"/>
      <c r="BL8" s="622"/>
      <c r="BM8" s="622"/>
      <c r="BN8" s="623"/>
      <c r="BO8" s="659">
        <v>1.5</v>
      </c>
      <c r="BP8" s="659"/>
      <c r="BQ8" s="659"/>
      <c r="BR8" s="659"/>
      <c r="BS8" s="660" t="s">
        <v>122</v>
      </c>
      <c r="BT8" s="660"/>
      <c r="BU8" s="660"/>
      <c r="BV8" s="660"/>
      <c r="BW8" s="660"/>
      <c r="BX8" s="660"/>
      <c r="BY8" s="660"/>
      <c r="BZ8" s="660"/>
      <c r="CA8" s="660"/>
      <c r="CB8" s="700"/>
      <c r="CD8" s="618" t="s">
        <v>228</v>
      </c>
      <c r="CE8" s="619"/>
      <c r="CF8" s="619"/>
      <c r="CG8" s="619"/>
      <c r="CH8" s="619"/>
      <c r="CI8" s="619"/>
      <c r="CJ8" s="619"/>
      <c r="CK8" s="619"/>
      <c r="CL8" s="619"/>
      <c r="CM8" s="619"/>
      <c r="CN8" s="619"/>
      <c r="CO8" s="619"/>
      <c r="CP8" s="619"/>
      <c r="CQ8" s="620"/>
      <c r="CR8" s="621">
        <v>2674281</v>
      </c>
      <c r="CS8" s="622"/>
      <c r="CT8" s="622"/>
      <c r="CU8" s="622"/>
      <c r="CV8" s="622"/>
      <c r="CW8" s="622"/>
      <c r="CX8" s="622"/>
      <c r="CY8" s="623"/>
      <c r="CZ8" s="659">
        <v>19.899999999999999</v>
      </c>
      <c r="DA8" s="659"/>
      <c r="DB8" s="659"/>
      <c r="DC8" s="659"/>
      <c r="DD8" s="627">
        <v>71426</v>
      </c>
      <c r="DE8" s="622"/>
      <c r="DF8" s="622"/>
      <c r="DG8" s="622"/>
      <c r="DH8" s="622"/>
      <c r="DI8" s="622"/>
      <c r="DJ8" s="622"/>
      <c r="DK8" s="622"/>
      <c r="DL8" s="622"/>
      <c r="DM8" s="622"/>
      <c r="DN8" s="622"/>
      <c r="DO8" s="622"/>
      <c r="DP8" s="623"/>
      <c r="DQ8" s="627">
        <v>1698573</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22867</v>
      </c>
      <c r="S9" s="622"/>
      <c r="T9" s="622"/>
      <c r="U9" s="622"/>
      <c r="V9" s="622"/>
      <c r="W9" s="622"/>
      <c r="X9" s="622"/>
      <c r="Y9" s="623"/>
      <c r="Z9" s="659">
        <v>0.2</v>
      </c>
      <c r="AA9" s="659"/>
      <c r="AB9" s="659"/>
      <c r="AC9" s="659"/>
      <c r="AD9" s="660">
        <v>22867</v>
      </c>
      <c r="AE9" s="660"/>
      <c r="AF9" s="660"/>
      <c r="AG9" s="660"/>
      <c r="AH9" s="660"/>
      <c r="AI9" s="660"/>
      <c r="AJ9" s="660"/>
      <c r="AK9" s="660"/>
      <c r="AL9" s="624">
        <v>0.3</v>
      </c>
      <c r="AM9" s="625"/>
      <c r="AN9" s="625"/>
      <c r="AO9" s="661"/>
      <c r="AP9" s="618" t="s">
        <v>230</v>
      </c>
      <c r="AQ9" s="619"/>
      <c r="AR9" s="619"/>
      <c r="AS9" s="619"/>
      <c r="AT9" s="619"/>
      <c r="AU9" s="619"/>
      <c r="AV9" s="619"/>
      <c r="AW9" s="619"/>
      <c r="AX9" s="619"/>
      <c r="AY9" s="619"/>
      <c r="AZ9" s="619"/>
      <c r="BA9" s="619"/>
      <c r="BB9" s="619"/>
      <c r="BC9" s="619"/>
      <c r="BD9" s="619"/>
      <c r="BE9" s="619"/>
      <c r="BF9" s="620"/>
      <c r="BG9" s="621">
        <v>440911</v>
      </c>
      <c r="BH9" s="622"/>
      <c r="BI9" s="622"/>
      <c r="BJ9" s="622"/>
      <c r="BK9" s="622"/>
      <c r="BL9" s="622"/>
      <c r="BM9" s="622"/>
      <c r="BN9" s="623"/>
      <c r="BO9" s="659">
        <v>33.5</v>
      </c>
      <c r="BP9" s="659"/>
      <c r="BQ9" s="659"/>
      <c r="BR9" s="659"/>
      <c r="BS9" s="660" t="s">
        <v>122</v>
      </c>
      <c r="BT9" s="660"/>
      <c r="BU9" s="660"/>
      <c r="BV9" s="660"/>
      <c r="BW9" s="660"/>
      <c r="BX9" s="660"/>
      <c r="BY9" s="660"/>
      <c r="BZ9" s="660"/>
      <c r="CA9" s="660"/>
      <c r="CB9" s="700"/>
      <c r="CD9" s="618" t="s">
        <v>231</v>
      </c>
      <c r="CE9" s="619"/>
      <c r="CF9" s="619"/>
      <c r="CG9" s="619"/>
      <c r="CH9" s="619"/>
      <c r="CI9" s="619"/>
      <c r="CJ9" s="619"/>
      <c r="CK9" s="619"/>
      <c r="CL9" s="619"/>
      <c r="CM9" s="619"/>
      <c r="CN9" s="619"/>
      <c r="CO9" s="619"/>
      <c r="CP9" s="619"/>
      <c r="CQ9" s="620"/>
      <c r="CR9" s="621">
        <v>1357122</v>
      </c>
      <c r="CS9" s="622"/>
      <c r="CT9" s="622"/>
      <c r="CU9" s="622"/>
      <c r="CV9" s="622"/>
      <c r="CW9" s="622"/>
      <c r="CX9" s="622"/>
      <c r="CY9" s="623"/>
      <c r="CZ9" s="659">
        <v>10.1</v>
      </c>
      <c r="DA9" s="659"/>
      <c r="DB9" s="659"/>
      <c r="DC9" s="659"/>
      <c r="DD9" s="627">
        <v>62805</v>
      </c>
      <c r="DE9" s="622"/>
      <c r="DF9" s="622"/>
      <c r="DG9" s="622"/>
      <c r="DH9" s="622"/>
      <c r="DI9" s="622"/>
      <c r="DJ9" s="622"/>
      <c r="DK9" s="622"/>
      <c r="DL9" s="622"/>
      <c r="DM9" s="622"/>
      <c r="DN9" s="622"/>
      <c r="DO9" s="622"/>
      <c r="DP9" s="623"/>
      <c r="DQ9" s="627">
        <v>1110424</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37483</v>
      </c>
      <c r="BH10" s="622"/>
      <c r="BI10" s="622"/>
      <c r="BJ10" s="622"/>
      <c r="BK10" s="622"/>
      <c r="BL10" s="622"/>
      <c r="BM10" s="622"/>
      <c r="BN10" s="623"/>
      <c r="BO10" s="659">
        <v>2.8</v>
      </c>
      <c r="BP10" s="659"/>
      <c r="BQ10" s="659"/>
      <c r="BR10" s="659"/>
      <c r="BS10" s="660" t="s">
        <v>122</v>
      </c>
      <c r="BT10" s="660"/>
      <c r="BU10" s="660"/>
      <c r="BV10" s="660"/>
      <c r="BW10" s="660"/>
      <c r="BX10" s="660"/>
      <c r="BY10" s="660"/>
      <c r="BZ10" s="660"/>
      <c r="CA10" s="660"/>
      <c r="CB10" s="700"/>
      <c r="CD10" s="618" t="s">
        <v>234</v>
      </c>
      <c r="CE10" s="619"/>
      <c r="CF10" s="619"/>
      <c r="CG10" s="619"/>
      <c r="CH10" s="619"/>
      <c r="CI10" s="619"/>
      <c r="CJ10" s="619"/>
      <c r="CK10" s="619"/>
      <c r="CL10" s="619"/>
      <c r="CM10" s="619"/>
      <c r="CN10" s="619"/>
      <c r="CO10" s="619"/>
      <c r="CP10" s="619"/>
      <c r="CQ10" s="620"/>
      <c r="CR10" s="621">
        <v>19612</v>
      </c>
      <c r="CS10" s="622"/>
      <c r="CT10" s="622"/>
      <c r="CU10" s="622"/>
      <c r="CV10" s="622"/>
      <c r="CW10" s="622"/>
      <c r="CX10" s="622"/>
      <c r="CY10" s="623"/>
      <c r="CZ10" s="659">
        <v>0.1</v>
      </c>
      <c r="DA10" s="659"/>
      <c r="DB10" s="659"/>
      <c r="DC10" s="659"/>
      <c r="DD10" s="627" t="s">
        <v>122</v>
      </c>
      <c r="DE10" s="622"/>
      <c r="DF10" s="622"/>
      <c r="DG10" s="622"/>
      <c r="DH10" s="622"/>
      <c r="DI10" s="622"/>
      <c r="DJ10" s="622"/>
      <c r="DK10" s="622"/>
      <c r="DL10" s="622"/>
      <c r="DM10" s="622"/>
      <c r="DN10" s="622"/>
      <c r="DO10" s="622"/>
      <c r="DP10" s="623"/>
      <c r="DQ10" s="627">
        <v>19065</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330798</v>
      </c>
      <c r="S11" s="622"/>
      <c r="T11" s="622"/>
      <c r="U11" s="622"/>
      <c r="V11" s="622"/>
      <c r="W11" s="622"/>
      <c r="X11" s="622"/>
      <c r="Y11" s="623"/>
      <c r="Z11" s="624">
        <v>2.4</v>
      </c>
      <c r="AA11" s="625"/>
      <c r="AB11" s="625"/>
      <c r="AC11" s="626"/>
      <c r="AD11" s="627">
        <v>330798</v>
      </c>
      <c r="AE11" s="622"/>
      <c r="AF11" s="622"/>
      <c r="AG11" s="622"/>
      <c r="AH11" s="622"/>
      <c r="AI11" s="622"/>
      <c r="AJ11" s="622"/>
      <c r="AK11" s="623"/>
      <c r="AL11" s="624">
        <v>5.0999999999999996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31708</v>
      </c>
      <c r="BH11" s="622"/>
      <c r="BI11" s="622"/>
      <c r="BJ11" s="622"/>
      <c r="BK11" s="622"/>
      <c r="BL11" s="622"/>
      <c r="BM11" s="622"/>
      <c r="BN11" s="623"/>
      <c r="BO11" s="659">
        <v>2.4</v>
      </c>
      <c r="BP11" s="659"/>
      <c r="BQ11" s="659"/>
      <c r="BR11" s="659"/>
      <c r="BS11" s="660" t="s">
        <v>122</v>
      </c>
      <c r="BT11" s="660"/>
      <c r="BU11" s="660"/>
      <c r="BV11" s="660"/>
      <c r="BW11" s="660"/>
      <c r="BX11" s="660"/>
      <c r="BY11" s="660"/>
      <c r="BZ11" s="660"/>
      <c r="CA11" s="660"/>
      <c r="CB11" s="700"/>
      <c r="CD11" s="618" t="s">
        <v>237</v>
      </c>
      <c r="CE11" s="619"/>
      <c r="CF11" s="619"/>
      <c r="CG11" s="619"/>
      <c r="CH11" s="619"/>
      <c r="CI11" s="619"/>
      <c r="CJ11" s="619"/>
      <c r="CK11" s="619"/>
      <c r="CL11" s="619"/>
      <c r="CM11" s="619"/>
      <c r="CN11" s="619"/>
      <c r="CO11" s="619"/>
      <c r="CP11" s="619"/>
      <c r="CQ11" s="620"/>
      <c r="CR11" s="621">
        <v>852462</v>
      </c>
      <c r="CS11" s="622"/>
      <c r="CT11" s="622"/>
      <c r="CU11" s="622"/>
      <c r="CV11" s="622"/>
      <c r="CW11" s="622"/>
      <c r="CX11" s="622"/>
      <c r="CY11" s="623"/>
      <c r="CZ11" s="659">
        <v>6.3</v>
      </c>
      <c r="DA11" s="659"/>
      <c r="DB11" s="659"/>
      <c r="DC11" s="659"/>
      <c r="DD11" s="627">
        <v>265556</v>
      </c>
      <c r="DE11" s="622"/>
      <c r="DF11" s="622"/>
      <c r="DG11" s="622"/>
      <c r="DH11" s="622"/>
      <c r="DI11" s="622"/>
      <c r="DJ11" s="622"/>
      <c r="DK11" s="622"/>
      <c r="DL11" s="622"/>
      <c r="DM11" s="622"/>
      <c r="DN11" s="622"/>
      <c r="DO11" s="622"/>
      <c r="DP11" s="623"/>
      <c r="DQ11" s="627">
        <v>314137</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v>4184</v>
      </c>
      <c r="S12" s="622"/>
      <c r="T12" s="622"/>
      <c r="U12" s="622"/>
      <c r="V12" s="622"/>
      <c r="W12" s="622"/>
      <c r="X12" s="622"/>
      <c r="Y12" s="623"/>
      <c r="Z12" s="659">
        <v>0</v>
      </c>
      <c r="AA12" s="659"/>
      <c r="AB12" s="659"/>
      <c r="AC12" s="659"/>
      <c r="AD12" s="660">
        <v>4184</v>
      </c>
      <c r="AE12" s="660"/>
      <c r="AF12" s="660"/>
      <c r="AG12" s="660"/>
      <c r="AH12" s="660"/>
      <c r="AI12" s="660"/>
      <c r="AJ12" s="660"/>
      <c r="AK12" s="660"/>
      <c r="AL12" s="624">
        <v>0.1</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628073</v>
      </c>
      <c r="BH12" s="622"/>
      <c r="BI12" s="622"/>
      <c r="BJ12" s="622"/>
      <c r="BK12" s="622"/>
      <c r="BL12" s="622"/>
      <c r="BM12" s="622"/>
      <c r="BN12" s="623"/>
      <c r="BO12" s="659">
        <v>47.7</v>
      </c>
      <c r="BP12" s="659"/>
      <c r="BQ12" s="659"/>
      <c r="BR12" s="659"/>
      <c r="BS12" s="660" t="s">
        <v>122</v>
      </c>
      <c r="BT12" s="660"/>
      <c r="BU12" s="660"/>
      <c r="BV12" s="660"/>
      <c r="BW12" s="660"/>
      <c r="BX12" s="660"/>
      <c r="BY12" s="660"/>
      <c r="BZ12" s="660"/>
      <c r="CA12" s="660"/>
      <c r="CB12" s="700"/>
      <c r="CD12" s="618" t="s">
        <v>240</v>
      </c>
      <c r="CE12" s="619"/>
      <c r="CF12" s="619"/>
      <c r="CG12" s="619"/>
      <c r="CH12" s="619"/>
      <c r="CI12" s="619"/>
      <c r="CJ12" s="619"/>
      <c r="CK12" s="619"/>
      <c r="CL12" s="619"/>
      <c r="CM12" s="619"/>
      <c r="CN12" s="619"/>
      <c r="CO12" s="619"/>
      <c r="CP12" s="619"/>
      <c r="CQ12" s="620"/>
      <c r="CR12" s="621">
        <v>563822</v>
      </c>
      <c r="CS12" s="622"/>
      <c r="CT12" s="622"/>
      <c r="CU12" s="622"/>
      <c r="CV12" s="622"/>
      <c r="CW12" s="622"/>
      <c r="CX12" s="622"/>
      <c r="CY12" s="623"/>
      <c r="CZ12" s="659">
        <v>4.2</v>
      </c>
      <c r="DA12" s="659"/>
      <c r="DB12" s="659"/>
      <c r="DC12" s="659"/>
      <c r="DD12" s="627">
        <v>83439</v>
      </c>
      <c r="DE12" s="622"/>
      <c r="DF12" s="622"/>
      <c r="DG12" s="622"/>
      <c r="DH12" s="622"/>
      <c r="DI12" s="622"/>
      <c r="DJ12" s="622"/>
      <c r="DK12" s="622"/>
      <c r="DL12" s="622"/>
      <c r="DM12" s="622"/>
      <c r="DN12" s="622"/>
      <c r="DO12" s="622"/>
      <c r="DP12" s="623"/>
      <c r="DQ12" s="627">
        <v>338955</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619649</v>
      </c>
      <c r="BH13" s="622"/>
      <c r="BI13" s="622"/>
      <c r="BJ13" s="622"/>
      <c r="BK13" s="622"/>
      <c r="BL13" s="622"/>
      <c r="BM13" s="622"/>
      <c r="BN13" s="623"/>
      <c r="BO13" s="659">
        <v>47</v>
      </c>
      <c r="BP13" s="659"/>
      <c r="BQ13" s="659"/>
      <c r="BR13" s="659"/>
      <c r="BS13" s="660" t="s">
        <v>122</v>
      </c>
      <c r="BT13" s="660"/>
      <c r="BU13" s="660"/>
      <c r="BV13" s="660"/>
      <c r="BW13" s="660"/>
      <c r="BX13" s="660"/>
      <c r="BY13" s="660"/>
      <c r="BZ13" s="660"/>
      <c r="CA13" s="660"/>
      <c r="CB13" s="700"/>
      <c r="CD13" s="618" t="s">
        <v>243</v>
      </c>
      <c r="CE13" s="619"/>
      <c r="CF13" s="619"/>
      <c r="CG13" s="619"/>
      <c r="CH13" s="619"/>
      <c r="CI13" s="619"/>
      <c r="CJ13" s="619"/>
      <c r="CK13" s="619"/>
      <c r="CL13" s="619"/>
      <c r="CM13" s="619"/>
      <c r="CN13" s="619"/>
      <c r="CO13" s="619"/>
      <c r="CP13" s="619"/>
      <c r="CQ13" s="620"/>
      <c r="CR13" s="621">
        <v>2117636</v>
      </c>
      <c r="CS13" s="622"/>
      <c r="CT13" s="622"/>
      <c r="CU13" s="622"/>
      <c r="CV13" s="622"/>
      <c r="CW13" s="622"/>
      <c r="CX13" s="622"/>
      <c r="CY13" s="623"/>
      <c r="CZ13" s="659">
        <v>15.7</v>
      </c>
      <c r="DA13" s="659"/>
      <c r="DB13" s="659"/>
      <c r="DC13" s="659"/>
      <c r="DD13" s="627">
        <v>909505</v>
      </c>
      <c r="DE13" s="622"/>
      <c r="DF13" s="622"/>
      <c r="DG13" s="622"/>
      <c r="DH13" s="622"/>
      <c r="DI13" s="622"/>
      <c r="DJ13" s="622"/>
      <c r="DK13" s="622"/>
      <c r="DL13" s="622"/>
      <c r="DM13" s="622"/>
      <c r="DN13" s="622"/>
      <c r="DO13" s="622"/>
      <c r="DP13" s="623"/>
      <c r="DQ13" s="627">
        <v>1002741</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t="s">
        <v>122</v>
      </c>
      <c r="S14" s="622"/>
      <c r="T14" s="622"/>
      <c r="U14" s="622"/>
      <c r="V14" s="622"/>
      <c r="W14" s="622"/>
      <c r="X14" s="622"/>
      <c r="Y14" s="623"/>
      <c r="Z14" s="659" t="s">
        <v>122</v>
      </c>
      <c r="AA14" s="659"/>
      <c r="AB14" s="659"/>
      <c r="AC14" s="659"/>
      <c r="AD14" s="660" t="s">
        <v>122</v>
      </c>
      <c r="AE14" s="660"/>
      <c r="AF14" s="660"/>
      <c r="AG14" s="660"/>
      <c r="AH14" s="660"/>
      <c r="AI14" s="660"/>
      <c r="AJ14" s="660"/>
      <c r="AK14" s="660"/>
      <c r="AL14" s="624" t="s">
        <v>122</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62765</v>
      </c>
      <c r="BH14" s="622"/>
      <c r="BI14" s="622"/>
      <c r="BJ14" s="622"/>
      <c r="BK14" s="622"/>
      <c r="BL14" s="622"/>
      <c r="BM14" s="622"/>
      <c r="BN14" s="623"/>
      <c r="BO14" s="659">
        <v>4.8</v>
      </c>
      <c r="BP14" s="659"/>
      <c r="BQ14" s="659"/>
      <c r="BR14" s="659"/>
      <c r="BS14" s="660" t="s">
        <v>122</v>
      </c>
      <c r="BT14" s="660"/>
      <c r="BU14" s="660"/>
      <c r="BV14" s="660"/>
      <c r="BW14" s="660"/>
      <c r="BX14" s="660"/>
      <c r="BY14" s="660"/>
      <c r="BZ14" s="660"/>
      <c r="CA14" s="660"/>
      <c r="CB14" s="700"/>
      <c r="CD14" s="618" t="s">
        <v>246</v>
      </c>
      <c r="CE14" s="619"/>
      <c r="CF14" s="619"/>
      <c r="CG14" s="619"/>
      <c r="CH14" s="619"/>
      <c r="CI14" s="619"/>
      <c r="CJ14" s="619"/>
      <c r="CK14" s="619"/>
      <c r="CL14" s="619"/>
      <c r="CM14" s="619"/>
      <c r="CN14" s="619"/>
      <c r="CO14" s="619"/>
      <c r="CP14" s="619"/>
      <c r="CQ14" s="620"/>
      <c r="CR14" s="621">
        <v>556095</v>
      </c>
      <c r="CS14" s="622"/>
      <c r="CT14" s="622"/>
      <c r="CU14" s="622"/>
      <c r="CV14" s="622"/>
      <c r="CW14" s="622"/>
      <c r="CX14" s="622"/>
      <c r="CY14" s="623"/>
      <c r="CZ14" s="659">
        <v>4.0999999999999996</v>
      </c>
      <c r="DA14" s="659"/>
      <c r="DB14" s="659"/>
      <c r="DC14" s="659"/>
      <c r="DD14" s="627">
        <v>54972</v>
      </c>
      <c r="DE14" s="622"/>
      <c r="DF14" s="622"/>
      <c r="DG14" s="622"/>
      <c r="DH14" s="622"/>
      <c r="DI14" s="622"/>
      <c r="DJ14" s="622"/>
      <c r="DK14" s="622"/>
      <c r="DL14" s="622"/>
      <c r="DM14" s="622"/>
      <c r="DN14" s="622"/>
      <c r="DO14" s="622"/>
      <c r="DP14" s="623"/>
      <c r="DQ14" s="627">
        <v>434633</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v>18364</v>
      </c>
      <c r="S15" s="622"/>
      <c r="T15" s="622"/>
      <c r="U15" s="622"/>
      <c r="V15" s="622"/>
      <c r="W15" s="622"/>
      <c r="X15" s="622"/>
      <c r="Y15" s="623"/>
      <c r="Z15" s="659">
        <v>0.1</v>
      </c>
      <c r="AA15" s="659"/>
      <c r="AB15" s="659"/>
      <c r="AC15" s="659"/>
      <c r="AD15" s="660">
        <v>18364</v>
      </c>
      <c r="AE15" s="660"/>
      <c r="AF15" s="660"/>
      <c r="AG15" s="660"/>
      <c r="AH15" s="660"/>
      <c r="AI15" s="660"/>
      <c r="AJ15" s="660"/>
      <c r="AK15" s="660"/>
      <c r="AL15" s="624">
        <v>0.3</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67603</v>
      </c>
      <c r="BH15" s="622"/>
      <c r="BI15" s="622"/>
      <c r="BJ15" s="622"/>
      <c r="BK15" s="622"/>
      <c r="BL15" s="622"/>
      <c r="BM15" s="622"/>
      <c r="BN15" s="623"/>
      <c r="BO15" s="659">
        <v>5.0999999999999996</v>
      </c>
      <c r="BP15" s="659"/>
      <c r="BQ15" s="659"/>
      <c r="BR15" s="659"/>
      <c r="BS15" s="660" t="s">
        <v>122</v>
      </c>
      <c r="BT15" s="660"/>
      <c r="BU15" s="660"/>
      <c r="BV15" s="660"/>
      <c r="BW15" s="660"/>
      <c r="BX15" s="660"/>
      <c r="BY15" s="660"/>
      <c r="BZ15" s="660"/>
      <c r="CA15" s="660"/>
      <c r="CB15" s="700"/>
      <c r="CD15" s="618" t="s">
        <v>249</v>
      </c>
      <c r="CE15" s="619"/>
      <c r="CF15" s="619"/>
      <c r="CG15" s="619"/>
      <c r="CH15" s="619"/>
      <c r="CI15" s="619"/>
      <c r="CJ15" s="619"/>
      <c r="CK15" s="619"/>
      <c r="CL15" s="619"/>
      <c r="CM15" s="619"/>
      <c r="CN15" s="619"/>
      <c r="CO15" s="619"/>
      <c r="CP15" s="619"/>
      <c r="CQ15" s="620"/>
      <c r="CR15" s="621">
        <v>958688</v>
      </c>
      <c r="CS15" s="622"/>
      <c r="CT15" s="622"/>
      <c r="CU15" s="622"/>
      <c r="CV15" s="622"/>
      <c r="CW15" s="622"/>
      <c r="CX15" s="622"/>
      <c r="CY15" s="623"/>
      <c r="CZ15" s="659">
        <v>7.1</v>
      </c>
      <c r="DA15" s="659"/>
      <c r="DB15" s="659"/>
      <c r="DC15" s="659"/>
      <c r="DD15" s="627">
        <v>75471</v>
      </c>
      <c r="DE15" s="622"/>
      <c r="DF15" s="622"/>
      <c r="DG15" s="622"/>
      <c r="DH15" s="622"/>
      <c r="DI15" s="622"/>
      <c r="DJ15" s="622"/>
      <c r="DK15" s="622"/>
      <c r="DL15" s="622"/>
      <c r="DM15" s="622"/>
      <c r="DN15" s="622"/>
      <c r="DO15" s="622"/>
      <c r="DP15" s="623"/>
      <c r="DQ15" s="627">
        <v>827173</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29397</v>
      </c>
      <c r="S16" s="622"/>
      <c r="T16" s="622"/>
      <c r="U16" s="622"/>
      <c r="V16" s="622"/>
      <c r="W16" s="622"/>
      <c r="X16" s="622"/>
      <c r="Y16" s="623"/>
      <c r="Z16" s="659">
        <v>0.2</v>
      </c>
      <c r="AA16" s="659"/>
      <c r="AB16" s="659"/>
      <c r="AC16" s="659"/>
      <c r="AD16" s="660">
        <v>29397</v>
      </c>
      <c r="AE16" s="660"/>
      <c r="AF16" s="660"/>
      <c r="AG16" s="660"/>
      <c r="AH16" s="660"/>
      <c r="AI16" s="660"/>
      <c r="AJ16" s="660"/>
      <c r="AK16" s="660"/>
      <c r="AL16" s="624">
        <v>0.4</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700"/>
      <c r="CD16" s="618" t="s">
        <v>252</v>
      </c>
      <c r="CE16" s="619"/>
      <c r="CF16" s="619"/>
      <c r="CG16" s="619"/>
      <c r="CH16" s="619"/>
      <c r="CI16" s="619"/>
      <c r="CJ16" s="619"/>
      <c r="CK16" s="619"/>
      <c r="CL16" s="619"/>
      <c r="CM16" s="619"/>
      <c r="CN16" s="619"/>
      <c r="CO16" s="619"/>
      <c r="CP16" s="619"/>
      <c r="CQ16" s="620"/>
      <c r="CR16" s="621">
        <v>484808</v>
      </c>
      <c r="CS16" s="622"/>
      <c r="CT16" s="622"/>
      <c r="CU16" s="622"/>
      <c r="CV16" s="622"/>
      <c r="CW16" s="622"/>
      <c r="CX16" s="622"/>
      <c r="CY16" s="623"/>
      <c r="CZ16" s="659">
        <v>3.6</v>
      </c>
      <c r="DA16" s="659"/>
      <c r="DB16" s="659"/>
      <c r="DC16" s="659"/>
      <c r="DD16" s="627" t="s">
        <v>122</v>
      </c>
      <c r="DE16" s="622"/>
      <c r="DF16" s="622"/>
      <c r="DG16" s="622"/>
      <c r="DH16" s="622"/>
      <c r="DI16" s="622"/>
      <c r="DJ16" s="622"/>
      <c r="DK16" s="622"/>
      <c r="DL16" s="622"/>
      <c r="DM16" s="622"/>
      <c r="DN16" s="622"/>
      <c r="DO16" s="622"/>
      <c r="DP16" s="623"/>
      <c r="DQ16" s="627">
        <v>67702</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56898</v>
      </c>
      <c r="S17" s="622"/>
      <c r="T17" s="622"/>
      <c r="U17" s="622"/>
      <c r="V17" s="622"/>
      <c r="W17" s="622"/>
      <c r="X17" s="622"/>
      <c r="Y17" s="623"/>
      <c r="Z17" s="659">
        <v>0.4</v>
      </c>
      <c r="AA17" s="659"/>
      <c r="AB17" s="659"/>
      <c r="AC17" s="659"/>
      <c r="AD17" s="660">
        <v>56898</v>
      </c>
      <c r="AE17" s="660"/>
      <c r="AF17" s="660"/>
      <c r="AG17" s="660"/>
      <c r="AH17" s="660"/>
      <c r="AI17" s="660"/>
      <c r="AJ17" s="660"/>
      <c r="AK17" s="660"/>
      <c r="AL17" s="624">
        <v>0.9</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700"/>
      <c r="CD17" s="618" t="s">
        <v>255</v>
      </c>
      <c r="CE17" s="619"/>
      <c r="CF17" s="619"/>
      <c r="CG17" s="619"/>
      <c r="CH17" s="619"/>
      <c r="CI17" s="619"/>
      <c r="CJ17" s="619"/>
      <c r="CK17" s="619"/>
      <c r="CL17" s="619"/>
      <c r="CM17" s="619"/>
      <c r="CN17" s="619"/>
      <c r="CO17" s="619"/>
      <c r="CP17" s="619"/>
      <c r="CQ17" s="620"/>
      <c r="CR17" s="621">
        <v>1643367</v>
      </c>
      <c r="CS17" s="622"/>
      <c r="CT17" s="622"/>
      <c r="CU17" s="622"/>
      <c r="CV17" s="622"/>
      <c r="CW17" s="622"/>
      <c r="CX17" s="622"/>
      <c r="CY17" s="623"/>
      <c r="CZ17" s="659">
        <v>12.2</v>
      </c>
      <c r="DA17" s="659"/>
      <c r="DB17" s="659"/>
      <c r="DC17" s="659"/>
      <c r="DD17" s="627" t="s">
        <v>122</v>
      </c>
      <c r="DE17" s="622"/>
      <c r="DF17" s="622"/>
      <c r="DG17" s="622"/>
      <c r="DH17" s="622"/>
      <c r="DI17" s="622"/>
      <c r="DJ17" s="622"/>
      <c r="DK17" s="622"/>
      <c r="DL17" s="622"/>
      <c r="DM17" s="622"/>
      <c r="DN17" s="622"/>
      <c r="DO17" s="622"/>
      <c r="DP17" s="623"/>
      <c r="DQ17" s="627">
        <v>1426702</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5168</v>
      </c>
      <c r="S18" s="622"/>
      <c r="T18" s="622"/>
      <c r="U18" s="622"/>
      <c r="V18" s="622"/>
      <c r="W18" s="622"/>
      <c r="X18" s="622"/>
      <c r="Y18" s="623"/>
      <c r="Z18" s="659">
        <v>0</v>
      </c>
      <c r="AA18" s="659"/>
      <c r="AB18" s="659"/>
      <c r="AC18" s="659"/>
      <c r="AD18" s="660">
        <v>5168</v>
      </c>
      <c r="AE18" s="660"/>
      <c r="AF18" s="660"/>
      <c r="AG18" s="660"/>
      <c r="AH18" s="660"/>
      <c r="AI18" s="660"/>
      <c r="AJ18" s="660"/>
      <c r="AK18" s="660"/>
      <c r="AL18" s="624">
        <v>0.1</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700"/>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51730</v>
      </c>
      <c r="S19" s="622"/>
      <c r="T19" s="622"/>
      <c r="U19" s="622"/>
      <c r="V19" s="622"/>
      <c r="W19" s="622"/>
      <c r="X19" s="622"/>
      <c r="Y19" s="623"/>
      <c r="Z19" s="659">
        <v>0.4</v>
      </c>
      <c r="AA19" s="659"/>
      <c r="AB19" s="659"/>
      <c r="AC19" s="659"/>
      <c r="AD19" s="660">
        <v>51730</v>
      </c>
      <c r="AE19" s="660"/>
      <c r="AF19" s="660"/>
      <c r="AG19" s="660"/>
      <c r="AH19" s="660"/>
      <c r="AI19" s="660"/>
      <c r="AJ19" s="660"/>
      <c r="AK19" s="660"/>
      <c r="AL19" s="624">
        <v>0.8</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29908</v>
      </c>
      <c r="BH19" s="622"/>
      <c r="BI19" s="622"/>
      <c r="BJ19" s="622"/>
      <c r="BK19" s="622"/>
      <c r="BL19" s="622"/>
      <c r="BM19" s="622"/>
      <c r="BN19" s="623"/>
      <c r="BO19" s="659">
        <v>2.2999999999999998</v>
      </c>
      <c r="BP19" s="659"/>
      <c r="BQ19" s="659"/>
      <c r="BR19" s="659"/>
      <c r="BS19" s="660" t="s">
        <v>122</v>
      </c>
      <c r="BT19" s="660"/>
      <c r="BU19" s="660"/>
      <c r="BV19" s="660"/>
      <c r="BW19" s="660"/>
      <c r="BX19" s="660"/>
      <c r="BY19" s="660"/>
      <c r="BZ19" s="660"/>
      <c r="CA19" s="660"/>
      <c r="CB19" s="700"/>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88" t="s">
        <v>262</v>
      </c>
      <c r="C20" s="689"/>
      <c r="D20" s="689"/>
      <c r="E20" s="689"/>
      <c r="F20" s="689"/>
      <c r="G20" s="689"/>
      <c r="H20" s="689"/>
      <c r="I20" s="689"/>
      <c r="J20" s="689"/>
      <c r="K20" s="689"/>
      <c r="L20" s="689"/>
      <c r="M20" s="689"/>
      <c r="N20" s="689"/>
      <c r="O20" s="689"/>
      <c r="P20" s="689"/>
      <c r="Q20" s="690"/>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29908</v>
      </c>
      <c r="BH20" s="622"/>
      <c r="BI20" s="622"/>
      <c r="BJ20" s="622"/>
      <c r="BK20" s="622"/>
      <c r="BL20" s="622"/>
      <c r="BM20" s="622"/>
      <c r="BN20" s="623"/>
      <c r="BO20" s="659">
        <v>2.2999999999999998</v>
      </c>
      <c r="BP20" s="659"/>
      <c r="BQ20" s="659"/>
      <c r="BR20" s="659"/>
      <c r="BS20" s="660" t="s">
        <v>122</v>
      </c>
      <c r="BT20" s="660"/>
      <c r="BU20" s="660"/>
      <c r="BV20" s="660"/>
      <c r="BW20" s="660"/>
      <c r="BX20" s="660"/>
      <c r="BY20" s="660"/>
      <c r="BZ20" s="660"/>
      <c r="CA20" s="660"/>
      <c r="CB20" s="700"/>
      <c r="CD20" s="618" t="s">
        <v>264</v>
      </c>
      <c r="CE20" s="619"/>
      <c r="CF20" s="619"/>
      <c r="CG20" s="619"/>
      <c r="CH20" s="619"/>
      <c r="CI20" s="619"/>
      <c r="CJ20" s="619"/>
      <c r="CK20" s="619"/>
      <c r="CL20" s="619"/>
      <c r="CM20" s="619"/>
      <c r="CN20" s="619"/>
      <c r="CO20" s="619"/>
      <c r="CP20" s="619"/>
      <c r="CQ20" s="620"/>
      <c r="CR20" s="621">
        <v>13472273</v>
      </c>
      <c r="CS20" s="622"/>
      <c r="CT20" s="622"/>
      <c r="CU20" s="622"/>
      <c r="CV20" s="622"/>
      <c r="CW20" s="622"/>
      <c r="CX20" s="622"/>
      <c r="CY20" s="623"/>
      <c r="CZ20" s="659">
        <v>100</v>
      </c>
      <c r="DA20" s="659"/>
      <c r="DB20" s="659"/>
      <c r="DC20" s="659"/>
      <c r="DD20" s="627">
        <v>1927221</v>
      </c>
      <c r="DE20" s="622"/>
      <c r="DF20" s="622"/>
      <c r="DG20" s="622"/>
      <c r="DH20" s="622"/>
      <c r="DI20" s="622"/>
      <c r="DJ20" s="622"/>
      <c r="DK20" s="622"/>
      <c r="DL20" s="622"/>
      <c r="DM20" s="622"/>
      <c r="DN20" s="622"/>
      <c r="DO20" s="622"/>
      <c r="DP20" s="623"/>
      <c r="DQ20" s="627">
        <v>8645988</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5581828</v>
      </c>
      <c r="S21" s="622"/>
      <c r="T21" s="622"/>
      <c r="U21" s="622"/>
      <c r="V21" s="622"/>
      <c r="W21" s="622"/>
      <c r="X21" s="622"/>
      <c r="Y21" s="623"/>
      <c r="Z21" s="659">
        <v>40.299999999999997</v>
      </c>
      <c r="AA21" s="659"/>
      <c r="AB21" s="659"/>
      <c r="AC21" s="659"/>
      <c r="AD21" s="660">
        <v>4612765</v>
      </c>
      <c r="AE21" s="660"/>
      <c r="AF21" s="660"/>
      <c r="AG21" s="660"/>
      <c r="AH21" s="660"/>
      <c r="AI21" s="660"/>
      <c r="AJ21" s="660"/>
      <c r="AK21" s="660"/>
      <c r="AL21" s="624">
        <v>70.5</v>
      </c>
      <c r="AM21" s="625"/>
      <c r="AN21" s="625"/>
      <c r="AO21" s="661"/>
      <c r="AP21" s="618" t="s">
        <v>266</v>
      </c>
      <c r="AQ21" s="698"/>
      <c r="AR21" s="698"/>
      <c r="AS21" s="698"/>
      <c r="AT21" s="698"/>
      <c r="AU21" s="698"/>
      <c r="AV21" s="698"/>
      <c r="AW21" s="698"/>
      <c r="AX21" s="698"/>
      <c r="AY21" s="698"/>
      <c r="AZ21" s="698"/>
      <c r="BA21" s="698"/>
      <c r="BB21" s="698"/>
      <c r="BC21" s="698"/>
      <c r="BD21" s="698"/>
      <c r="BE21" s="698"/>
      <c r="BF21" s="699"/>
      <c r="BG21" s="621">
        <v>29908</v>
      </c>
      <c r="BH21" s="622"/>
      <c r="BI21" s="622"/>
      <c r="BJ21" s="622"/>
      <c r="BK21" s="622"/>
      <c r="BL21" s="622"/>
      <c r="BM21" s="622"/>
      <c r="BN21" s="623"/>
      <c r="BO21" s="659">
        <v>2.2999999999999998</v>
      </c>
      <c r="BP21" s="659"/>
      <c r="BQ21" s="659"/>
      <c r="BR21" s="659"/>
      <c r="BS21" s="660" t="s">
        <v>122</v>
      </c>
      <c r="BT21" s="660"/>
      <c r="BU21" s="660"/>
      <c r="BV21" s="660"/>
      <c r="BW21" s="660"/>
      <c r="BX21" s="660"/>
      <c r="BY21" s="660"/>
      <c r="BZ21" s="660"/>
      <c r="CA21" s="660"/>
      <c r="CB21" s="700"/>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4612765</v>
      </c>
      <c r="S22" s="622"/>
      <c r="T22" s="622"/>
      <c r="U22" s="622"/>
      <c r="V22" s="622"/>
      <c r="W22" s="622"/>
      <c r="X22" s="622"/>
      <c r="Y22" s="623"/>
      <c r="Z22" s="659">
        <v>33.299999999999997</v>
      </c>
      <c r="AA22" s="659"/>
      <c r="AB22" s="659"/>
      <c r="AC22" s="659"/>
      <c r="AD22" s="660">
        <v>4612765</v>
      </c>
      <c r="AE22" s="660"/>
      <c r="AF22" s="660"/>
      <c r="AG22" s="660"/>
      <c r="AH22" s="660"/>
      <c r="AI22" s="660"/>
      <c r="AJ22" s="660"/>
      <c r="AK22" s="660"/>
      <c r="AL22" s="624">
        <v>70.5</v>
      </c>
      <c r="AM22" s="625"/>
      <c r="AN22" s="625"/>
      <c r="AO22" s="661"/>
      <c r="AP22" s="618" t="s">
        <v>268</v>
      </c>
      <c r="AQ22" s="698"/>
      <c r="AR22" s="698"/>
      <c r="AS22" s="698"/>
      <c r="AT22" s="698"/>
      <c r="AU22" s="698"/>
      <c r="AV22" s="698"/>
      <c r="AW22" s="698"/>
      <c r="AX22" s="698"/>
      <c r="AY22" s="698"/>
      <c r="AZ22" s="698"/>
      <c r="BA22" s="698"/>
      <c r="BB22" s="698"/>
      <c r="BC22" s="698"/>
      <c r="BD22" s="698"/>
      <c r="BE22" s="698"/>
      <c r="BF22" s="699"/>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700"/>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969063</v>
      </c>
      <c r="S23" s="622"/>
      <c r="T23" s="622"/>
      <c r="U23" s="622"/>
      <c r="V23" s="622"/>
      <c r="W23" s="622"/>
      <c r="X23" s="622"/>
      <c r="Y23" s="623"/>
      <c r="Z23" s="659">
        <v>7</v>
      </c>
      <c r="AA23" s="659"/>
      <c r="AB23" s="659"/>
      <c r="AC23" s="659"/>
      <c r="AD23" s="660" t="s">
        <v>122</v>
      </c>
      <c r="AE23" s="660"/>
      <c r="AF23" s="660"/>
      <c r="AG23" s="660"/>
      <c r="AH23" s="660"/>
      <c r="AI23" s="660"/>
      <c r="AJ23" s="660"/>
      <c r="AK23" s="660"/>
      <c r="AL23" s="624" t="s">
        <v>122</v>
      </c>
      <c r="AM23" s="625"/>
      <c r="AN23" s="625"/>
      <c r="AO23" s="661"/>
      <c r="AP23" s="618" t="s">
        <v>271</v>
      </c>
      <c r="AQ23" s="698"/>
      <c r="AR23" s="698"/>
      <c r="AS23" s="698"/>
      <c r="AT23" s="698"/>
      <c r="AU23" s="698"/>
      <c r="AV23" s="698"/>
      <c r="AW23" s="698"/>
      <c r="AX23" s="698"/>
      <c r="AY23" s="698"/>
      <c r="AZ23" s="698"/>
      <c r="BA23" s="698"/>
      <c r="BB23" s="698"/>
      <c r="BC23" s="698"/>
      <c r="BD23" s="698"/>
      <c r="BE23" s="698"/>
      <c r="BF23" s="699"/>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700"/>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8"/>
      <c r="AR24" s="698"/>
      <c r="AS24" s="698"/>
      <c r="AT24" s="698"/>
      <c r="AU24" s="698"/>
      <c r="AV24" s="698"/>
      <c r="AW24" s="698"/>
      <c r="AX24" s="698"/>
      <c r="AY24" s="698"/>
      <c r="AZ24" s="698"/>
      <c r="BA24" s="698"/>
      <c r="BB24" s="698"/>
      <c r="BC24" s="698"/>
      <c r="BD24" s="698"/>
      <c r="BE24" s="698"/>
      <c r="BF24" s="699"/>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700"/>
      <c r="CD24" s="679" t="s">
        <v>279</v>
      </c>
      <c r="CE24" s="680"/>
      <c r="CF24" s="680"/>
      <c r="CG24" s="680"/>
      <c r="CH24" s="680"/>
      <c r="CI24" s="680"/>
      <c r="CJ24" s="680"/>
      <c r="CK24" s="680"/>
      <c r="CL24" s="680"/>
      <c r="CM24" s="680"/>
      <c r="CN24" s="680"/>
      <c r="CO24" s="680"/>
      <c r="CP24" s="680"/>
      <c r="CQ24" s="681"/>
      <c r="CR24" s="676">
        <v>4959318</v>
      </c>
      <c r="CS24" s="677"/>
      <c r="CT24" s="677"/>
      <c r="CU24" s="677"/>
      <c r="CV24" s="677"/>
      <c r="CW24" s="677"/>
      <c r="CX24" s="677"/>
      <c r="CY24" s="702"/>
      <c r="CZ24" s="703">
        <v>36.799999999999997</v>
      </c>
      <c r="DA24" s="685"/>
      <c r="DB24" s="685"/>
      <c r="DC24" s="705"/>
      <c r="DD24" s="701">
        <v>3841708</v>
      </c>
      <c r="DE24" s="677"/>
      <c r="DF24" s="677"/>
      <c r="DG24" s="677"/>
      <c r="DH24" s="677"/>
      <c r="DI24" s="677"/>
      <c r="DJ24" s="677"/>
      <c r="DK24" s="702"/>
      <c r="DL24" s="701">
        <v>3549808</v>
      </c>
      <c r="DM24" s="677"/>
      <c r="DN24" s="677"/>
      <c r="DO24" s="677"/>
      <c r="DP24" s="677"/>
      <c r="DQ24" s="677"/>
      <c r="DR24" s="677"/>
      <c r="DS24" s="677"/>
      <c r="DT24" s="677"/>
      <c r="DU24" s="677"/>
      <c r="DV24" s="702"/>
      <c r="DW24" s="703">
        <v>54.2</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7494402</v>
      </c>
      <c r="S25" s="622"/>
      <c r="T25" s="622"/>
      <c r="U25" s="622"/>
      <c r="V25" s="622"/>
      <c r="W25" s="622"/>
      <c r="X25" s="622"/>
      <c r="Y25" s="623"/>
      <c r="Z25" s="659">
        <v>54.1</v>
      </c>
      <c r="AA25" s="659"/>
      <c r="AB25" s="659"/>
      <c r="AC25" s="659"/>
      <c r="AD25" s="660">
        <v>6525339</v>
      </c>
      <c r="AE25" s="660"/>
      <c r="AF25" s="660"/>
      <c r="AG25" s="660"/>
      <c r="AH25" s="660"/>
      <c r="AI25" s="660"/>
      <c r="AJ25" s="660"/>
      <c r="AK25" s="660"/>
      <c r="AL25" s="624">
        <v>99.8</v>
      </c>
      <c r="AM25" s="625"/>
      <c r="AN25" s="625"/>
      <c r="AO25" s="661"/>
      <c r="AP25" s="618" t="s">
        <v>281</v>
      </c>
      <c r="AQ25" s="698"/>
      <c r="AR25" s="698"/>
      <c r="AS25" s="698"/>
      <c r="AT25" s="698"/>
      <c r="AU25" s="698"/>
      <c r="AV25" s="698"/>
      <c r="AW25" s="698"/>
      <c r="AX25" s="698"/>
      <c r="AY25" s="698"/>
      <c r="AZ25" s="698"/>
      <c r="BA25" s="698"/>
      <c r="BB25" s="698"/>
      <c r="BC25" s="698"/>
      <c r="BD25" s="698"/>
      <c r="BE25" s="698"/>
      <c r="BF25" s="699"/>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700"/>
      <c r="CD25" s="618" t="s">
        <v>282</v>
      </c>
      <c r="CE25" s="619"/>
      <c r="CF25" s="619"/>
      <c r="CG25" s="619"/>
      <c r="CH25" s="619"/>
      <c r="CI25" s="619"/>
      <c r="CJ25" s="619"/>
      <c r="CK25" s="619"/>
      <c r="CL25" s="619"/>
      <c r="CM25" s="619"/>
      <c r="CN25" s="619"/>
      <c r="CO25" s="619"/>
      <c r="CP25" s="619"/>
      <c r="CQ25" s="620"/>
      <c r="CR25" s="621">
        <v>2132956</v>
      </c>
      <c r="CS25" s="634"/>
      <c r="CT25" s="634"/>
      <c r="CU25" s="634"/>
      <c r="CV25" s="634"/>
      <c r="CW25" s="634"/>
      <c r="CX25" s="634"/>
      <c r="CY25" s="635"/>
      <c r="CZ25" s="624">
        <v>15.8</v>
      </c>
      <c r="DA25" s="636"/>
      <c r="DB25" s="636"/>
      <c r="DC25" s="637"/>
      <c r="DD25" s="627">
        <v>1918432</v>
      </c>
      <c r="DE25" s="634"/>
      <c r="DF25" s="634"/>
      <c r="DG25" s="634"/>
      <c r="DH25" s="634"/>
      <c r="DI25" s="634"/>
      <c r="DJ25" s="634"/>
      <c r="DK25" s="635"/>
      <c r="DL25" s="627">
        <v>1869309</v>
      </c>
      <c r="DM25" s="634"/>
      <c r="DN25" s="634"/>
      <c r="DO25" s="634"/>
      <c r="DP25" s="634"/>
      <c r="DQ25" s="634"/>
      <c r="DR25" s="634"/>
      <c r="DS25" s="634"/>
      <c r="DT25" s="634"/>
      <c r="DU25" s="634"/>
      <c r="DV25" s="635"/>
      <c r="DW25" s="624">
        <v>28.5</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v>1891</v>
      </c>
      <c r="S26" s="622"/>
      <c r="T26" s="622"/>
      <c r="U26" s="622"/>
      <c r="V26" s="622"/>
      <c r="W26" s="622"/>
      <c r="X26" s="622"/>
      <c r="Y26" s="623"/>
      <c r="Z26" s="659">
        <v>0</v>
      </c>
      <c r="AA26" s="659"/>
      <c r="AB26" s="659"/>
      <c r="AC26" s="659"/>
      <c r="AD26" s="660">
        <v>1891</v>
      </c>
      <c r="AE26" s="660"/>
      <c r="AF26" s="660"/>
      <c r="AG26" s="660"/>
      <c r="AH26" s="660"/>
      <c r="AI26" s="660"/>
      <c r="AJ26" s="660"/>
      <c r="AK26" s="660"/>
      <c r="AL26" s="624">
        <v>0</v>
      </c>
      <c r="AM26" s="625"/>
      <c r="AN26" s="625"/>
      <c r="AO26" s="661"/>
      <c r="AP26" s="618" t="s">
        <v>284</v>
      </c>
      <c r="AQ26" s="698"/>
      <c r="AR26" s="698"/>
      <c r="AS26" s="698"/>
      <c r="AT26" s="698"/>
      <c r="AU26" s="698"/>
      <c r="AV26" s="698"/>
      <c r="AW26" s="698"/>
      <c r="AX26" s="698"/>
      <c r="AY26" s="698"/>
      <c r="AZ26" s="698"/>
      <c r="BA26" s="698"/>
      <c r="BB26" s="698"/>
      <c r="BC26" s="698"/>
      <c r="BD26" s="698"/>
      <c r="BE26" s="698"/>
      <c r="BF26" s="699"/>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700"/>
      <c r="CD26" s="618" t="s">
        <v>285</v>
      </c>
      <c r="CE26" s="619"/>
      <c r="CF26" s="619"/>
      <c r="CG26" s="619"/>
      <c r="CH26" s="619"/>
      <c r="CI26" s="619"/>
      <c r="CJ26" s="619"/>
      <c r="CK26" s="619"/>
      <c r="CL26" s="619"/>
      <c r="CM26" s="619"/>
      <c r="CN26" s="619"/>
      <c r="CO26" s="619"/>
      <c r="CP26" s="619"/>
      <c r="CQ26" s="620"/>
      <c r="CR26" s="621">
        <v>876650</v>
      </c>
      <c r="CS26" s="622"/>
      <c r="CT26" s="622"/>
      <c r="CU26" s="622"/>
      <c r="CV26" s="622"/>
      <c r="CW26" s="622"/>
      <c r="CX26" s="622"/>
      <c r="CY26" s="623"/>
      <c r="CZ26" s="624">
        <v>6.5</v>
      </c>
      <c r="DA26" s="636"/>
      <c r="DB26" s="636"/>
      <c r="DC26" s="637"/>
      <c r="DD26" s="627">
        <v>758738</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7002</v>
      </c>
      <c r="S27" s="622"/>
      <c r="T27" s="622"/>
      <c r="U27" s="622"/>
      <c r="V27" s="622"/>
      <c r="W27" s="622"/>
      <c r="X27" s="622"/>
      <c r="Y27" s="623"/>
      <c r="Z27" s="659">
        <v>0.1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1317770</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700"/>
      <c r="CD27" s="618" t="s">
        <v>288</v>
      </c>
      <c r="CE27" s="619"/>
      <c r="CF27" s="619"/>
      <c r="CG27" s="619"/>
      <c r="CH27" s="619"/>
      <c r="CI27" s="619"/>
      <c r="CJ27" s="619"/>
      <c r="CK27" s="619"/>
      <c r="CL27" s="619"/>
      <c r="CM27" s="619"/>
      <c r="CN27" s="619"/>
      <c r="CO27" s="619"/>
      <c r="CP27" s="619"/>
      <c r="CQ27" s="620"/>
      <c r="CR27" s="621">
        <v>1183130</v>
      </c>
      <c r="CS27" s="634"/>
      <c r="CT27" s="634"/>
      <c r="CU27" s="634"/>
      <c r="CV27" s="634"/>
      <c r="CW27" s="634"/>
      <c r="CX27" s="634"/>
      <c r="CY27" s="635"/>
      <c r="CZ27" s="624">
        <v>8.8000000000000007</v>
      </c>
      <c r="DA27" s="636"/>
      <c r="DB27" s="636"/>
      <c r="DC27" s="637"/>
      <c r="DD27" s="627">
        <v>496709</v>
      </c>
      <c r="DE27" s="634"/>
      <c r="DF27" s="634"/>
      <c r="DG27" s="634"/>
      <c r="DH27" s="634"/>
      <c r="DI27" s="634"/>
      <c r="DJ27" s="634"/>
      <c r="DK27" s="635"/>
      <c r="DL27" s="627">
        <v>253932</v>
      </c>
      <c r="DM27" s="634"/>
      <c r="DN27" s="634"/>
      <c r="DO27" s="634"/>
      <c r="DP27" s="634"/>
      <c r="DQ27" s="634"/>
      <c r="DR27" s="634"/>
      <c r="DS27" s="634"/>
      <c r="DT27" s="634"/>
      <c r="DU27" s="634"/>
      <c r="DV27" s="635"/>
      <c r="DW27" s="624">
        <v>3.9</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786141</v>
      </c>
      <c r="S28" s="622"/>
      <c r="T28" s="622"/>
      <c r="U28" s="622"/>
      <c r="V28" s="622"/>
      <c r="W28" s="622"/>
      <c r="X28" s="622"/>
      <c r="Y28" s="623"/>
      <c r="Z28" s="659">
        <v>5.7</v>
      </c>
      <c r="AA28" s="659"/>
      <c r="AB28" s="659"/>
      <c r="AC28" s="659"/>
      <c r="AD28" s="660">
        <v>8813</v>
      </c>
      <c r="AE28" s="660"/>
      <c r="AF28" s="660"/>
      <c r="AG28" s="660"/>
      <c r="AH28" s="660"/>
      <c r="AI28" s="660"/>
      <c r="AJ28" s="660"/>
      <c r="AK28" s="660"/>
      <c r="AL28" s="624">
        <v>0.1</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1643232</v>
      </c>
      <c r="CS28" s="622"/>
      <c r="CT28" s="622"/>
      <c r="CU28" s="622"/>
      <c r="CV28" s="622"/>
      <c r="CW28" s="622"/>
      <c r="CX28" s="622"/>
      <c r="CY28" s="623"/>
      <c r="CZ28" s="624">
        <v>12.2</v>
      </c>
      <c r="DA28" s="636"/>
      <c r="DB28" s="636"/>
      <c r="DC28" s="637"/>
      <c r="DD28" s="627">
        <v>1426567</v>
      </c>
      <c r="DE28" s="622"/>
      <c r="DF28" s="622"/>
      <c r="DG28" s="622"/>
      <c r="DH28" s="622"/>
      <c r="DI28" s="622"/>
      <c r="DJ28" s="622"/>
      <c r="DK28" s="623"/>
      <c r="DL28" s="627">
        <v>1426567</v>
      </c>
      <c r="DM28" s="622"/>
      <c r="DN28" s="622"/>
      <c r="DO28" s="622"/>
      <c r="DP28" s="622"/>
      <c r="DQ28" s="622"/>
      <c r="DR28" s="622"/>
      <c r="DS28" s="622"/>
      <c r="DT28" s="622"/>
      <c r="DU28" s="622"/>
      <c r="DV28" s="623"/>
      <c r="DW28" s="624">
        <v>21.8</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48857</v>
      </c>
      <c r="S29" s="622"/>
      <c r="T29" s="622"/>
      <c r="U29" s="622"/>
      <c r="V29" s="622"/>
      <c r="W29" s="622"/>
      <c r="X29" s="622"/>
      <c r="Y29" s="623"/>
      <c r="Z29" s="659">
        <v>0.4</v>
      </c>
      <c r="AA29" s="659"/>
      <c r="AB29" s="659"/>
      <c r="AC29" s="659"/>
      <c r="AD29" s="660" t="s">
        <v>122</v>
      </c>
      <c r="AE29" s="660"/>
      <c r="AF29" s="660"/>
      <c r="AG29" s="660"/>
      <c r="AH29" s="660"/>
      <c r="AI29" s="660"/>
      <c r="AJ29" s="660"/>
      <c r="AK29" s="660"/>
      <c r="AL29" s="624" t="s">
        <v>122</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700"/>
      <c r="CD29" s="640" t="s">
        <v>292</v>
      </c>
      <c r="CE29" s="641"/>
      <c r="CF29" s="618" t="s">
        <v>66</v>
      </c>
      <c r="CG29" s="619"/>
      <c r="CH29" s="619"/>
      <c r="CI29" s="619"/>
      <c r="CJ29" s="619"/>
      <c r="CK29" s="619"/>
      <c r="CL29" s="619"/>
      <c r="CM29" s="619"/>
      <c r="CN29" s="619"/>
      <c r="CO29" s="619"/>
      <c r="CP29" s="619"/>
      <c r="CQ29" s="620"/>
      <c r="CR29" s="621">
        <v>1643108</v>
      </c>
      <c r="CS29" s="634"/>
      <c r="CT29" s="634"/>
      <c r="CU29" s="634"/>
      <c r="CV29" s="634"/>
      <c r="CW29" s="634"/>
      <c r="CX29" s="634"/>
      <c r="CY29" s="635"/>
      <c r="CZ29" s="624">
        <v>12.2</v>
      </c>
      <c r="DA29" s="636"/>
      <c r="DB29" s="636"/>
      <c r="DC29" s="637"/>
      <c r="DD29" s="627">
        <v>1426443</v>
      </c>
      <c r="DE29" s="634"/>
      <c r="DF29" s="634"/>
      <c r="DG29" s="634"/>
      <c r="DH29" s="634"/>
      <c r="DI29" s="634"/>
      <c r="DJ29" s="634"/>
      <c r="DK29" s="635"/>
      <c r="DL29" s="627">
        <v>1426443</v>
      </c>
      <c r="DM29" s="634"/>
      <c r="DN29" s="634"/>
      <c r="DO29" s="634"/>
      <c r="DP29" s="634"/>
      <c r="DQ29" s="634"/>
      <c r="DR29" s="634"/>
      <c r="DS29" s="634"/>
      <c r="DT29" s="634"/>
      <c r="DU29" s="634"/>
      <c r="DV29" s="635"/>
      <c r="DW29" s="624">
        <v>21.8</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1161417</v>
      </c>
      <c r="S30" s="622"/>
      <c r="T30" s="622"/>
      <c r="U30" s="622"/>
      <c r="V30" s="622"/>
      <c r="W30" s="622"/>
      <c r="X30" s="622"/>
      <c r="Y30" s="623"/>
      <c r="Z30" s="659">
        <v>8.4</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6"/>
      <c r="BI30" s="696"/>
      <c r="BJ30" s="696"/>
      <c r="BK30" s="696"/>
      <c r="BL30" s="696"/>
      <c r="BM30" s="696"/>
      <c r="BN30" s="696"/>
      <c r="BO30" s="696"/>
      <c r="BP30" s="696"/>
      <c r="BQ30" s="697"/>
      <c r="BR30" s="673" t="s">
        <v>295</v>
      </c>
      <c r="BS30" s="696"/>
      <c r="BT30" s="696"/>
      <c r="BU30" s="696"/>
      <c r="BV30" s="696"/>
      <c r="BW30" s="696"/>
      <c r="BX30" s="696"/>
      <c r="BY30" s="696"/>
      <c r="BZ30" s="696"/>
      <c r="CA30" s="696"/>
      <c r="CB30" s="697"/>
      <c r="CD30" s="642"/>
      <c r="CE30" s="643"/>
      <c r="CF30" s="618" t="s">
        <v>296</v>
      </c>
      <c r="CG30" s="619"/>
      <c r="CH30" s="619"/>
      <c r="CI30" s="619"/>
      <c r="CJ30" s="619"/>
      <c r="CK30" s="619"/>
      <c r="CL30" s="619"/>
      <c r="CM30" s="619"/>
      <c r="CN30" s="619"/>
      <c r="CO30" s="619"/>
      <c r="CP30" s="619"/>
      <c r="CQ30" s="620"/>
      <c r="CR30" s="621">
        <v>1588335</v>
      </c>
      <c r="CS30" s="622"/>
      <c r="CT30" s="622"/>
      <c r="CU30" s="622"/>
      <c r="CV30" s="622"/>
      <c r="CW30" s="622"/>
      <c r="CX30" s="622"/>
      <c r="CY30" s="623"/>
      <c r="CZ30" s="624">
        <v>11.8</v>
      </c>
      <c r="DA30" s="636"/>
      <c r="DB30" s="636"/>
      <c r="DC30" s="637"/>
      <c r="DD30" s="627">
        <v>1374599</v>
      </c>
      <c r="DE30" s="622"/>
      <c r="DF30" s="622"/>
      <c r="DG30" s="622"/>
      <c r="DH30" s="622"/>
      <c r="DI30" s="622"/>
      <c r="DJ30" s="622"/>
      <c r="DK30" s="623"/>
      <c r="DL30" s="627">
        <v>1374599</v>
      </c>
      <c r="DM30" s="622"/>
      <c r="DN30" s="622"/>
      <c r="DO30" s="622"/>
      <c r="DP30" s="622"/>
      <c r="DQ30" s="622"/>
      <c r="DR30" s="622"/>
      <c r="DS30" s="622"/>
      <c r="DT30" s="622"/>
      <c r="DU30" s="622"/>
      <c r="DV30" s="623"/>
      <c r="DW30" s="624">
        <v>21</v>
      </c>
      <c r="DX30" s="636"/>
      <c r="DY30" s="636"/>
      <c r="DZ30" s="636"/>
      <c r="EA30" s="636"/>
      <c r="EB30" s="636"/>
      <c r="EC30" s="648"/>
    </row>
    <row r="31" spans="2:133" ht="11.25" customHeight="1" x14ac:dyDescent="0.15">
      <c r="B31" s="688" t="s">
        <v>297</v>
      </c>
      <c r="C31" s="689"/>
      <c r="D31" s="689"/>
      <c r="E31" s="689"/>
      <c r="F31" s="689"/>
      <c r="G31" s="689"/>
      <c r="H31" s="689"/>
      <c r="I31" s="689"/>
      <c r="J31" s="689"/>
      <c r="K31" s="689"/>
      <c r="L31" s="689"/>
      <c r="M31" s="689"/>
      <c r="N31" s="689"/>
      <c r="O31" s="689"/>
      <c r="P31" s="689"/>
      <c r="Q31" s="690"/>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91" t="s">
        <v>298</v>
      </c>
      <c r="AQ31" s="692"/>
      <c r="AR31" s="692"/>
      <c r="AS31" s="692"/>
      <c r="AT31" s="693" t="s">
        <v>299</v>
      </c>
      <c r="AU31" s="206"/>
      <c r="AV31" s="206"/>
      <c r="AW31" s="206"/>
      <c r="AX31" s="679" t="s">
        <v>177</v>
      </c>
      <c r="AY31" s="680"/>
      <c r="AZ31" s="680"/>
      <c r="BA31" s="680"/>
      <c r="BB31" s="680"/>
      <c r="BC31" s="680"/>
      <c r="BD31" s="680"/>
      <c r="BE31" s="680"/>
      <c r="BF31" s="681"/>
      <c r="BG31" s="683">
        <v>99.7</v>
      </c>
      <c r="BH31" s="684"/>
      <c r="BI31" s="684"/>
      <c r="BJ31" s="684"/>
      <c r="BK31" s="684"/>
      <c r="BL31" s="684"/>
      <c r="BM31" s="685">
        <v>96.6</v>
      </c>
      <c r="BN31" s="684"/>
      <c r="BO31" s="684"/>
      <c r="BP31" s="684"/>
      <c r="BQ31" s="686"/>
      <c r="BR31" s="683">
        <v>99.5</v>
      </c>
      <c r="BS31" s="684"/>
      <c r="BT31" s="684"/>
      <c r="BU31" s="684"/>
      <c r="BV31" s="684"/>
      <c r="BW31" s="684"/>
      <c r="BX31" s="685">
        <v>96</v>
      </c>
      <c r="BY31" s="684"/>
      <c r="BZ31" s="684"/>
      <c r="CA31" s="684"/>
      <c r="CB31" s="686"/>
      <c r="CD31" s="642"/>
      <c r="CE31" s="643"/>
      <c r="CF31" s="618" t="s">
        <v>300</v>
      </c>
      <c r="CG31" s="619"/>
      <c r="CH31" s="619"/>
      <c r="CI31" s="619"/>
      <c r="CJ31" s="619"/>
      <c r="CK31" s="619"/>
      <c r="CL31" s="619"/>
      <c r="CM31" s="619"/>
      <c r="CN31" s="619"/>
      <c r="CO31" s="619"/>
      <c r="CP31" s="619"/>
      <c r="CQ31" s="620"/>
      <c r="CR31" s="621">
        <v>54773</v>
      </c>
      <c r="CS31" s="634"/>
      <c r="CT31" s="634"/>
      <c r="CU31" s="634"/>
      <c r="CV31" s="634"/>
      <c r="CW31" s="634"/>
      <c r="CX31" s="634"/>
      <c r="CY31" s="635"/>
      <c r="CZ31" s="624">
        <v>0.4</v>
      </c>
      <c r="DA31" s="636"/>
      <c r="DB31" s="636"/>
      <c r="DC31" s="637"/>
      <c r="DD31" s="627">
        <v>51844</v>
      </c>
      <c r="DE31" s="634"/>
      <c r="DF31" s="634"/>
      <c r="DG31" s="634"/>
      <c r="DH31" s="634"/>
      <c r="DI31" s="634"/>
      <c r="DJ31" s="634"/>
      <c r="DK31" s="635"/>
      <c r="DL31" s="627">
        <v>51844</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910172</v>
      </c>
      <c r="S32" s="622"/>
      <c r="T32" s="622"/>
      <c r="U32" s="622"/>
      <c r="V32" s="622"/>
      <c r="W32" s="622"/>
      <c r="X32" s="622"/>
      <c r="Y32" s="623"/>
      <c r="Z32" s="659">
        <v>6.6</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4"/>
      <c r="AU32" s="202" t="s">
        <v>302</v>
      </c>
      <c r="AX32" s="618" t="s">
        <v>303</v>
      </c>
      <c r="AY32" s="619"/>
      <c r="AZ32" s="619"/>
      <c r="BA32" s="619"/>
      <c r="BB32" s="619"/>
      <c r="BC32" s="619"/>
      <c r="BD32" s="619"/>
      <c r="BE32" s="619"/>
      <c r="BF32" s="620"/>
      <c r="BG32" s="687">
        <v>99.8</v>
      </c>
      <c r="BH32" s="634"/>
      <c r="BI32" s="634"/>
      <c r="BJ32" s="634"/>
      <c r="BK32" s="634"/>
      <c r="BL32" s="634"/>
      <c r="BM32" s="625">
        <v>97.6</v>
      </c>
      <c r="BN32" s="634"/>
      <c r="BO32" s="634"/>
      <c r="BP32" s="634"/>
      <c r="BQ32" s="657"/>
      <c r="BR32" s="687">
        <v>99.5</v>
      </c>
      <c r="BS32" s="634"/>
      <c r="BT32" s="634"/>
      <c r="BU32" s="634"/>
      <c r="BV32" s="634"/>
      <c r="BW32" s="634"/>
      <c r="BX32" s="625">
        <v>97</v>
      </c>
      <c r="BY32" s="634"/>
      <c r="BZ32" s="634"/>
      <c r="CA32" s="634"/>
      <c r="CB32" s="657"/>
      <c r="CD32" s="644"/>
      <c r="CE32" s="645"/>
      <c r="CF32" s="618" t="s">
        <v>304</v>
      </c>
      <c r="CG32" s="619"/>
      <c r="CH32" s="619"/>
      <c r="CI32" s="619"/>
      <c r="CJ32" s="619"/>
      <c r="CK32" s="619"/>
      <c r="CL32" s="619"/>
      <c r="CM32" s="619"/>
      <c r="CN32" s="619"/>
      <c r="CO32" s="619"/>
      <c r="CP32" s="619"/>
      <c r="CQ32" s="620"/>
      <c r="CR32" s="621">
        <v>124</v>
      </c>
      <c r="CS32" s="622"/>
      <c r="CT32" s="622"/>
      <c r="CU32" s="622"/>
      <c r="CV32" s="622"/>
      <c r="CW32" s="622"/>
      <c r="CX32" s="622"/>
      <c r="CY32" s="623"/>
      <c r="CZ32" s="624">
        <v>0</v>
      </c>
      <c r="DA32" s="636"/>
      <c r="DB32" s="636"/>
      <c r="DC32" s="637"/>
      <c r="DD32" s="627">
        <v>124</v>
      </c>
      <c r="DE32" s="622"/>
      <c r="DF32" s="622"/>
      <c r="DG32" s="622"/>
      <c r="DH32" s="622"/>
      <c r="DI32" s="622"/>
      <c r="DJ32" s="622"/>
      <c r="DK32" s="623"/>
      <c r="DL32" s="627">
        <v>124</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22395</v>
      </c>
      <c r="S33" s="622"/>
      <c r="T33" s="622"/>
      <c r="U33" s="622"/>
      <c r="V33" s="622"/>
      <c r="W33" s="622"/>
      <c r="X33" s="622"/>
      <c r="Y33" s="623"/>
      <c r="Z33" s="659">
        <v>0.2</v>
      </c>
      <c r="AA33" s="659"/>
      <c r="AB33" s="659"/>
      <c r="AC33" s="659"/>
      <c r="AD33" s="660">
        <v>4382</v>
      </c>
      <c r="AE33" s="660"/>
      <c r="AF33" s="660"/>
      <c r="AG33" s="660"/>
      <c r="AH33" s="660"/>
      <c r="AI33" s="660"/>
      <c r="AJ33" s="660"/>
      <c r="AK33" s="660"/>
      <c r="AL33" s="624">
        <v>0.1</v>
      </c>
      <c r="AM33" s="625"/>
      <c r="AN33" s="625"/>
      <c r="AO33" s="661"/>
      <c r="AP33" s="664"/>
      <c r="AQ33" s="665"/>
      <c r="AR33" s="665"/>
      <c r="AS33" s="665"/>
      <c r="AT33" s="695"/>
      <c r="AU33" s="207"/>
      <c r="AV33" s="207"/>
      <c r="AW33" s="207"/>
      <c r="AX33" s="602" t="s">
        <v>306</v>
      </c>
      <c r="AY33" s="603"/>
      <c r="AZ33" s="603"/>
      <c r="BA33" s="603"/>
      <c r="BB33" s="603"/>
      <c r="BC33" s="603"/>
      <c r="BD33" s="603"/>
      <c r="BE33" s="603"/>
      <c r="BF33" s="604"/>
      <c r="BG33" s="682">
        <v>99.5</v>
      </c>
      <c r="BH33" s="606"/>
      <c r="BI33" s="606"/>
      <c r="BJ33" s="606"/>
      <c r="BK33" s="606"/>
      <c r="BL33" s="606"/>
      <c r="BM33" s="652">
        <v>95.1</v>
      </c>
      <c r="BN33" s="606"/>
      <c r="BO33" s="606"/>
      <c r="BP33" s="606"/>
      <c r="BQ33" s="669"/>
      <c r="BR33" s="682">
        <v>99.4</v>
      </c>
      <c r="BS33" s="606"/>
      <c r="BT33" s="606"/>
      <c r="BU33" s="606"/>
      <c r="BV33" s="606"/>
      <c r="BW33" s="606"/>
      <c r="BX33" s="652">
        <v>94.2</v>
      </c>
      <c r="BY33" s="606"/>
      <c r="BZ33" s="606"/>
      <c r="CA33" s="606"/>
      <c r="CB33" s="669"/>
      <c r="CD33" s="618" t="s">
        <v>307</v>
      </c>
      <c r="CE33" s="619"/>
      <c r="CF33" s="619"/>
      <c r="CG33" s="619"/>
      <c r="CH33" s="619"/>
      <c r="CI33" s="619"/>
      <c r="CJ33" s="619"/>
      <c r="CK33" s="619"/>
      <c r="CL33" s="619"/>
      <c r="CM33" s="619"/>
      <c r="CN33" s="619"/>
      <c r="CO33" s="619"/>
      <c r="CP33" s="619"/>
      <c r="CQ33" s="620"/>
      <c r="CR33" s="621">
        <v>6100926</v>
      </c>
      <c r="CS33" s="634"/>
      <c r="CT33" s="634"/>
      <c r="CU33" s="634"/>
      <c r="CV33" s="634"/>
      <c r="CW33" s="634"/>
      <c r="CX33" s="634"/>
      <c r="CY33" s="635"/>
      <c r="CZ33" s="624">
        <v>45.3</v>
      </c>
      <c r="DA33" s="636"/>
      <c r="DB33" s="636"/>
      <c r="DC33" s="637"/>
      <c r="DD33" s="627">
        <v>4547905</v>
      </c>
      <c r="DE33" s="634"/>
      <c r="DF33" s="634"/>
      <c r="DG33" s="634"/>
      <c r="DH33" s="634"/>
      <c r="DI33" s="634"/>
      <c r="DJ33" s="634"/>
      <c r="DK33" s="635"/>
      <c r="DL33" s="627">
        <v>2426816</v>
      </c>
      <c r="DM33" s="634"/>
      <c r="DN33" s="634"/>
      <c r="DO33" s="634"/>
      <c r="DP33" s="634"/>
      <c r="DQ33" s="634"/>
      <c r="DR33" s="634"/>
      <c r="DS33" s="634"/>
      <c r="DT33" s="634"/>
      <c r="DU33" s="634"/>
      <c r="DV33" s="635"/>
      <c r="DW33" s="624">
        <v>37</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283779</v>
      </c>
      <c r="S34" s="622"/>
      <c r="T34" s="622"/>
      <c r="U34" s="622"/>
      <c r="V34" s="622"/>
      <c r="W34" s="622"/>
      <c r="X34" s="622"/>
      <c r="Y34" s="623"/>
      <c r="Z34" s="659">
        <v>2</v>
      </c>
      <c r="AA34" s="659"/>
      <c r="AB34" s="659"/>
      <c r="AC34" s="659"/>
      <c r="AD34" s="660" t="s">
        <v>122</v>
      </c>
      <c r="AE34" s="660"/>
      <c r="AF34" s="660"/>
      <c r="AG34" s="660"/>
      <c r="AH34" s="660"/>
      <c r="AI34" s="660"/>
      <c r="AJ34" s="660"/>
      <c r="AK34" s="660"/>
      <c r="AL34" s="624" t="s">
        <v>122</v>
      </c>
      <c r="AM34" s="625"/>
      <c r="AN34" s="625"/>
      <c r="AO34" s="661"/>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18" t="s">
        <v>309</v>
      </c>
      <c r="CE34" s="619"/>
      <c r="CF34" s="619"/>
      <c r="CG34" s="619"/>
      <c r="CH34" s="619"/>
      <c r="CI34" s="619"/>
      <c r="CJ34" s="619"/>
      <c r="CK34" s="619"/>
      <c r="CL34" s="619"/>
      <c r="CM34" s="619"/>
      <c r="CN34" s="619"/>
      <c r="CO34" s="619"/>
      <c r="CP34" s="619"/>
      <c r="CQ34" s="620"/>
      <c r="CR34" s="621">
        <v>1940399</v>
      </c>
      <c r="CS34" s="622"/>
      <c r="CT34" s="622"/>
      <c r="CU34" s="622"/>
      <c r="CV34" s="622"/>
      <c r="CW34" s="622"/>
      <c r="CX34" s="622"/>
      <c r="CY34" s="623"/>
      <c r="CZ34" s="624">
        <v>14.4</v>
      </c>
      <c r="DA34" s="636"/>
      <c r="DB34" s="636"/>
      <c r="DC34" s="637"/>
      <c r="DD34" s="627">
        <v>1329295</v>
      </c>
      <c r="DE34" s="622"/>
      <c r="DF34" s="622"/>
      <c r="DG34" s="622"/>
      <c r="DH34" s="622"/>
      <c r="DI34" s="622"/>
      <c r="DJ34" s="622"/>
      <c r="DK34" s="623"/>
      <c r="DL34" s="627">
        <v>751146</v>
      </c>
      <c r="DM34" s="622"/>
      <c r="DN34" s="622"/>
      <c r="DO34" s="622"/>
      <c r="DP34" s="622"/>
      <c r="DQ34" s="622"/>
      <c r="DR34" s="622"/>
      <c r="DS34" s="622"/>
      <c r="DT34" s="622"/>
      <c r="DU34" s="622"/>
      <c r="DV34" s="623"/>
      <c r="DW34" s="624">
        <v>11.5</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534147</v>
      </c>
      <c r="S35" s="622"/>
      <c r="T35" s="622"/>
      <c r="U35" s="622"/>
      <c r="V35" s="622"/>
      <c r="W35" s="622"/>
      <c r="X35" s="622"/>
      <c r="Y35" s="623"/>
      <c r="Z35" s="659">
        <v>3.9</v>
      </c>
      <c r="AA35" s="659"/>
      <c r="AB35" s="659"/>
      <c r="AC35" s="659"/>
      <c r="AD35" s="660" t="s">
        <v>122</v>
      </c>
      <c r="AE35" s="660"/>
      <c r="AF35" s="660"/>
      <c r="AG35" s="660"/>
      <c r="AH35" s="660"/>
      <c r="AI35" s="660"/>
      <c r="AJ35" s="660"/>
      <c r="AK35" s="660"/>
      <c r="AL35" s="624" t="s">
        <v>122</v>
      </c>
      <c r="AM35" s="625"/>
      <c r="AN35" s="625"/>
      <c r="AO35" s="661"/>
      <c r="AP35" s="210"/>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396844</v>
      </c>
      <c r="CS35" s="634"/>
      <c r="CT35" s="634"/>
      <c r="CU35" s="634"/>
      <c r="CV35" s="634"/>
      <c r="CW35" s="634"/>
      <c r="CX35" s="634"/>
      <c r="CY35" s="635"/>
      <c r="CZ35" s="624">
        <v>2.9</v>
      </c>
      <c r="DA35" s="636"/>
      <c r="DB35" s="636"/>
      <c r="DC35" s="637"/>
      <c r="DD35" s="627">
        <v>312830</v>
      </c>
      <c r="DE35" s="634"/>
      <c r="DF35" s="634"/>
      <c r="DG35" s="634"/>
      <c r="DH35" s="634"/>
      <c r="DI35" s="634"/>
      <c r="DJ35" s="634"/>
      <c r="DK35" s="635"/>
      <c r="DL35" s="627">
        <v>114575</v>
      </c>
      <c r="DM35" s="634"/>
      <c r="DN35" s="634"/>
      <c r="DO35" s="634"/>
      <c r="DP35" s="634"/>
      <c r="DQ35" s="634"/>
      <c r="DR35" s="634"/>
      <c r="DS35" s="634"/>
      <c r="DT35" s="634"/>
      <c r="DU35" s="634"/>
      <c r="DV35" s="635"/>
      <c r="DW35" s="624">
        <v>1.7</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502979</v>
      </c>
      <c r="S36" s="622"/>
      <c r="T36" s="622"/>
      <c r="U36" s="622"/>
      <c r="V36" s="622"/>
      <c r="W36" s="622"/>
      <c r="X36" s="622"/>
      <c r="Y36" s="623"/>
      <c r="Z36" s="659">
        <v>3.6</v>
      </c>
      <c r="AA36" s="659"/>
      <c r="AB36" s="659"/>
      <c r="AC36" s="659"/>
      <c r="AD36" s="660" t="s">
        <v>122</v>
      </c>
      <c r="AE36" s="660"/>
      <c r="AF36" s="660"/>
      <c r="AG36" s="660"/>
      <c r="AH36" s="660"/>
      <c r="AI36" s="660"/>
      <c r="AJ36" s="660"/>
      <c r="AK36" s="660"/>
      <c r="AL36" s="624" t="s">
        <v>122</v>
      </c>
      <c r="AM36" s="625"/>
      <c r="AN36" s="625"/>
      <c r="AO36" s="661"/>
      <c r="AP36" s="210"/>
      <c r="AQ36" s="670" t="s">
        <v>315</v>
      </c>
      <c r="AR36" s="671"/>
      <c r="AS36" s="671"/>
      <c r="AT36" s="671"/>
      <c r="AU36" s="671"/>
      <c r="AV36" s="671"/>
      <c r="AW36" s="671"/>
      <c r="AX36" s="671"/>
      <c r="AY36" s="672"/>
      <c r="AZ36" s="676">
        <v>2038110</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8719</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2068337</v>
      </c>
      <c r="CS36" s="622"/>
      <c r="CT36" s="622"/>
      <c r="CU36" s="622"/>
      <c r="CV36" s="622"/>
      <c r="CW36" s="622"/>
      <c r="CX36" s="622"/>
      <c r="CY36" s="623"/>
      <c r="CZ36" s="624">
        <v>15.4</v>
      </c>
      <c r="DA36" s="636"/>
      <c r="DB36" s="636"/>
      <c r="DC36" s="637"/>
      <c r="DD36" s="627">
        <v>1802633</v>
      </c>
      <c r="DE36" s="622"/>
      <c r="DF36" s="622"/>
      <c r="DG36" s="622"/>
      <c r="DH36" s="622"/>
      <c r="DI36" s="622"/>
      <c r="DJ36" s="622"/>
      <c r="DK36" s="623"/>
      <c r="DL36" s="627">
        <v>932717</v>
      </c>
      <c r="DM36" s="622"/>
      <c r="DN36" s="622"/>
      <c r="DO36" s="622"/>
      <c r="DP36" s="622"/>
      <c r="DQ36" s="622"/>
      <c r="DR36" s="622"/>
      <c r="DS36" s="622"/>
      <c r="DT36" s="622"/>
      <c r="DU36" s="622"/>
      <c r="DV36" s="623"/>
      <c r="DW36" s="624">
        <v>14.2</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376241</v>
      </c>
      <c r="S37" s="622"/>
      <c r="T37" s="622"/>
      <c r="U37" s="622"/>
      <c r="V37" s="622"/>
      <c r="W37" s="622"/>
      <c r="X37" s="622"/>
      <c r="Y37" s="623"/>
      <c r="Z37" s="659">
        <v>2.7</v>
      </c>
      <c r="AA37" s="659"/>
      <c r="AB37" s="659"/>
      <c r="AC37" s="659"/>
      <c r="AD37" s="660" t="s">
        <v>122</v>
      </c>
      <c r="AE37" s="660"/>
      <c r="AF37" s="660"/>
      <c r="AG37" s="660"/>
      <c r="AH37" s="660"/>
      <c r="AI37" s="660"/>
      <c r="AJ37" s="660"/>
      <c r="AK37" s="660"/>
      <c r="AL37" s="624" t="s">
        <v>122</v>
      </c>
      <c r="AM37" s="625"/>
      <c r="AN37" s="625"/>
      <c r="AO37" s="661"/>
      <c r="AQ37" s="654" t="s">
        <v>319</v>
      </c>
      <c r="AR37" s="655"/>
      <c r="AS37" s="655"/>
      <c r="AT37" s="655"/>
      <c r="AU37" s="655"/>
      <c r="AV37" s="655"/>
      <c r="AW37" s="655"/>
      <c r="AX37" s="655"/>
      <c r="AY37" s="656"/>
      <c r="AZ37" s="621">
        <v>658600</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-8841</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463670</v>
      </c>
      <c r="CS37" s="634"/>
      <c r="CT37" s="634"/>
      <c r="CU37" s="634"/>
      <c r="CV37" s="634"/>
      <c r="CW37" s="634"/>
      <c r="CX37" s="634"/>
      <c r="CY37" s="635"/>
      <c r="CZ37" s="624">
        <v>3.4</v>
      </c>
      <c r="DA37" s="636"/>
      <c r="DB37" s="636"/>
      <c r="DC37" s="637"/>
      <c r="DD37" s="627">
        <v>398142</v>
      </c>
      <c r="DE37" s="634"/>
      <c r="DF37" s="634"/>
      <c r="DG37" s="634"/>
      <c r="DH37" s="634"/>
      <c r="DI37" s="634"/>
      <c r="DJ37" s="634"/>
      <c r="DK37" s="635"/>
      <c r="DL37" s="627">
        <v>396754</v>
      </c>
      <c r="DM37" s="634"/>
      <c r="DN37" s="634"/>
      <c r="DO37" s="634"/>
      <c r="DP37" s="634"/>
      <c r="DQ37" s="634"/>
      <c r="DR37" s="634"/>
      <c r="DS37" s="634"/>
      <c r="DT37" s="634"/>
      <c r="DU37" s="634"/>
      <c r="DV37" s="635"/>
      <c r="DW37" s="624">
        <v>6.1</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1718289</v>
      </c>
      <c r="S38" s="622"/>
      <c r="T38" s="622"/>
      <c r="U38" s="622"/>
      <c r="V38" s="622"/>
      <c r="W38" s="622"/>
      <c r="X38" s="622"/>
      <c r="Y38" s="623"/>
      <c r="Z38" s="659">
        <v>12.4</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501630</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1831</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791065</v>
      </c>
      <c r="CS38" s="622"/>
      <c r="CT38" s="622"/>
      <c r="CU38" s="622"/>
      <c r="CV38" s="622"/>
      <c r="CW38" s="622"/>
      <c r="CX38" s="622"/>
      <c r="CY38" s="623"/>
      <c r="CZ38" s="624">
        <v>5.9</v>
      </c>
      <c r="DA38" s="636"/>
      <c r="DB38" s="636"/>
      <c r="DC38" s="637"/>
      <c r="DD38" s="627">
        <v>671003</v>
      </c>
      <c r="DE38" s="622"/>
      <c r="DF38" s="622"/>
      <c r="DG38" s="622"/>
      <c r="DH38" s="622"/>
      <c r="DI38" s="622"/>
      <c r="DJ38" s="622"/>
      <c r="DK38" s="623"/>
      <c r="DL38" s="627">
        <v>628378</v>
      </c>
      <c r="DM38" s="622"/>
      <c r="DN38" s="622"/>
      <c r="DO38" s="622"/>
      <c r="DP38" s="622"/>
      <c r="DQ38" s="622"/>
      <c r="DR38" s="622"/>
      <c r="DS38" s="622"/>
      <c r="DT38" s="622"/>
      <c r="DU38" s="622"/>
      <c r="DV38" s="623"/>
      <c r="DW38" s="624">
        <v>9.6</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86815</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2732</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395942</v>
      </c>
      <c r="CS39" s="634"/>
      <c r="CT39" s="634"/>
      <c r="CU39" s="634"/>
      <c r="CV39" s="634"/>
      <c r="CW39" s="634"/>
      <c r="CX39" s="634"/>
      <c r="CY39" s="635"/>
      <c r="CZ39" s="624">
        <v>2.9</v>
      </c>
      <c r="DA39" s="636"/>
      <c r="DB39" s="636"/>
      <c r="DC39" s="637"/>
      <c r="DD39" s="627">
        <v>104905</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12989</v>
      </c>
      <c r="S40" s="622"/>
      <c r="T40" s="622"/>
      <c r="U40" s="622"/>
      <c r="V40" s="622"/>
      <c r="W40" s="622"/>
      <c r="X40" s="622"/>
      <c r="Y40" s="623"/>
      <c r="Z40" s="659">
        <v>0.1</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t="s">
        <v>122</v>
      </c>
      <c r="BA40" s="622"/>
      <c r="BB40" s="622"/>
      <c r="BC40" s="622"/>
      <c r="BD40" s="634"/>
      <c r="BE40" s="634"/>
      <c r="BF40" s="657"/>
      <c r="BG40" s="662" t="s">
        <v>332</v>
      </c>
      <c r="BH40" s="663"/>
      <c r="BI40" s="663"/>
      <c r="BJ40" s="663"/>
      <c r="BK40" s="663"/>
      <c r="BL40" s="211"/>
      <c r="BM40" s="619" t="s">
        <v>333</v>
      </c>
      <c r="BN40" s="619"/>
      <c r="BO40" s="619"/>
      <c r="BP40" s="619"/>
      <c r="BQ40" s="619"/>
      <c r="BR40" s="619"/>
      <c r="BS40" s="619"/>
      <c r="BT40" s="619"/>
      <c r="BU40" s="620"/>
      <c r="BV40" s="621">
        <v>90</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v>508339</v>
      </c>
      <c r="CS40" s="622"/>
      <c r="CT40" s="622"/>
      <c r="CU40" s="622"/>
      <c r="CV40" s="622"/>
      <c r="CW40" s="622"/>
      <c r="CX40" s="622"/>
      <c r="CY40" s="623"/>
      <c r="CZ40" s="624">
        <v>3.8</v>
      </c>
      <c r="DA40" s="636"/>
      <c r="DB40" s="636"/>
      <c r="DC40" s="637"/>
      <c r="DD40" s="627">
        <v>327239</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13847712</v>
      </c>
      <c r="S41" s="646"/>
      <c r="T41" s="646"/>
      <c r="U41" s="646"/>
      <c r="V41" s="646"/>
      <c r="W41" s="646"/>
      <c r="X41" s="646"/>
      <c r="Y41" s="649"/>
      <c r="Z41" s="650">
        <v>100</v>
      </c>
      <c r="AA41" s="650"/>
      <c r="AB41" s="650"/>
      <c r="AC41" s="650"/>
      <c r="AD41" s="651">
        <v>6540425</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174821</v>
      </c>
      <c r="BA41" s="622"/>
      <c r="BB41" s="622"/>
      <c r="BC41" s="622"/>
      <c r="BD41" s="634"/>
      <c r="BE41" s="634"/>
      <c r="BF41" s="657"/>
      <c r="BG41" s="662"/>
      <c r="BH41" s="663"/>
      <c r="BI41" s="663"/>
      <c r="BJ41" s="663"/>
      <c r="BK41" s="663"/>
      <c r="BL41" s="211"/>
      <c r="BM41" s="619" t="s">
        <v>337</v>
      </c>
      <c r="BN41" s="619"/>
      <c r="BO41" s="619"/>
      <c r="BP41" s="619"/>
      <c r="BQ41" s="619"/>
      <c r="BR41" s="619"/>
      <c r="BS41" s="619"/>
      <c r="BT41" s="619"/>
      <c r="BU41" s="620"/>
      <c r="BV41" s="621">
        <v>1</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616244</v>
      </c>
      <c r="BA42" s="646"/>
      <c r="BB42" s="646"/>
      <c r="BC42" s="646"/>
      <c r="BD42" s="606"/>
      <c r="BE42" s="606"/>
      <c r="BF42" s="669"/>
      <c r="BG42" s="664"/>
      <c r="BH42" s="665"/>
      <c r="BI42" s="665"/>
      <c r="BJ42" s="665"/>
      <c r="BK42" s="665"/>
      <c r="BL42" s="212"/>
      <c r="BM42" s="603" t="s">
        <v>340</v>
      </c>
      <c r="BN42" s="603"/>
      <c r="BO42" s="603"/>
      <c r="BP42" s="603"/>
      <c r="BQ42" s="603"/>
      <c r="BR42" s="603"/>
      <c r="BS42" s="603"/>
      <c r="BT42" s="603"/>
      <c r="BU42" s="604"/>
      <c r="BV42" s="605">
        <v>444</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2412029</v>
      </c>
      <c r="CS42" s="634"/>
      <c r="CT42" s="634"/>
      <c r="CU42" s="634"/>
      <c r="CV42" s="634"/>
      <c r="CW42" s="634"/>
      <c r="CX42" s="634"/>
      <c r="CY42" s="635"/>
      <c r="CZ42" s="624">
        <v>17.899999999999999</v>
      </c>
      <c r="DA42" s="636"/>
      <c r="DB42" s="636"/>
      <c r="DC42" s="637"/>
      <c r="DD42" s="627">
        <v>256375</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02" t="s">
        <v>342</v>
      </c>
      <c r="CD43" s="618" t="s">
        <v>343</v>
      </c>
      <c r="CE43" s="619"/>
      <c r="CF43" s="619"/>
      <c r="CG43" s="619"/>
      <c r="CH43" s="619"/>
      <c r="CI43" s="619"/>
      <c r="CJ43" s="619"/>
      <c r="CK43" s="619"/>
      <c r="CL43" s="619"/>
      <c r="CM43" s="619"/>
      <c r="CN43" s="619"/>
      <c r="CO43" s="619"/>
      <c r="CP43" s="619"/>
      <c r="CQ43" s="620"/>
      <c r="CR43" s="621">
        <v>110984</v>
      </c>
      <c r="CS43" s="634"/>
      <c r="CT43" s="634"/>
      <c r="CU43" s="634"/>
      <c r="CV43" s="634"/>
      <c r="CW43" s="634"/>
      <c r="CX43" s="634"/>
      <c r="CY43" s="635"/>
      <c r="CZ43" s="624">
        <v>0.8</v>
      </c>
      <c r="DA43" s="636"/>
      <c r="DB43" s="636"/>
      <c r="DC43" s="637"/>
      <c r="DD43" s="627">
        <v>96650</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1927221</v>
      </c>
      <c r="CS44" s="622"/>
      <c r="CT44" s="622"/>
      <c r="CU44" s="622"/>
      <c r="CV44" s="622"/>
      <c r="CW44" s="622"/>
      <c r="CX44" s="622"/>
      <c r="CY44" s="623"/>
      <c r="CZ44" s="624">
        <v>14.3</v>
      </c>
      <c r="DA44" s="625"/>
      <c r="DB44" s="625"/>
      <c r="DC44" s="626"/>
      <c r="DD44" s="627">
        <v>188673</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321925</v>
      </c>
      <c r="CS45" s="634"/>
      <c r="CT45" s="634"/>
      <c r="CU45" s="634"/>
      <c r="CV45" s="634"/>
      <c r="CW45" s="634"/>
      <c r="CX45" s="634"/>
      <c r="CY45" s="635"/>
      <c r="CZ45" s="624">
        <v>2.4</v>
      </c>
      <c r="DA45" s="636"/>
      <c r="DB45" s="636"/>
      <c r="DC45" s="637"/>
      <c r="DD45" s="627">
        <v>2745</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13"/>
      <c r="CD46" s="642"/>
      <c r="CE46" s="643"/>
      <c r="CF46" s="618" t="s">
        <v>348</v>
      </c>
      <c r="CG46" s="619"/>
      <c r="CH46" s="619"/>
      <c r="CI46" s="619"/>
      <c r="CJ46" s="619"/>
      <c r="CK46" s="619"/>
      <c r="CL46" s="619"/>
      <c r="CM46" s="619"/>
      <c r="CN46" s="619"/>
      <c r="CO46" s="619"/>
      <c r="CP46" s="619"/>
      <c r="CQ46" s="620"/>
      <c r="CR46" s="621">
        <v>1534533</v>
      </c>
      <c r="CS46" s="622"/>
      <c r="CT46" s="622"/>
      <c r="CU46" s="622"/>
      <c r="CV46" s="622"/>
      <c r="CW46" s="622"/>
      <c r="CX46" s="622"/>
      <c r="CY46" s="623"/>
      <c r="CZ46" s="624">
        <v>11.4</v>
      </c>
      <c r="DA46" s="625"/>
      <c r="DB46" s="625"/>
      <c r="DC46" s="626"/>
      <c r="DD46" s="627">
        <v>185065</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13"/>
      <c r="CD47" s="642"/>
      <c r="CE47" s="643"/>
      <c r="CF47" s="618" t="s">
        <v>349</v>
      </c>
      <c r="CG47" s="619"/>
      <c r="CH47" s="619"/>
      <c r="CI47" s="619"/>
      <c r="CJ47" s="619"/>
      <c r="CK47" s="619"/>
      <c r="CL47" s="619"/>
      <c r="CM47" s="619"/>
      <c r="CN47" s="619"/>
      <c r="CO47" s="619"/>
      <c r="CP47" s="619"/>
      <c r="CQ47" s="620"/>
      <c r="CR47" s="621">
        <v>484808</v>
      </c>
      <c r="CS47" s="634"/>
      <c r="CT47" s="634"/>
      <c r="CU47" s="634"/>
      <c r="CV47" s="634"/>
      <c r="CW47" s="634"/>
      <c r="CX47" s="634"/>
      <c r="CY47" s="635"/>
      <c r="CZ47" s="624">
        <v>3.6</v>
      </c>
      <c r="DA47" s="636"/>
      <c r="DB47" s="636"/>
      <c r="DC47" s="637"/>
      <c r="DD47" s="627">
        <v>67702</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13"/>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13"/>
      <c r="CD49" s="602" t="s">
        <v>351</v>
      </c>
      <c r="CE49" s="603"/>
      <c r="CF49" s="603"/>
      <c r="CG49" s="603"/>
      <c r="CH49" s="603"/>
      <c r="CI49" s="603"/>
      <c r="CJ49" s="603"/>
      <c r="CK49" s="603"/>
      <c r="CL49" s="603"/>
      <c r="CM49" s="603"/>
      <c r="CN49" s="603"/>
      <c r="CO49" s="603"/>
      <c r="CP49" s="603"/>
      <c r="CQ49" s="604"/>
      <c r="CR49" s="605">
        <v>13472273</v>
      </c>
      <c r="CS49" s="606"/>
      <c r="CT49" s="606"/>
      <c r="CU49" s="606"/>
      <c r="CV49" s="606"/>
      <c r="CW49" s="606"/>
      <c r="CX49" s="606"/>
      <c r="CY49" s="607"/>
      <c r="CZ49" s="608">
        <v>100</v>
      </c>
      <c r="DA49" s="609"/>
      <c r="DB49" s="609"/>
      <c r="DC49" s="610"/>
      <c r="DD49" s="611">
        <v>8645988</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7f+2x4KU+i5CpaZ0jnsbMq0Rx9acYSZdSqIt8ifrk/JWvL8CSXzzSDbV0GFrlnoOW5HRYcH3FE5aJh+Ch3elZw==" saltValue="sUShQshkHaFEdNZz+Rc3B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B27:Q27"/>
    <mergeCell ref="R27:Y27"/>
    <mergeCell ref="Z27:AC27"/>
    <mergeCell ref="AD27:AK27"/>
    <mergeCell ref="AL27:AO27"/>
    <mergeCell ref="AP27:BF27"/>
    <mergeCell ref="BG27:BN27"/>
    <mergeCell ref="BO27:BR27"/>
    <mergeCell ref="BS27:CB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D29:DK29"/>
    <mergeCell ref="DL29:DV29"/>
    <mergeCell ref="DW30:EC30"/>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DW29:EC29"/>
    <mergeCell ref="CD29:CE32"/>
    <mergeCell ref="B32:Q32"/>
    <mergeCell ref="R32:Y32"/>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4"/>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60" zoomScaleNormal="60" zoomScaleSheetLayoutView="70" workbookViewId="0"/>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1096" t="s">
        <v>352</v>
      </c>
      <c r="B2" s="1096"/>
      <c r="C2" s="1096"/>
      <c r="D2" s="1096"/>
      <c r="E2" s="1096"/>
      <c r="F2" s="1096"/>
      <c r="G2" s="1096"/>
      <c r="H2" s="1096"/>
      <c r="I2" s="1096"/>
      <c r="J2" s="1096"/>
      <c r="K2" s="1096"/>
      <c r="L2" s="1096"/>
      <c r="M2" s="1096"/>
      <c r="N2" s="1096"/>
      <c r="O2" s="1096"/>
      <c r="P2" s="1096"/>
      <c r="Q2" s="1096"/>
      <c r="R2" s="1096"/>
      <c r="S2" s="1096"/>
      <c r="T2" s="1096"/>
      <c r="U2" s="1096"/>
      <c r="V2" s="1096"/>
      <c r="W2" s="1096"/>
      <c r="X2" s="1096"/>
      <c r="Y2" s="1096"/>
      <c r="Z2" s="1096"/>
      <c r="AA2" s="1096"/>
      <c r="AB2" s="1096"/>
      <c r="AC2" s="1096"/>
      <c r="AD2" s="1096"/>
      <c r="AE2" s="1096"/>
      <c r="AF2" s="1096"/>
      <c r="AG2" s="1096"/>
      <c r="AH2" s="1096"/>
      <c r="AI2" s="1096"/>
      <c r="AJ2" s="1096"/>
      <c r="AK2" s="1096"/>
      <c r="AL2" s="1096"/>
      <c r="AM2" s="1096"/>
      <c r="AN2" s="1096"/>
      <c r="AO2" s="1096"/>
      <c r="AP2" s="1096"/>
      <c r="AQ2" s="1096"/>
      <c r="AR2" s="1096"/>
      <c r="AS2" s="1096"/>
      <c r="AT2" s="1096"/>
      <c r="AU2" s="1096"/>
      <c r="AV2" s="1096"/>
      <c r="AW2" s="1096"/>
      <c r="AX2" s="1096"/>
      <c r="AY2" s="1096"/>
      <c r="AZ2" s="1096"/>
      <c r="BA2" s="1096"/>
      <c r="BB2" s="1096"/>
      <c r="BC2" s="1096"/>
      <c r="BD2" s="1096"/>
      <c r="BE2" s="1096"/>
      <c r="BF2" s="1096"/>
      <c r="BG2" s="1096"/>
      <c r="BH2" s="1096"/>
      <c r="BI2" s="1096"/>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1097" t="s">
        <v>353</v>
      </c>
      <c r="DK2" s="1098"/>
      <c r="DL2" s="1098"/>
      <c r="DM2" s="1098"/>
      <c r="DN2" s="1098"/>
      <c r="DO2" s="1099"/>
      <c r="DP2" s="216"/>
      <c r="DQ2" s="1097" t="s">
        <v>354</v>
      </c>
      <c r="DR2" s="1098"/>
      <c r="DS2" s="1098"/>
      <c r="DT2" s="1098"/>
      <c r="DU2" s="1098"/>
      <c r="DV2" s="1098"/>
      <c r="DW2" s="1098"/>
      <c r="DX2" s="1098"/>
      <c r="DY2" s="1098"/>
      <c r="DZ2" s="1099"/>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1056" t="s">
        <v>355</v>
      </c>
      <c r="B4" s="1056"/>
      <c r="C4" s="1056"/>
      <c r="D4" s="1056"/>
      <c r="E4" s="1056"/>
      <c r="F4" s="1056"/>
      <c r="G4" s="1056"/>
      <c r="H4" s="1056"/>
      <c r="I4" s="1056"/>
      <c r="J4" s="1056"/>
      <c r="K4" s="1056"/>
      <c r="L4" s="1056"/>
      <c r="M4" s="1056"/>
      <c r="N4" s="1056"/>
      <c r="O4" s="1056"/>
      <c r="P4" s="1056"/>
      <c r="Q4" s="1056"/>
      <c r="R4" s="1056"/>
      <c r="S4" s="1056"/>
      <c r="T4" s="1056"/>
      <c r="U4" s="1056"/>
      <c r="V4" s="1056"/>
      <c r="W4" s="1056"/>
      <c r="X4" s="1056"/>
      <c r="Y4" s="1056"/>
      <c r="Z4" s="1056"/>
      <c r="AA4" s="1056"/>
      <c r="AB4" s="1056"/>
      <c r="AC4" s="1056"/>
      <c r="AD4" s="1056"/>
      <c r="AE4" s="1056"/>
      <c r="AF4" s="1056"/>
      <c r="AG4" s="1056"/>
      <c r="AH4" s="1056"/>
      <c r="AI4" s="1056"/>
      <c r="AJ4" s="1056"/>
      <c r="AK4" s="1056"/>
      <c r="AL4" s="1056"/>
      <c r="AM4" s="1056"/>
      <c r="AN4" s="1056"/>
      <c r="AO4" s="1056"/>
      <c r="AP4" s="1056"/>
      <c r="AQ4" s="1056"/>
      <c r="AR4" s="1056"/>
      <c r="AS4" s="1056"/>
      <c r="AT4" s="1056"/>
      <c r="AU4" s="1056"/>
      <c r="AV4" s="1056"/>
      <c r="AW4" s="1056"/>
      <c r="AX4" s="1056"/>
      <c r="AY4" s="1056"/>
      <c r="AZ4" s="220"/>
      <c r="BA4" s="220"/>
      <c r="BB4" s="220"/>
      <c r="BC4" s="220"/>
      <c r="BD4" s="220"/>
      <c r="BE4" s="221"/>
      <c r="BF4" s="221"/>
      <c r="BG4" s="221"/>
      <c r="BH4" s="221"/>
      <c r="BI4" s="221"/>
      <c r="BJ4" s="221"/>
      <c r="BK4" s="221"/>
      <c r="BL4" s="221"/>
      <c r="BM4" s="221"/>
      <c r="BN4" s="221"/>
      <c r="BO4" s="221"/>
      <c r="BP4" s="221"/>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22"/>
    </row>
    <row r="5" spans="1:131" s="223" customFormat="1" ht="26.25" customHeight="1" x14ac:dyDescent="0.15">
      <c r="A5" s="992" t="s">
        <v>357</v>
      </c>
      <c r="B5" s="993"/>
      <c r="C5" s="993"/>
      <c r="D5" s="993"/>
      <c r="E5" s="993"/>
      <c r="F5" s="993"/>
      <c r="G5" s="993"/>
      <c r="H5" s="993"/>
      <c r="I5" s="993"/>
      <c r="J5" s="993"/>
      <c r="K5" s="993"/>
      <c r="L5" s="993"/>
      <c r="M5" s="993"/>
      <c r="N5" s="993"/>
      <c r="O5" s="993"/>
      <c r="P5" s="994"/>
      <c r="Q5" s="998" t="s">
        <v>358</v>
      </c>
      <c r="R5" s="999"/>
      <c r="S5" s="999"/>
      <c r="T5" s="999"/>
      <c r="U5" s="1000"/>
      <c r="V5" s="998" t="s">
        <v>359</v>
      </c>
      <c r="W5" s="999"/>
      <c r="X5" s="999"/>
      <c r="Y5" s="999"/>
      <c r="Z5" s="1000"/>
      <c r="AA5" s="998" t="s">
        <v>360</v>
      </c>
      <c r="AB5" s="999"/>
      <c r="AC5" s="999"/>
      <c r="AD5" s="999"/>
      <c r="AE5" s="999"/>
      <c r="AF5" s="1100" t="s">
        <v>361</v>
      </c>
      <c r="AG5" s="999"/>
      <c r="AH5" s="999"/>
      <c r="AI5" s="999"/>
      <c r="AJ5" s="1012"/>
      <c r="AK5" s="999" t="s">
        <v>362</v>
      </c>
      <c r="AL5" s="999"/>
      <c r="AM5" s="999"/>
      <c r="AN5" s="999"/>
      <c r="AO5" s="1000"/>
      <c r="AP5" s="998" t="s">
        <v>363</v>
      </c>
      <c r="AQ5" s="999"/>
      <c r="AR5" s="999"/>
      <c r="AS5" s="999"/>
      <c r="AT5" s="1000"/>
      <c r="AU5" s="998" t="s">
        <v>364</v>
      </c>
      <c r="AV5" s="999"/>
      <c r="AW5" s="999"/>
      <c r="AX5" s="999"/>
      <c r="AY5" s="1012"/>
      <c r="AZ5" s="220"/>
      <c r="BA5" s="220"/>
      <c r="BB5" s="220"/>
      <c r="BC5" s="220"/>
      <c r="BD5" s="220"/>
      <c r="BE5" s="221"/>
      <c r="BF5" s="221"/>
      <c r="BG5" s="221"/>
      <c r="BH5" s="221"/>
      <c r="BI5" s="221"/>
      <c r="BJ5" s="221"/>
      <c r="BK5" s="221"/>
      <c r="BL5" s="221"/>
      <c r="BM5" s="221"/>
      <c r="BN5" s="221"/>
      <c r="BO5" s="221"/>
      <c r="BP5" s="221"/>
      <c r="BQ5" s="992" t="s">
        <v>365</v>
      </c>
      <c r="BR5" s="993"/>
      <c r="BS5" s="993"/>
      <c r="BT5" s="993"/>
      <c r="BU5" s="993"/>
      <c r="BV5" s="993"/>
      <c r="BW5" s="993"/>
      <c r="BX5" s="993"/>
      <c r="BY5" s="993"/>
      <c r="BZ5" s="993"/>
      <c r="CA5" s="993"/>
      <c r="CB5" s="993"/>
      <c r="CC5" s="993"/>
      <c r="CD5" s="993"/>
      <c r="CE5" s="993"/>
      <c r="CF5" s="993"/>
      <c r="CG5" s="994"/>
      <c r="CH5" s="998" t="s">
        <v>366</v>
      </c>
      <c r="CI5" s="999"/>
      <c r="CJ5" s="999"/>
      <c r="CK5" s="999"/>
      <c r="CL5" s="1000"/>
      <c r="CM5" s="998" t="s">
        <v>367</v>
      </c>
      <c r="CN5" s="999"/>
      <c r="CO5" s="999"/>
      <c r="CP5" s="999"/>
      <c r="CQ5" s="1000"/>
      <c r="CR5" s="998" t="s">
        <v>368</v>
      </c>
      <c r="CS5" s="999"/>
      <c r="CT5" s="999"/>
      <c r="CU5" s="999"/>
      <c r="CV5" s="1000"/>
      <c r="CW5" s="998" t="s">
        <v>369</v>
      </c>
      <c r="CX5" s="999"/>
      <c r="CY5" s="999"/>
      <c r="CZ5" s="999"/>
      <c r="DA5" s="1000"/>
      <c r="DB5" s="998" t="s">
        <v>370</v>
      </c>
      <c r="DC5" s="999"/>
      <c r="DD5" s="999"/>
      <c r="DE5" s="999"/>
      <c r="DF5" s="1000"/>
      <c r="DG5" s="1087" t="s">
        <v>371</v>
      </c>
      <c r="DH5" s="1088"/>
      <c r="DI5" s="1088"/>
      <c r="DJ5" s="1088"/>
      <c r="DK5" s="1089"/>
      <c r="DL5" s="1087" t="s">
        <v>372</v>
      </c>
      <c r="DM5" s="1088"/>
      <c r="DN5" s="1088"/>
      <c r="DO5" s="1088"/>
      <c r="DP5" s="1089"/>
      <c r="DQ5" s="998" t="s">
        <v>373</v>
      </c>
      <c r="DR5" s="999"/>
      <c r="DS5" s="999"/>
      <c r="DT5" s="999"/>
      <c r="DU5" s="1000"/>
      <c r="DV5" s="998" t="s">
        <v>364</v>
      </c>
      <c r="DW5" s="999"/>
      <c r="DX5" s="999"/>
      <c r="DY5" s="999"/>
      <c r="DZ5" s="1012"/>
      <c r="EA5" s="222"/>
    </row>
    <row r="6" spans="1:131" s="223" customFormat="1" ht="26.25" customHeight="1" thickBot="1" x14ac:dyDescent="0.2">
      <c r="A6" s="995"/>
      <c r="B6" s="996"/>
      <c r="C6" s="996"/>
      <c r="D6" s="996"/>
      <c r="E6" s="996"/>
      <c r="F6" s="996"/>
      <c r="G6" s="996"/>
      <c r="H6" s="996"/>
      <c r="I6" s="996"/>
      <c r="J6" s="996"/>
      <c r="K6" s="996"/>
      <c r="L6" s="996"/>
      <c r="M6" s="996"/>
      <c r="N6" s="996"/>
      <c r="O6" s="996"/>
      <c r="P6" s="997"/>
      <c r="Q6" s="1001"/>
      <c r="R6" s="1002"/>
      <c r="S6" s="1002"/>
      <c r="T6" s="1002"/>
      <c r="U6" s="1003"/>
      <c r="V6" s="1001"/>
      <c r="W6" s="1002"/>
      <c r="X6" s="1002"/>
      <c r="Y6" s="1002"/>
      <c r="Z6" s="1003"/>
      <c r="AA6" s="1001"/>
      <c r="AB6" s="1002"/>
      <c r="AC6" s="1002"/>
      <c r="AD6" s="1002"/>
      <c r="AE6" s="1002"/>
      <c r="AF6" s="1101"/>
      <c r="AG6" s="1002"/>
      <c r="AH6" s="1002"/>
      <c r="AI6" s="1002"/>
      <c r="AJ6" s="1013"/>
      <c r="AK6" s="1002"/>
      <c r="AL6" s="1002"/>
      <c r="AM6" s="1002"/>
      <c r="AN6" s="1002"/>
      <c r="AO6" s="1003"/>
      <c r="AP6" s="1001"/>
      <c r="AQ6" s="1002"/>
      <c r="AR6" s="1002"/>
      <c r="AS6" s="1002"/>
      <c r="AT6" s="1003"/>
      <c r="AU6" s="1001"/>
      <c r="AV6" s="1002"/>
      <c r="AW6" s="1002"/>
      <c r="AX6" s="1002"/>
      <c r="AY6" s="1013"/>
      <c r="AZ6" s="220"/>
      <c r="BA6" s="220"/>
      <c r="BB6" s="220"/>
      <c r="BC6" s="220"/>
      <c r="BD6" s="220"/>
      <c r="BE6" s="221"/>
      <c r="BF6" s="221"/>
      <c r="BG6" s="221"/>
      <c r="BH6" s="221"/>
      <c r="BI6" s="221"/>
      <c r="BJ6" s="221"/>
      <c r="BK6" s="221"/>
      <c r="BL6" s="221"/>
      <c r="BM6" s="221"/>
      <c r="BN6" s="221"/>
      <c r="BO6" s="221"/>
      <c r="BP6" s="221"/>
      <c r="BQ6" s="995"/>
      <c r="BR6" s="996"/>
      <c r="BS6" s="996"/>
      <c r="BT6" s="996"/>
      <c r="BU6" s="996"/>
      <c r="BV6" s="996"/>
      <c r="BW6" s="996"/>
      <c r="BX6" s="996"/>
      <c r="BY6" s="996"/>
      <c r="BZ6" s="996"/>
      <c r="CA6" s="996"/>
      <c r="CB6" s="996"/>
      <c r="CC6" s="996"/>
      <c r="CD6" s="996"/>
      <c r="CE6" s="996"/>
      <c r="CF6" s="996"/>
      <c r="CG6" s="997"/>
      <c r="CH6" s="1001"/>
      <c r="CI6" s="1002"/>
      <c r="CJ6" s="1002"/>
      <c r="CK6" s="1002"/>
      <c r="CL6" s="1003"/>
      <c r="CM6" s="1001"/>
      <c r="CN6" s="1002"/>
      <c r="CO6" s="1002"/>
      <c r="CP6" s="1002"/>
      <c r="CQ6" s="1003"/>
      <c r="CR6" s="1001"/>
      <c r="CS6" s="1002"/>
      <c r="CT6" s="1002"/>
      <c r="CU6" s="1002"/>
      <c r="CV6" s="1003"/>
      <c r="CW6" s="1001"/>
      <c r="CX6" s="1002"/>
      <c r="CY6" s="1002"/>
      <c r="CZ6" s="1002"/>
      <c r="DA6" s="1003"/>
      <c r="DB6" s="1001"/>
      <c r="DC6" s="1002"/>
      <c r="DD6" s="1002"/>
      <c r="DE6" s="1002"/>
      <c r="DF6" s="1003"/>
      <c r="DG6" s="1090"/>
      <c r="DH6" s="1091"/>
      <c r="DI6" s="1091"/>
      <c r="DJ6" s="1091"/>
      <c r="DK6" s="1092"/>
      <c r="DL6" s="1090"/>
      <c r="DM6" s="1091"/>
      <c r="DN6" s="1091"/>
      <c r="DO6" s="1091"/>
      <c r="DP6" s="1092"/>
      <c r="DQ6" s="1001"/>
      <c r="DR6" s="1002"/>
      <c r="DS6" s="1002"/>
      <c r="DT6" s="1002"/>
      <c r="DU6" s="1003"/>
      <c r="DV6" s="1001"/>
      <c r="DW6" s="1002"/>
      <c r="DX6" s="1002"/>
      <c r="DY6" s="1002"/>
      <c r="DZ6" s="1013"/>
      <c r="EA6" s="222"/>
    </row>
    <row r="7" spans="1:131" s="223" customFormat="1" ht="26.25" customHeight="1" thickTop="1" x14ac:dyDescent="0.15">
      <c r="A7" s="224">
        <v>1</v>
      </c>
      <c r="B7" s="1044" t="s">
        <v>374</v>
      </c>
      <c r="C7" s="1045"/>
      <c r="D7" s="1045"/>
      <c r="E7" s="1045"/>
      <c r="F7" s="1045"/>
      <c r="G7" s="1045"/>
      <c r="H7" s="1045"/>
      <c r="I7" s="1045"/>
      <c r="J7" s="1045"/>
      <c r="K7" s="1045"/>
      <c r="L7" s="1045"/>
      <c r="M7" s="1045"/>
      <c r="N7" s="1045"/>
      <c r="O7" s="1045"/>
      <c r="P7" s="1046"/>
      <c r="Q7" s="1106">
        <v>13099</v>
      </c>
      <c r="R7" s="1107"/>
      <c r="S7" s="1107"/>
      <c r="T7" s="1107"/>
      <c r="U7" s="1107"/>
      <c r="V7" s="1107">
        <v>12868</v>
      </c>
      <c r="W7" s="1107"/>
      <c r="X7" s="1107"/>
      <c r="Y7" s="1107"/>
      <c r="Z7" s="1107"/>
      <c r="AA7" s="1107">
        <v>232</v>
      </c>
      <c r="AB7" s="1107"/>
      <c r="AC7" s="1107"/>
      <c r="AD7" s="1107"/>
      <c r="AE7" s="1108"/>
      <c r="AF7" s="1109">
        <v>200</v>
      </c>
      <c r="AG7" s="1110"/>
      <c r="AH7" s="1110"/>
      <c r="AI7" s="1110"/>
      <c r="AJ7" s="1111"/>
      <c r="AK7" s="1112" t="s">
        <v>558</v>
      </c>
      <c r="AL7" s="1081"/>
      <c r="AM7" s="1081"/>
      <c r="AN7" s="1081"/>
      <c r="AO7" s="1081"/>
      <c r="AP7" s="1081">
        <v>13292</v>
      </c>
      <c r="AQ7" s="1081"/>
      <c r="AR7" s="1081"/>
      <c r="AS7" s="1081"/>
      <c r="AT7" s="1081"/>
      <c r="AU7" s="1082"/>
      <c r="AV7" s="1082"/>
      <c r="AW7" s="1082"/>
      <c r="AX7" s="1082"/>
      <c r="AY7" s="1083"/>
      <c r="AZ7" s="220"/>
      <c r="BA7" s="220"/>
      <c r="BB7" s="220"/>
      <c r="BC7" s="220"/>
      <c r="BD7" s="220"/>
      <c r="BE7" s="221"/>
      <c r="BF7" s="221"/>
      <c r="BG7" s="221"/>
      <c r="BH7" s="221"/>
      <c r="BI7" s="221"/>
      <c r="BJ7" s="221"/>
      <c r="BK7" s="221"/>
      <c r="BL7" s="221"/>
      <c r="BM7" s="221"/>
      <c r="BN7" s="221"/>
      <c r="BO7" s="221"/>
      <c r="BP7" s="221"/>
      <c r="BQ7" s="224">
        <v>1</v>
      </c>
      <c r="BR7" s="225"/>
      <c r="BS7" s="1084" t="s">
        <v>567</v>
      </c>
      <c r="BT7" s="1085"/>
      <c r="BU7" s="1085"/>
      <c r="BV7" s="1085"/>
      <c r="BW7" s="1085"/>
      <c r="BX7" s="1085"/>
      <c r="BY7" s="1085"/>
      <c r="BZ7" s="1085"/>
      <c r="CA7" s="1085"/>
      <c r="CB7" s="1085"/>
      <c r="CC7" s="1085"/>
      <c r="CD7" s="1085"/>
      <c r="CE7" s="1085"/>
      <c r="CF7" s="1085"/>
      <c r="CG7" s="1086"/>
      <c r="CH7" s="1102">
        <v>-1</v>
      </c>
      <c r="CI7" s="1103"/>
      <c r="CJ7" s="1103"/>
      <c r="CK7" s="1103"/>
      <c r="CL7" s="1104"/>
      <c r="CM7" s="1102">
        <v>92</v>
      </c>
      <c r="CN7" s="1103"/>
      <c r="CO7" s="1103"/>
      <c r="CP7" s="1103"/>
      <c r="CQ7" s="1104"/>
      <c r="CR7" s="1102">
        <v>10</v>
      </c>
      <c r="CS7" s="1103"/>
      <c r="CT7" s="1103"/>
      <c r="CU7" s="1103"/>
      <c r="CV7" s="1104"/>
      <c r="CW7" s="1102" t="s">
        <v>492</v>
      </c>
      <c r="CX7" s="1103"/>
      <c r="CY7" s="1103"/>
      <c r="CZ7" s="1103"/>
      <c r="DA7" s="1104"/>
      <c r="DB7" s="1102" t="s">
        <v>492</v>
      </c>
      <c r="DC7" s="1103"/>
      <c r="DD7" s="1103"/>
      <c r="DE7" s="1103"/>
      <c r="DF7" s="1104"/>
      <c r="DG7" s="1102" t="s">
        <v>492</v>
      </c>
      <c r="DH7" s="1103"/>
      <c r="DI7" s="1103"/>
      <c r="DJ7" s="1103"/>
      <c r="DK7" s="1104"/>
      <c r="DL7" s="1102" t="s">
        <v>492</v>
      </c>
      <c r="DM7" s="1103"/>
      <c r="DN7" s="1103"/>
      <c r="DO7" s="1103"/>
      <c r="DP7" s="1104"/>
      <c r="DQ7" s="1102" t="s">
        <v>492</v>
      </c>
      <c r="DR7" s="1103"/>
      <c r="DS7" s="1103"/>
      <c r="DT7" s="1103"/>
      <c r="DU7" s="1104"/>
      <c r="DV7" s="1084"/>
      <c r="DW7" s="1085"/>
      <c r="DX7" s="1085"/>
      <c r="DY7" s="1085"/>
      <c r="DZ7" s="1105"/>
      <c r="EA7" s="222"/>
    </row>
    <row r="8" spans="1:131" s="223" customFormat="1" ht="26.25" customHeight="1" x14ac:dyDescent="0.15">
      <c r="A8" s="226">
        <v>2</v>
      </c>
      <c r="B8" s="1027" t="s">
        <v>375</v>
      </c>
      <c r="C8" s="1028"/>
      <c r="D8" s="1028"/>
      <c r="E8" s="1028"/>
      <c r="F8" s="1028"/>
      <c r="G8" s="1028"/>
      <c r="H8" s="1028"/>
      <c r="I8" s="1028"/>
      <c r="J8" s="1028"/>
      <c r="K8" s="1028"/>
      <c r="L8" s="1028"/>
      <c r="M8" s="1028"/>
      <c r="N8" s="1028"/>
      <c r="O8" s="1028"/>
      <c r="P8" s="1029"/>
      <c r="Q8" s="1035">
        <v>748</v>
      </c>
      <c r="R8" s="1036"/>
      <c r="S8" s="1036"/>
      <c r="T8" s="1036"/>
      <c r="U8" s="1036"/>
      <c r="V8" s="1036">
        <v>605</v>
      </c>
      <c r="W8" s="1036"/>
      <c r="X8" s="1036"/>
      <c r="Y8" s="1036"/>
      <c r="Z8" s="1036"/>
      <c r="AA8" s="1036">
        <v>144</v>
      </c>
      <c r="AB8" s="1036"/>
      <c r="AC8" s="1036"/>
      <c r="AD8" s="1036"/>
      <c r="AE8" s="1037"/>
      <c r="AF8" s="1032">
        <v>50</v>
      </c>
      <c r="AG8" s="1033"/>
      <c r="AH8" s="1033"/>
      <c r="AI8" s="1033"/>
      <c r="AJ8" s="1034"/>
      <c r="AK8" s="1077" t="s">
        <v>558</v>
      </c>
      <c r="AL8" s="1078"/>
      <c r="AM8" s="1078"/>
      <c r="AN8" s="1078"/>
      <c r="AO8" s="1078"/>
      <c r="AP8" s="1078">
        <v>841</v>
      </c>
      <c r="AQ8" s="1078"/>
      <c r="AR8" s="1078"/>
      <c r="AS8" s="1078"/>
      <c r="AT8" s="1078"/>
      <c r="AU8" s="1079"/>
      <c r="AV8" s="1079"/>
      <c r="AW8" s="1079"/>
      <c r="AX8" s="1079"/>
      <c r="AY8" s="1080"/>
      <c r="AZ8" s="220"/>
      <c r="BA8" s="220"/>
      <c r="BB8" s="220"/>
      <c r="BC8" s="220"/>
      <c r="BD8" s="220"/>
      <c r="BE8" s="221"/>
      <c r="BF8" s="221"/>
      <c r="BG8" s="221"/>
      <c r="BH8" s="221"/>
      <c r="BI8" s="221"/>
      <c r="BJ8" s="221"/>
      <c r="BK8" s="221"/>
      <c r="BL8" s="221"/>
      <c r="BM8" s="221"/>
      <c r="BN8" s="221"/>
      <c r="BO8" s="221"/>
      <c r="BP8" s="221"/>
      <c r="BQ8" s="226">
        <v>2</v>
      </c>
      <c r="BR8" s="227"/>
      <c r="BS8" s="989"/>
      <c r="BT8" s="990"/>
      <c r="BU8" s="990"/>
      <c r="BV8" s="990"/>
      <c r="BW8" s="990"/>
      <c r="BX8" s="990"/>
      <c r="BY8" s="990"/>
      <c r="BZ8" s="990"/>
      <c r="CA8" s="990"/>
      <c r="CB8" s="990"/>
      <c r="CC8" s="990"/>
      <c r="CD8" s="990"/>
      <c r="CE8" s="990"/>
      <c r="CF8" s="990"/>
      <c r="CG8" s="1011"/>
      <c r="CH8" s="986"/>
      <c r="CI8" s="987"/>
      <c r="CJ8" s="987"/>
      <c r="CK8" s="987"/>
      <c r="CL8" s="988"/>
      <c r="CM8" s="986"/>
      <c r="CN8" s="987"/>
      <c r="CO8" s="987"/>
      <c r="CP8" s="987"/>
      <c r="CQ8" s="988"/>
      <c r="CR8" s="986"/>
      <c r="CS8" s="987"/>
      <c r="CT8" s="987"/>
      <c r="CU8" s="987"/>
      <c r="CV8" s="988"/>
      <c r="CW8" s="986"/>
      <c r="CX8" s="987"/>
      <c r="CY8" s="987"/>
      <c r="CZ8" s="987"/>
      <c r="DA8" s="988"/>
      <c r="DB8" s="986"/>
      <c r="DC8" s="987"/>
      <c r="DD8" s="987"/>
      <c r="DE8" s="987"/>
      <c r="DF8" s="988"/>
      <c r="DG8" s="986"/>
      <c r="DH8" s="987"/>
      <c r="DI8" s="987"/>
      <c r="DJ8" s="987"/>
      <c r="DK8" s="988"/>
      <c r="DL8" s="986"/>
      <c r="DM8" s="987"/>
      <c r="DN8" s="987"/>
      <c r="DO8" s="987"/>
      <c r="DP8" s="988"/>
      <c r="DQ8" s="986"/>
      <c r="DR8" s="987"/>
      <c r="DS8" s="987"/>
      <c r="DT8" s="987"/>
      <c r="DU8" s="988"/>
      <c r="DV8" s="989"/>
      <c r="DW8" s="990"/>
      <c r="DX8" s="990"/>
      <c r="DY8" s="990"/>
      <c r="DZ8" s="991"/>
      <c r="EA8" s="222"/>
    </row>
    <row r="9" spans="1:131" s="223" customFormat="1" ht="26.25" customHeight="1" x14ac:dyDescent="0.15">
      <c r="A9" s="226">
        <v>3</v>
      </c>
      <c r="B9" s="1027"/>
      <c r="C9" s="1028"/>
      <c r="D9" s="1028"/>
      <c r="E9" s="1028"/>
      <c r="F9" s="1028"/>
      <c r="G9" s="1028"/>
      <c r="H9" s="1028"/>
      <c r="I9" s="1028"/>
      <c r="J9" s="1028"/>
      <c r="K9" s="1028"/>
      <c r="L9" s="1028"/>
      <c r="M9" s="1028"/>
      <c r="N9" s="1028"/>
      <c r="O9" s="1028"/>
      <c r="P9" s="1029"/>
      <c r="Q9" s="1035"/>
      <c r="R9" s="1036"/>
      <c r="S9" s="1036"/>
      <c r="T9" s="1036"/>
      <c r="U9" s="1036"/>
      <c r="V9" s="1036"/>
      <c r="W9" s="1036"/>
      <c r="X9" s="1036"/>
      <c r="Y9" s="1036"/>
      <c r="Z9" s="1036"/>
      <c r="AA9" s="1036"/>
      <c r="AB9" s="1036"/>
      <c r="AC9" s="1036"/>
      <c r="AD9" s="1036"/>
      <c r="AE9" s="1037"/>
      <c r="AF9" s="1032"/>
      <c r="AG9" s="1033"/>
      <c r="AH9" s="1033"/>
      <c r="AI9" s="1033"/>
      <c r="AJ9" s="1034"/>
      <c r="AK9" s="1077"/>
      <c r="AL9" s="1078"/>
      <c r="AM9" s="1078"/>
      <c r="AN9" s="1078"/>
      <c r="AO9" s="1078"/>
      <c r="AP9" s="1078"/>
      <c r="AQ9" s="1078"/>
      <c r="AR9" s="1078"/>
      <c r="AS9" s="1078"/>
      <c r="AT9" s="1078"/>
      <c r="AU9" s="1079"/>
      <c r="AV9" s="1079"/>
      <c r="AW9" s="1079"/>
      <c r="AX9" s="1079"/>
      <c r="AY9" s="1080"/>
      <c r="AZ9" s="220"/>
      <c r="BA9" s="220"/>
      <c r="BB9" s="220"/>
      <c r="BC9" s="220"/>
      <c r="BD9" s="220"/>
      <c r="BE9" s="221"/>
      <c r="BF9" s="221"/>
      <c r="BG9" s="221"/>
      <c r="BH9" s="221"/>
      <c r="BI9" s="221"/>
      <c r="BJ9" s="221"/>
      <c r="BK9" s="221"/>
      <c r="BL9" s="221"/>
      <c r="BM9" s="221"/>
      <c r="BN9" s="221"/>
      <c r="BO9" s="221"/>
      <c r="BP9" s="221"/>
      <c r="BQ9" s="226">
        <v>3</v>
      </c>
      <c r="BR9" s="227"/>
      <c r="BS9" s="989"/>
      <c r="BT9" s="990"/>
      <c r="BU9" s="990"/>
      <c r="BV9" s="990"/>
      <c r="BW9" s="990"/>
      <c r="BX9" s="990"/>
      <c r="BY9" s="990"/>
      <c r="BZ9" s="990"/>
      <c r="CA9" s="990"/>
      <c r="CB9" s="990"/>
      <c r="CC9" s="990"/>
      <c r="CD9" s="990"/>
      <c r="CE9" s="990"/>
      <c r="CF9" s="990"/>
      <c r="CG9" s="1011"/>
      <c r="CH9" s="986"/>
      <c r="CI9" s="987"/>
      <c r="CJ9" s="987"/>
      <c r="CK9" s="987"/>
      <c r="CL9" s="988"/>
      <c r="CM9" s="986"/>
      <c r="CN9" s="987"/>
      <c r="CO9" s="987"/>
      <c r="CP9" s="987"/>
      <c r="CQ9" s="988"/>
      <c r="CR9" s="986"/>
      <c r="CS9" s="987"/>
      <c r="CT9" s="987"/>
      <c r="CU9" s="987"/>
      <c r="CV9" s="988"/>
      <c r="CW9" s="986"/>
      <c r="CX9" s="987"/>
      <c r="CY9" s="987"/>
      <c r="CZ9" s="987"/>
      <c r="DA9" s="988"/>
      <c r="DB9" s="986"/>
      <c r="DC9" s="987"/>
      <c r="DD9" s="987"/>
      <c r="DE9" s="987"/>
      <c r="DF9" s="988"/>
      <c r="DG9" s="986"/>
      <c r="DH9" s="987"/>
      <c r="DI9" s="987"/>
      <c r="DJ9" s="987"/>
      <c r="DK9" s="988"/>
      <c r="DL9" s="986"/>
      <c r="DM9" s="987"/>
      <c r="DN9" s="987"/>
      <c r="DO9" s="987"/>
      <c r="DP9" s="988"/>
      <c r="DQ9" s="986"/>
      <c r="DR9" s="987"/>
      <c r="DS9" s="987"/>
      <c r="DT9" s="987"/>
      <c r="DU9" s="988"/>
      <c r="DV9" s="989"/>
      <c r="DW9" s="990"/>
      <c r="DX9" s="990"/>
      <c r="DY9" s="990"/>
      <c r="DZ9" s="991"/>
      <c r="EA9" s="222"/>
    </row>
    <row r="10" spans="1:131" s="223" customFormat="1" ht="26.25" customHeight="1" x14ac:dyDescent="0.15">
      <c r="A10" s="226">
        <v>4</v>
      </c>
      <c r="B10" s="1027"/>
      <c r="C10" s="1028"/>
      <c r="D10" s="1028"/>
      <c r="E10" s="1028"/>
      <c r="F10" s="1028"/>
      <c r="G10" s="1028"/>
      <c r="H10" s="1028"/>
      <c r="I10" s="1028"/>
      <c r="J10" s="1028"/>
      <c r="K10" s="1028"/>
      <c r="L10" s="1028"/>
      <c r="M10" s="1028"/>
      <c r="N10" s="1028"/>
      <c r="O10" s="1028"/>
      <c r="P10" s="1029"/>
      <c r="Q10" s="1035"/>
      <c r="R10" s="1036"/>
      <c r="S10" s="1036"/>
      <c r="T10" s="1036"/>
      <c r="U10" s="1036"/>
      <c r="V10" s="1036"/>
      <c r="W10" s="1036"/>
      <c r="X10" s="1036"/>
      <c r="Y10" s="1036"/>
      <c r="Z10" s="1036"/>
      <c r="AA10" s="1036"/>
      <c r="AB10" s="1036"/>
      <c r="AC10" s="1036"/>
      <c r="AD10" s="1036"/>
      <c r="AE10" s="1037"/>
      <c r="AF10" s="1032"/>
      <c r="AG10" s="1033"/>
      <c r="AH10" s="1033"/>
      <c r="AI10" s="1033"/>
      <c r="AJ10" s="1034"/>
      <c r="AK10" s="1077"/>
      <c r="AL10" s="1078"/>
      <c r="AM10" s="1078"/>
      <c r="AN10" s="1078"/>
      <c r="AO10" s="1078"/>
      <c r="AP10" s="1078"/>
      <c r="AQ10" s="1078"/>
      <c r="AR10" s="1078"/>
      <c r="AS10" s="1078"/>
      <c r="AT10" s="1078"/>
      <c r="AU10" s="1079"/>
      <c r="AV10" s="1079"/>
      <c r="AW10" s="1079"/>
      <c r="AX10" s="1079"/>
      <c r="AY10" s="1080"/>
      <c r="AZ10" s="220"/>
      <c r="BA10" s="220"/>
      <c r="BB10" s="220"/>
      <c r="BC10" s="220"/>
      <c r="BD10" s="220"/>
      <c r="BE10" s="221"/>
      <c r="BF10" s="221"/>
      <c r="BG10" s="221"/>
      <c r="BH10" s="221"/>
      <c r="BI10" s="221"/>
      <c r="BJ10" s="221"/>
      <c r="BK10" s="221"/>
      <c r="BL10" s="221"/>
      <c r="BM10" s="221"/>
      <c r="BN10" s="221"/>
      <c r="BO10" s="221"/>
      <c r="BP10" s="221"/>
      <c r="BQ10" s="226">
        <v>4</v>
      </c>
      <c r="BR10" s="227"/>
      <c r="BS10" s="989"/>
      <c r="BT10" s="990"/>
      <c r="BU10" s="990"/>
      <c r="BV10" s="990"/>
      <c r="BW10" s="990"/>
      <c r="BX10" s="990"/>
      <c r="BY10" s="990"/>
      <c r="BZ10" s="990"/>
      <c r="CA10" s="990"/>
      <c r="CB10" s="990"/>
      <c r="CC10" s="990"/>
      <c r="CD10" s="990"/>
      <c r="CE10" s="990"/>
      <c r="CF10" s="990"/>
      <c r="CG10" s="1011"/>
      <c r="CH10" s="986"/>
      <c r="CI10" s="987"/>
      <c r="CJ10" s="987"/>
      <c r="CK10" s="987"/>
      <c r="CL10" s="988"/>
      <c r="CM10" s="986"/>
      <c r="CN10" s="987"/>
      <c r="CO10" s="987"/>
      <c r="CP10" s="987"/>
      <c r="CQ10" s="988"/>
      <c r="CR10" s="986"/>
      <c r="CS10" s="987"/>
      <c r="CT10" s="987"/>
      <c r="CU10" s="987"/>
      <c r="CV10" s="988"/>
      <c r="CW10" s="986"/>
      <c r="CX10" s="987"/>
      <c r="CY10" s="987"/>
      <c r="CZ10" s="987"/>
      <c r="DA10" s="988"/>
      <c r="DB10" s="986"/>
      <c r="DC10" s="987"/>
      <c r="DD10" s="987"/>
      <c r="DE10" s="987"/>
      <c r="DF10" s="988"/>
      <c r="DG10" s="986"/>
      <c r="DH10" s="987"/>
      <c r="DI10" s="987"/>
      <c r="DJ10" s="987"/>
      <c r="DK10" s="988"/>
      <c r="DL10" s="986"/>
      <c r="DM10" s="987"/>
      <c r="DN10" s="987"/>
      <c r="DO10" s="987"/>
      <c r="DP10" s="988"/>
      <c r="DQ10" s="986"/>
      <c r="DR10" s="987"/>
      <c r="DS10" s="987"/>
      <c r="DT10" s="987"/>
      <c r="DU10" s="988"/>
      <c r="DV10" s="989"/>
      <c r="DW10" s="990"/>
      <c r="DX10" s="990"/>
      <c r="DY10" s="990"/>
      <c r="DZ10" s="991"/>
      <c r="EA10" s="222"/>
    </row>
    <row r="11" spans="1:131" s="223" customFormat="1" ht="26.25" customHeight="1" x14ac:dyDescent="0.15">
      <c r="A11" s="226">
        <v>5</v>
      </c>
      <c r="B11" s="1027"/>
      <c r="C11" s="1028"/>
      <c r="D11" s="1028"/>
      <c r="E11" s="1028"/>
      <c r="F11" s="1028"/>
      <c r="G11" s="1028"/>
      <c r="H11" s="1028"/>
      <c r="I11" s="1028"/>
      <c r="J11" s="1028"/>
      <c r="K11" s="1028"/>
      <c r="L11" s="1028"/>
      <c r="M11" s="1028"/>
      <c r="N11" s="1028"/>
      <c r="O11" s="1028"/>
      <c r="P11" s="1029"/>
      <c r="Q11" s="1035"/>
      <c r="R11" s="1036"/>
      <c r="S11" s="1036"/>
      <c r="T11" s="1036"/>
      <c r="U11" s="1036"/>
      <c r="V11" s="1036"/>
      <c r="W11" s="1036"/>
      <c r="X11" s="1036"/>
      <c r="Y11" s="1036"/>
      <c r="Z11" s="1036"/>
      <c r="AA11" s="1036"/>
      <c r="AB11" s="1036"/>
      <c r="AC11" s="1036"/>
      <c r="AD11" s="1036"/>
      <c r="AE11" s="1037"/>
      <c r="AF11" s="1032"/>
      <c r="AG11" s="1033"/>
      <c r="AH11" s="1033"/>
      <c r="AI11" s="1033"/>
      <c r="AJ11" s="1034"/>
      <c r="AK11" s="1077"/>
      <c r="AL11" s="1078"/>
      <c r="AM11" s="1078"/>
      <c r="AN11" s="1078"/>
      <c r="AO11" s="1078"/>
      <c r="AP11" s="1078"/>
      <c r="AQ11" s="1078"/>
      <c r="AR11" s="1078"/>
      <c r="AS11" s="1078"/>
      <c r="AT11" s="1078"/>
      <c r="AU11" s="1079"/>
      <c r="AV11" s="1079"/>
      <c r="AW11" s="1079"/>
      <c r="AX11" s="1079"/>
      <c r="AY11" s="1080"/>
      <c r="AZ11" s="220"/>
      <c r="BA11" s="220"/>
      <c r="BB11" s="220"/>
      <c r="BC11" s="220"/>
      <c r="BD11" s="220"/>
      <c r="BE11" s="221"/>
      <c r="BF11" s="221"/>
      <c r="BG11" s="221"/>
      <c r="BH11" s="221"/>
      <c r="BI11" s="221"/>
      <c r="BJ11" s="221"/>
      <c r="BK11" s="221"/>
      <c r="BL11" s="221"/>
      <c r="BM11" s="221"/>
      <c r="BN11" s="221"/>
      <c r="BO11" s="221"/>
      <c r="BP11" s="221"/>
      <c r="BQ11" s="226">
        <v>5</v>
      </c>
      <c r="BR11" s="227"/>
      <c r="BS11" s="989"/>
      <c r="BT11" s="990"/>
      <c r="BU11" s="990"/>
      <c r="BV11" s="990"/>
      <c r="BW11" s="990"/>
      <c r="BX11" s="990"/>
      <c r="BY11" s="990"/>
      <c r="BZ11" s="990"/>
      <c r="CA11" s="990"/>
      <c r="CB11" s="990"/>
      <c r="CC11" s="990"/>
      <c r="CD11" s="990"/>
      <c r="CE11" s="990"/>
      <c r="CF11" s="990"/>
      <c r="CG11" s="1011"/>
      <c r="CH11" s="986"/>
      <c r="CI11" s="987"/>
      <c r="CJ11" s="987"/>
      <c r="CK11" s="987"/>
      <c r="CL11" s="988"/>
      <c r="CM11" s="986"/>
      <c r="CN11" s="987"/>
      <c r="CO11" s="987"/>
      <c r="CP11" s="987"/>
      <c r="CQ11" s="988"/>
      <c r="CR11" s="986"/>
      <c r="CS11" s="987"/>
      <c r="CT11" s="987"/>
      <c r="CU11" s="987"/>
      <c r="CV11" s="988"/>
      <c r="CW11" s="986"/>
      <c r="CX11" s="987"/>
      <c r="CY11" s="987"/>
      <c r="CZ11" s="987"/>
      <c r="DA11" s="988"/>
      <c r="DB11" s="986"/>
      <c r="DC11" s="987"/>
      <c r="DD11" s="987"/>
      <c r="DE11" s="987"/>
      <c r="DF11" s="988"/>
      <c r="DG11" s="986"/>
      <c r="DH11" s="987"/>
      <c r="DI11" s="987"/>
      <c r="DJ11" s="987"/>
      <c r="DK11" s="988"/>
      <c r="DL11" s="986"/>
      <c r="DM11" s="987"/>
      <c r="DN11" s="987"/>
      <c r="DO11" s="987"/>
      <c r="DP11" s="988"/>
      <c r="DQ11" s="986"/>
      <c r="DR11" s="987"/>
      <c r="DS11" s="987"/>
      <c r="DT11" s="987"/>
      <c r="DU11" s="988"/>
      <c r="DV11" s="989"/>
      <c r="DW11" s="990"/>
      <c r="DX11" s="990"/>
      <c r="DY11" s="990"/>
      <c r="DZ11" s="991"/>
      <c r="EA11" s="222"/>
    </row>
    <row r="12" spans="1:131" s="223" customFormat="1" ht="26.25" customHeight="1" x14ac:dyDescent="0.15">
      <c r="A12" s="226">
        <v>6</v>
      </c>
      <c r="B12" s="1027"/>
      <c r="C12" s="1028"/>
      <c r="D12" s="1028"/>
      <c r="E12" s="1028"/>
      <c r="F12" s="1028"/>
      <c r="G12" s="1028"/>
      <c r="H12" s="1028"/>
      <c r="I12" s="1028"/>
      <c r="J12" s="1028"/>
      <c r="K12" s="1028"/>
      <c r="L12" s="1028"/>
      <c r="M12" s="1028"/>
      <c r="N12" s="1028"/>
      <c r="O12" s="1028"/>
      <c r="P12" s="1029"/>
      <c r="Q12" s="1035"/>
      <c r="R12" s="1036"/>
      <c r="S12" s="1036"/>
      <c r="T12" s="1036"/>
      <c r="U12" s="1036"/>
      <c r="V12" s="1036"/>
      <c r="W12" s="1036"/>
      <c r="X12" s="1036"/>
      <c r="Y12" s="1036"/>
      <c r="Z12" s="1036"/>
      <c r="AA12" s="1036"/>
      <c r="AB12" s="1036"/>
      <c r="AC12" s="1036"/>
      <c r="AD12" s="1036"/>
      <c r="AE12" s="1037"/>
      <c r="AF12" s="1032"/>
      <c r="AG12" s="1033"/>
      <c r="AH12" s="1033"/>
      <c r="AI12" s="1033"/>
      <c r="AJ12" s="1034"/>
      <c r="AK12" s="1077"/>
      <c r="AL12" s="1078"/>
      <c r="AM12" s="1078"/>
      <c r="AN12" s="1078"/>
      <c r="AO12" s="1078"/>
      <c r="AP12" s="1078"/>
      <c r="AQ12" s="1078"/>
      <c r="AR12" s="1078"/>
      <c r="AS12" s="1078"/>
      <c r="AT12" s="1078"/>
      <c r="AU12" s="1079"/>
      <c r="AV12" s="1079"/>
      <c r="AW12" s="1079"/>
      <c r="AX12" s="1079"/>
      <c r="AY12" s="1080"/>
      <c r="AZ12" s="220"/>
      <c r="BA12" s="220"/>
      <c r="BB12" s="220"/>
      <c r="BC12" s="220"/>
      <c r="BD12" s="220"/>
      <c r="BE12" s="221"/>
      <c r="BF12" s="221"/>
      <c r="BG12" s="221"/>
      <c r="BH12" s="221"/>
      <c r="BI12" s="221"/>
      <c r="BJ12" s="221"/>
      <c r="BK12" s="221"/>
      <c r="BL12" s="221"/>
      <c r="BM12" s="221"/>
      <c r="BN12" s="221"/>
      <c r="BO12" s="221"/>
      <c r="BP12" s="221"/>
      <c r="BQ12" s="226">
        <v>6</v>
      </c>
      <c r="BR12" s="227"/>
      <c r="BS12" s="989"/>
      <c r="BT12" s="990"/>
      <c r="BU12" s="990"/>
      <c r="BV12" s="990"/>
      <c r="BW12" s="990"/>
      <c r="BX12" s="990"/>
      <c r="BY12" s="990"/>
      <c r="BZ12" s="990"/>
      <c r="CA12" s="990"/>
      <c r="CB12" s="990"/>
      <c r="CC12" s="990"/>
      <c r="CD12" s="990"/>
      <c r="CE12" s="990"/>
      <c r="CF12" s="990"/>
      <c r="CG12" s="1011"/>
      <c r="CH12" s="986"/>
      <c r="CI12" s="987"/>
      <c r="CJ12" s="987"/>
      <c r="CK12" s="987"/>
      <c r="CL12" s="988"/>
      <c r="CM12" s="986"/>
      <c r="CN12" s="987"/>
      <c r="CO12" s="987"/>
      <c r="CP12" s="987"/>
      <c r="CQ12" s="988"/>
      <c r="CR12" s="986"/>
      <c r="CS12" s="987"/>
      <c r="CT12" s="987"/>
      <c r="CU12" s="987"/>
      <c r="CV12" s="988"/>
      <c r="CW12" s="986"/>
      <c r="CX12" s="987"/>
      <c r="CY12" s="987"/>
      <c r="CZ12" s="987"/>
      <c r="DA12" s="988"/>
      <c r="DB12" s="986"/>
      <c r="DC12" s="987"/>
      <c r="DD12" s="987"/>
      <c r="DE12" s="987"/>
      <c r="DF12" s="988"/>
      <c r="DG12" s="986"/>
      <c r="DH12" s="987"/>
      <c r="DI12" s="987"/>
      <c r="DJ12" s="987"/>
      <c r="DK12" s="988"/>
      <c r="DL12" s="986"/>
      <c r="DM12" s="987"/>
      <c r="DN12" s="987"/>
      <c r="DO12" s="987"/>
      <c r="DP12" s="988"/>
      <c r="DQ12" s="986"/>
      <c r="DR12" s="987"/>
      <c r="DS12" s="987"/>
      <c r="DT12" s="987"/>
      <c r="DU12" s="988"/>
      <c r="DV12" s="989"/>
      <c r="DW12" s="990"/>
      <c r="DX12" s="990"/>
      <c r="DY12" s="990"/>
      <c r="DZ12" s="991"/>
      <c r="EA12" s="222"/>
    </row>
    <row r="13" spans="1:131" s="223" customFormat="1" ht="26.25" customHeight="1" x14ac:dyDescent="0.15">
      <c r="A13" s="226">
        <v>7</v>
      </c>
      <c r="B13" s="1027"/>
      <c r="C13" s="1028"/>
      <c r="D13" s="1028"/>
      <c r="E13" s="1028"/>
      <c r="F13" s="1028"/>
      <c r="G13" s="1028"/>
      <c r="H13" s="1028"/>
      <c r="I13" s="1028"/>
      <c r="J13" s="1028"/>
      <c r="K13" s="1028"/>
      <c r="L13" s="1028"/>
      <c r="M13" s="1028"/>
      <c r="N13" s="1028"/>
      <c r="O13" s="1028"/>
      <c r="P13" s="1029"/>
      <c r="Q13" s="1035"/>
      <c r="R13" s="1036"/>
      <c r="S13" s="1036"/>
      <c r="T13" s="1036"/>
      <c r="U13" s="1036"/>
      <c r="V13" s="1036"/>
      <c r="W13" s="1036"/>
      <c r="X13" s="1036"/>
      <c r="Y13" s="1036"/>
      <c r="Z13" s="1036"/>
      <c r="AA13" s="1036"/>
      <c r="AB13" s="1036"/>
      <c r="AC13" s="1036"/>
      <c r="AD13" s="1036"/>
      <c r="AE13" s="1037"/>
      <c r="AF13" s="1032"/>
      <c r="AG13" s="1033"/>
      <c r="AH13" s="1033"/>
      <c r="AI13" s="1033"/>
      <c r="AJ13" s="1034"/>
      <c r="AK13" s="1077"/>
      <c r="AL13" s="1078"/>
      <c r="AM13" s="1078"/>
      <c r="AN13" s="1078"/>
      <c r="AO13" s="1078"/>
      <c r="AP13" s="1078"/>
      <c r="AQ13" s="1078"/>
      <c r="AR13" s="1078"/>
      <c r="AS13" s="1078"/>
      <c r="AT13" s="1078"/>
      <c r="AU13" s="1079"/>
      <c r="AV13" s="1079"/>
      <c r="AW13" s="1079"/>
      <c r="AX13" s="1079"/>
      <c r="AY13" s="1080"/>
      <c r="AZ13" s="220"/>
      <c r="BA13" s="220"/>
      <c r="BB13" s="220"/>
      <c r="BC13" s="220"/>
      <c r="BD13" s="220"/>
      <c r="BE13" s="221"/>
      <c r="BF13" s="221"/>
      <c r="BG13" s="221"/>
      <c r="BH13" s="221"/>
      <c r="BI13" s="221"/>
      <c r="BJ13" s="221"/>
      <c r="BK13" s="221"/>
      <c r="BL13" s="221"/>
      <c r="BM13" s="221"/>
      <c r="BN13" s="221"/>
      <c r="BO13" s="221"/>
      <c r="BP13" s="221"/>
      <c r="BQ13" s="226">
        <v>7</v>
      </c>
      <c r="BR13" s="227"/>
      <c r="BS13" s="989"/>
      <c r="BT13" s="990"/>
      <c r="BU13" s="990"/>
      <c r="BV13" s="990"/>
      <c r="BW13" s="990"/>
      <c r="BX13" s="990"/>
      <c r="BY13" s="990"/>
      <c r="BZ13" s="990"/>
      <c r="CA13" s="990"/>
      <c r="CB13" s="990"/>
      <c r="CC13" s="990"/>
      <c r="CD13" s="990"/>
      <c r="CE13" s="990"/>
      <c r="CF13" s="990"/>
      <c r="CG13" s="1011"/>
      <c r="CH13" s="986"/>
      <c r="CI13" s="987"/>
      <c r="CJ13" s="987"/>
      <c r="CK13" s="987"/>
      <c r="CL13" s="988"/>
      <c r="CM13" s="986"/>
      <c r="CN13" s="987"/>
      <c r="CO13" s="987"/>
      <c r="CP13" s="987"/>
      <c r="CQ13" s="988"/>
      <c r="CR13" s="986"/>
      <c r="CS13" s="987"/>
      <c r="CT13" s="987"/>
      <c r="CU13" s="987"/>
      <c r="CV13" s="988"/>
      <c r="CW13" s="986"/>
      <c r="CX13" s="987"/>
      <c r="CY13" s="987"/>
      <c r="CZ13" s="987"/>
      <c r="DA13" s="988"/>
      <c r="DB13" s="986"/>
      <c r="DC13" s="987"/>
      <c r="DD13" s="987"/>
      <c r="DE13" s="987"/>
      <c r="DF13" s="988"/>
      <c r="DG13" s="986"/>
      <c r="DH13" s="987"/>
      <c r="DI13" s="987"/>
      <c r="DJ13" s="987"/>
      <c r="DK13" s="988"/>
      <c r="DL13" s="986"/>
      <c r="DM13" s="987"/>
      <c r="DN13" s="987"/>
      <c r="DO13" s="987"/>
      <c r="DP13" s="988"/>
      <c r="DQ13" s="986"/>
      <c r="DR13" s="987"/>
      <c r="DS13" s="987"/>
      <c r="DT13" s="987"/>
      <c r="DU13" s="988"/>
      <c r="DV13" s="989"/>
      <c r="DW13" s="990"/>
      <c r="DX13" s="990"/>
      <c r="DY13" s="990"/>
      <c r="DZ13" s="991"/>
      <c r="EA13" s="222"/>
    </row>
    <row r="14" spans="1:131" s="223" customFormat="1" ht="26.25" customHeight="1" x14ac:dyDescent="0.15">
      <c r="A14" s="226">
        <v>8</v>
      </c>
      <c r="B14" s="1027"/>
      <c r="C14" s="1028"/>
      <c r="D14" s="1028"/>
      <c r="E14" s="1028"/>
      <c r="F14" s="1028"/>
      <c r="G14" s="1028"/>
      <c r="H14" s="1028"/>
      <c r="I14" s="1028"/>
      <c r="J14" s="1028"/>
      <c r="K14" s="1028"/>
      <c r="L14" s="1028"/>
      <c r="M14" s="1028"/>
      <c r="N14" s="1028"/>
      <c r="O14" s="1028"/>
      <c r="P14" s="1029"/>
      <c r="Q14" s="1035"/>
      <c r="R14" s="1036"/>
      <c r="S14" s="1036"/>
      <c r="T14" s="1036"/>
      <c r="U14" s="1036"/>
      <c r="V14" s="1036"/>
      <c r="W14" s="1036"/>
      <c r="X14" s="1036"/>
      <c r="Y14" s="1036"/>
      <c r="Z14" s="1036"/>
      <c r="AA14" s="1036"/>
      <c r="AB14" s="1036"/>
      <c r="AC14" s="1036"/>
      <c r="AD14" s="1036"/>
      <c r="AE14" s="1037"/>
      <c r="AF14" s="1032"/>
      <c r="AG14" s="1033"/>
      <c r="AH14" s="1033"/>
      <c r="AI14" s="1033"/>
      <c r="AJ14" s="1034"/>
      <c r="AK14" s="1077"/>
      <c r="AL14" s="1078"/>
      <c r="AM14" s="1078"/>
      <c r="AN14" s="1078"/>
      <c r="AO14" s="1078"/>
      <c r="AP14" s="1078"/>
      <c r="AQ14" s="1078"/>
      <c r="AR14" s="1078"/>
      <c r="AS14" s="1078"/>
      <c r="AT14" s="1078"/>
      <c r="AU14" s="1079"/>
      <c r="AV14" s="1079"/>
      <c r="AW14" s="1079"/>
      <c r="AX14" s="1079"/>
      <c r="AY14" s="1080"/>
      <c r="AZ14" s="220"/>
      <c r="BA14" s="220"/>
      <c r="BB14" s="220"/>
      <c r="BC14" s="220"/>
      <c r="BD14" s="220"/>
      <c r="BE14" s="221"/>
      <c r="BF14" s="221"/>
      <c r="BG14" s="221"/>
      <c r="BH14" s="221"/>
      <c r="BI14" s="221"/>
      <c r="BJ14" s="221"/>
      <c r="BK14" s="221"/>
      <c r="BL14" s="221"/>
      <c r="BM14" s="221"/>
      <c r="BN14" s="221"/>
      <c r="BO14" s="221"/>
      <c r="BP14" s="221"/>
      <c r="BQ14" s="226">
        <v>8</v>
      </c>
      <c r="BR14" s="227"/>
      <c r="BS14" s="989"/>
      <c r="BT14" s="990"/>
      <c r="BU14" s="990"/>
      <c r="BV14" s="990"/>
      <c r="BW14" s="990"/>
      <c r="BX14" s="990"/>
      <c r="BY14" s="990"/>
      <c r="BZ14" s="990"/>
      <c r="CA14" s="990"/>
      <c r="CB14" s="990"/>
      <c r="CC14" s="990"/>
      <c r="CD14" s="990"/>
      <c r="CE14" s="990"/>
      <c r="CF14" s="990"/>
      <c r="CG14" s="1011"/>
      <c r="CH14" s="986"/>
      <c r="CI14" s="987"/>
      <c r="CJ14" s="987"/>
      <c r="CK14" s="987"/>
      <c r="CL14" s="988"/>
      <c r="CM14" s="986"/>
      <c r="CN14" s="987"/>
      <c r="CO14" s="987"/>
      <c r="CP14" s="987"/>
      <c r="CQ14" s="988"/>
      <c r="CR14" s="986"/>
      <c r="CS14" s="987"/>
      <c r="CT14" s="987"/>
      <c r="CU14" s="987"/>
      <c r="CV14" s="988"/>
      <c r="CW14" s="986"/>
      <c r="CX14" s="987"/>
      <c r="CY14" s="987"/>
      <c r="CZ14" s="987"/>
      <c r="DA14" s="988"/>
      <c r="DB14" s="986"/>
      <c r="DC14" s="987"/>
      <c r="DD14" s="987"/>
      <c r="DE14" s="987"/>
      <c r="DF14" s="988"/>
      <c r="DG14" s="986"/>
      <c r="DH14" s="987"/>
      <c r="DI14" s="987"/>
      <c r="DJ14" s="987"/>
      <c r="DK14" s="988"/>
      <c r="DL14" s="986"/>
      <c r="DM14" s="987"/>
      <c r="DN14" s="987"/>
      <c r="DO14" s="987"/>
      <c r="DP14" s="988"/>
      <c r="DQ14" s="986"/>
      <c r="DR14" s="987"/>
      <c r="DS14" s="987"/>
      <c r="DT14" s="987"/>
      <c r="DU14" s="988"/>
      <c r="DV14" s="989"/>
      <c r="DW14" s="990"/>
      <c r="DX14" s="990"/>
      <c r="DY14" s="990"/>
      <c r="DZ14" s="991"/>
      <c r="EA14" s="222"/>
    </row>
    <row r="15" spans="1:131" s="223" customFormat="1" ht="26.25" customHeight="1" x14ac:dyDescent="0.15">
      <c r="A15" s="226">
        <v>9</v>
      </c>
      <c r="B15" s="1027"/>
      <c r="C15" s="1028"/>
      <c r="D15" s="1028"/>
      <c r="E15" s="1028"/>
      <c r="F15" s="1028"/>
      <c r="G15" s="1028"/>
      <c r="H15" s="1028"/>
      <c r="I15" s="1028"/>
      <c r="J15" s="1028"/>
      <c r="K15" s="1028"/>
      <c r="L15" s="1028"/>
      <c r="M15" s="1028"/>
      <c r="N15" s="1028"/>
      <c r="O15" s="1028"/>
      <c r="P15" s="1029"/>
      <c r="Q15" s="1035"/>
      <c r="R15" s="1036"/>
      <c r="S15" s="1036"/>
      <c r="T15" s="1036"/>
      <c r="U15" s="1036"/>
      <c r="V15" s="1036"/>
      <c r="W15" s="1036"/>
      <c r="X15" s="1036"/>
      <c r="Y15" s="1036"/>
      <c r="Z15" s="1036"/>
      <c r="AA15" s="1036"/>
      <c r="AB15" s="1036"/>
      <c r="AC15" s="1036"/>
      <c r="AD15" s="1036"/>
      <c r="AE15" s="1037"/>
      <c r="AF15" s="1032"/>
      <c r="AG15" s="1033"/>
      <c r="AH15" s="1033"/>
      <c r="AI15" s="1033"/>
      <c r="AJ15" s="1034"/>
      <c r="AK15" s="1077"/>
      <c r="AL15" s="1078"/>
      <c r="AM15" s="1078"/>
      <c r="AN15" s="1078"/>
      <c r="AO15" s="1078"/>
      <c r="AP15" s="1078"/>
      <c r="AQ15" s="1078"/>
      <c r="AR15" s="1078"/>
      <c r="AS15" s="1078"/>
      <c r="AT15" s="1078"/>
      <c r="AU15" s="1079"/>
      <c r="AV15" s="1079"/>
      <c r="AW15" s="1079"/>
      <c r="AX15" s="1079"/>
      <c r="AY15" s="1080"/>
      <c r="AZ15" s="220"/>
      <c r="BA15" s="220"/>
      <c r="BB15" s="220"/>
      <c r="BC15" s="220"/>
      <c r="BD15" s="220"/>
      <c r="BE15" s="221"/>
      <c r="BF15" s="221"/>
      <c r="BG15" s="221"/>
      <c r="BH15" s="221"/>
      <c r="BI15" s="221"/>
      <c r="BJ15" s="221"/>
      <c r="BK15" s="221"/>
      <c r="BL15" s="221"/>
      <c r="BM15" s="221"/>
      <c r="BN15" s="221"/>
      <c r="BO15" s="221"/>
      <c r="BP15" s="221"/>
      <c r="BQ15" s="226">
        <v>9</v>
      </c>
      <c r="BR15" s="227"/>
      <c r="BS15" s="989"/>
      <c r="BT15" s="990"/>
      <c r="BU15" s="990"/>
      <c r="BV15" s="990"/>
      <c r="BW15" s="990"/>
      <c r="BX15" s="990"/>
      <c r="BY15" s="990"/>
      <c r="BZ15" s="990"/>
      <c r="CA15" s="990"/>
      <c r="CB15" s="990"/>
      <c r="CC15" s="990"/>
      <c r="CD15" s="990"/>
      <c r="CE15" s="990"/>
      <c r="CF15" s="990"/>
      <c r="CG15" s="1011"/>
      <c r="CH15" s="986"/>
      <c r="CI15" s="987"/>
      <c r="CJ15" s="987"/>
      <c r="CK15" s="987"/>
      <c r="CL15" s="988"/>
      <c r="CM15" s="986"/>
      <c r="CN15" s="987"/>
      <c r="CO15" s="987"/>
      <c r="CP15" s="987"/>
      <c r="CQ15" s="988"/>
      <c r="CR15" s="986"/>
      <c r="CS15" s="987"/>
      <c r="CT15" s="987"/>
      <c r="CU15" s="987"/>
      <c r="CV15" s="988"/>
      <c r="CW15" s="986"/>
      <c r="CX15" s="987"/>
      <c r="CY15" s="987"/>
      <c r="CZ15" s="987"/>
      <c r="DA15" s="988"/>
      <c r="DB15" s="986"/>
      <c r="DC15" s="987"/>
      <c r="DD15" s="987"/>
      <c r="DE15" s="987"/>
      <c r="DF15" s="988"/>
      <c r="DG15" s="986"/>
      <c r="DH15" s="987"/>
      <c r="DI15" s="987"/>
      <c r="DJ15" s="987"/>
      <c r="DK15" s="988"/>
      <c r="DL15" s="986"/>
      <c r="DM15" s="987"/>
      <c r="DN15" s="987"/>
      <c r="DO15" s="987"/>
      <c r="DP15" s="988"/>
      <c r="DQ15" s="986"/>
      <c r="DR15" s="987"/>
      <c r="DS15" s="987"/>
      <c r="DT15" s="987"/>
      <c r="DU15" s="988"/>
      <c r="DV15" s="989"/>
      <c r="DW15" s="990"/>
      <c r="DX15" s="990"/>
      <c r="DY15" s="990"/>
      <c r="DZ15" s="991"/>
      <c r="EA15" s="222"/>
    </row>
    <row r="16" spans="1:131" s="223" customFormat="1" ht="26.25" customHeight="1" x14ac:dyDescent="0.15">
      <c r="A16" s="226">
        <v>10</v>
      </c>
      <c r="B16" s="1027"/>
      <c r="C16" s="1028"/>
      <c r="D16" s="1028"/>
      <c r="E16" s="1028"/>
      <c r="F16" s="1028"/>
      <c r="G16" s="1028"/>
      <c r="H16" s="1028"/>
      <c r="I16" s="1028"/>
      <c r="J16" s="1028"/>
      <c r="K16" s="1028"/>
      <c r="L16" s="1028"/>
      <c r="M16" s="1028"/>
      <c r="N16" s="1028"/>
      <c r="O16" s="1028"/>
      <c r="P16" s="1029"/>
      <c r="Q16" s="1035"/>
      <c r="R16" s="1036"/>
      <c r="S16" s="1036"/>
      <c r="T16" s="1036"/>
      <c r="U16" s="1036"/>
      <c r="V16" s="1036"/>
      <c r="W16" s="1036"/>
      <c r="X16" s="1036"/>
      <c r="Y16" s="1036"/>
      <c r="Z16" s="1036"/>
      <c r="AA16" s="1036"/>
      <c r="AB16" s="1036"/>
      <c r="AC16" s="1036"/>
      <c r="AD16" s="1036"/>
      <c r="AE16" s="1037"/>
      <c r="AF16" s="1032"/>
      <c r="AG16" s="1033"/>
      <c r="AH16" s="1033"/>
      <c r="AI16" s="1033"/>
      <c r="AJ16" s="1034"/>
      <c r="AK16" s="1077"/>
      <c r="AL16" s="1078"/>
      <c r="AM16" s="1078"/>
      <c r="AN16" s="1078"/>
      <c r="AO16" s="1078"/>
      <c r="AP16" s="1078"/>
      <c r="AQ16" s="1078"/>
      <c r="AR16" s="1078"/>
      <c r="AS16" s="1078"/>
      <c r="AT16" s="1078"/>
      <c r="AU16" s="1079"/>
      <c r="AV16" s="1079"/>
      <c r="AW16" s="1079"/>
      <c r="AX16" s="1079"/>
      <c r="AY16" s="1080"/>
      <c r="AZ16" s="220"/>
      <c r="BA16" s="220"/>
      <c r="BB16" s="220"/>
      <c r="BC16" s="220"/>
      <c r="BD16" s="220"/>
      <c r="BE16" s="221"/>
      <c r="BF16" s="221"/>
      <c r="BG16" s="221"/>
      <c r="BH16" s="221"/>
      <c r="BI16" s="221"/>
      <c r="BJ16" s="221"/>
      <c r="BK16" s="221"/>
      <c r="BL16" s="221"/>
      <c r="BM16" s="221"/>
      <c r="BN16" s="221"/>
      <c r="BO16" s="221"/>
      <c r="BP16" s="221"/>
      <c r="BQ16" s="226">
        <v>10</v>
      </c>
      <c r="BR16" s="227"/>
      <c r="BS16" s="989"/>
      <c r="BT16" s="990"/>
      <c r="BU16" s="990"/>
      <c r="BV16" s="990"/>
      <c r="BW16" s="990"/>
      <c r="BX16" s="990"/>
      <c r="BY16" s="990"/>
      <c r="BZ16" s="990"/>
      <c r="CA16" s="990"/>
      <c r="CB16" s="990"/>
      <c r="CC16" s="990"/>
      <c r="CD16" s="990"/>
      <c r="CE16" s="990"/>
      <c r="CF16" s="990"/>
      <c r="CG16" s="1011"/>
      <c r="CH16" s="986"/>
      <c r="CI16" s="987"/>
      <c r="CJ16" s="987"/>
      <c r="CK16" s="987"/>
      <c r="CL16" s="988"/>
      <c r="CM16" s="986"/>
      <c r="CN16" s="987"/>
      <c r="CO16" s="987"/>
      <c r="CP16" s="987"/>
      <c r="CQ16" s="988"/>
      <c r="CR16" s="986"/>
      <c r="CS16" s="987"/>
      <c r="CT16" s="987"/>
      <c r="CU16" s="987"/>
      <c r="CV16" s="988"/>
      <c r="CW16" s="986"/>
      <c r="CX16" s="987"/>
      <c r="CY16" s="987"/>
      <c r="CZ16" s="987"/>
      <c r="DA16" s="988"/>
      <c r="DB16" s="986"/>
      <c r="DC16" s="987"/>
      <c r="DD16" s="987"/>
      <c r="DE16" s="987"/>
      <c r="DF16" s="988"/>
      <c r="DG16" s="986"/>
      <c r="DH16" s="987"/>
      <c r="DI16" s="987"/>
      <c r="DJ16" s="987"/>
      <c r="DK16" s="988"/>
      <c r="DL16" s="986"/>
      <c r="DM16" s="987"/>
      <c r="DN16" s="987"/>
      <c r="DO16" s="987"/>
      <c r="DP16" s="988"/>
      <c r="DQ16" s="986"/>
      <c r="DR16" s="987"/>
      <c r="DS16" s="987"/>
      <c r="DT16" s="987"/>
      <c r="DU16" s="988"/>
      <c r="DV16" s="989"/>
      <c r="DW16" s="990"/>
      <c r="DX16" s="990"/>
      <c r="DY16" s="990"/>
      <c r="DZ16" s="991"/>
      <c r="EA16" s="222"/>
    </row>
    <row r="17" spans="1:131" s="223" customFormat="1" ht="26.25" customHeight="1" x14ac:dyDescent="0.15">
      <c r="A17" s="226">
        <v>11</v>
      </c>
      <c r="B17" s="1027"/>
      <c r="C17" s="1028"/>
      <c r="D17" s="1028"/>
      <c r="E17" s="1028"/>
      <c r="F17" s="1028"/>
      <c r="G17" s="1028"/>
      <c r="H17" s="1028"/>
      <c r="I17" s="1028"/>
      <c r="J17" s="1028"/>
      <c r="K17" s="1028"/>
      <c r="L17" s="1028"/>
      <c r="M17" s="1028"/>
      <c r="N17" s="1028"/>
      <c r="O17" s="1028"/>
      <c r="P17" s="1029"/>
      <c r="Q17" s="1035"/>
      <c r="R17" s="1036"/>
      <c r="S17" s="1036"/>
      <c r="T17" s="1036"/>
      <c r="U17" s="1036"/>
      <c r="V17" s="1036"/>
      <c r="W17" s="1036"/>
      <c r="X17" s="1036"/>
      <c r="Y17" s="1036"/>
      <c r="Z17" s="1036"/>
      <c r="AA17" s="1036"/>
      <c r="AB17" s="1036"/>
      <c r="AC17" s="1036"/>
      <c r="AD17" s="1036"/>
      <c r="AE17" s="1037"/>
      <c r="AF17" s="1032"/>
      <c r="AG17" s="1033"/>
      <c r="AH17" s="1033"/>
      <c r="AI17" s="1033"/>
      <c r="AJ17" s="1034"/>
      <c r="AK17" s="1077"/>
      <c r="AL17" s="1078"/>
      <c r="AM17" s="1078"/>
      <c r="AN17" s="1078"/>
      <c r="AO17" s="1078"/>
      <c r="AP17" s="1078"/>
      <c r="AQ17" s="1078"/>
      <c r="AR17" s="1078"/>
      <c r="AS17" s="1078"/>
      <c r="AT17" s="1078"/>
      <c r="AU17" s="1079"/>
      <c r="AV17" s="1079"/>
      <c r="AW17" s="1079"/>
      <c r="AX17" s="1079"/>
      <c r="AY17" s="1080"/>
      <c r="AZ17" s="220"/>
      <c r="BA17" s="220"/>
      <c r="BB17" s="220"/>
      <c r="BC17" s="220"/>
      <c r="BD17" s="220"/>
      <c r="BE17" s="221"/>
      <c r="BF17" s="221"/>
      <c r="BG17" s="221"/>
      <c r="BH17" s="221"/>
      <c r="BI17" s="221"/>
      <c r="BJ17" s="221"/>
      <c r="BK17" s="221"/>
      <c r="BL17" s="221"/>
      <c r="BM17" s="221"/>
      <c r="BN17" s="221"/>
      <c r="BO17" s="221"/>
      <c r="BP17" s="221"/>
      <c r="BQ17" s="226">
        <v>11</v>
      </c>
      <c r="BR17" s="227"/>
      <c r="BS17" s="989"/>
      <c r="BT17" s="990"/>
      <c r="BU17" s="990"/>
      <c r="BV17" s="990"/>
      <c r="BW17" s="990"/>
      <c r="BX17" s="990"/>
      <c r="BY17" s="990"/>
      <c r="BZ17" s="990"/>
      <c r="CA17" s="990"/>
      <c r="CB17" s="990"/>
      <c r="CC17" s="990"/>
      <c r="CD17" s="990"/>
      <c r="CE17" s="990"/>
      <c r="CF17" s="990"/>
      <c r="CG17" s="1011"/>
      <c r="CH17" s="986"/>
      <c r="CI17" s="987"/>
      <c r="CJ17" s="987"/>
      <c r="CK17" s="987"/>
      <c r="CL17" s="988"/>
      <c r="CM17" s="986"/>
      <c r="CN17" s="987"/>
      <c r="CO17" s="987"/>
      <c r="CP17" s="987"/>
      <c r="CQ17" s="988"/>
      <c r="CR17" s="986"/>
      <c r="CS17" s="987"/>
      <c r="CT17" s="987"/>
      <c r="CU17" s="987"/>
      <c r="CV17" s="988"/>
      <c r="CW17" s="986"/>
      <c r="CX17" s="987"/>
      <c r="CY17" s="987"/>
      <c r="CZ17" s="987"/>
      <c r="DA17" s="988"/>
      <c r="DB17" s="986"/>
      <c r="DC17" s="987"/>
      <c r="DD17" s="987"/>
      <c r="DE17" s="987"/>
      <c r="DF17" s="988"/>
      <c r="DG17" s="986"/>
      <c r="DH17" s="987"/>
      <c r="DI17" s="987"/>
      <c r="DJ17" s="987"/>
      <c r="DK17" s="988"/>
      <c r="DL17" s="986"/>
      <c r="DM17" s="987"/>
      <c r="DN17" s="987"/>
      <c r="DO17" s="987"/>
      <c r="DP17" s="988"/>
      <c r="DQ17" s="986"/>
      <c r="DR17" s="987"/>
      <c r="DS17" s="987"/>
      <c r="DT17" s="987"/>
      <c r="DU17" s="988"/>
      <c r="DV17" s="989"/>
      <c r="DW17" s="990"/>
      <c r="DX17" s="990"/>
      <c r="DY17" s="990"/>
      <c r="DZ17" s="991"/>
      <c r="EA17" s="222"/>
    </row>
    <row r="18" spans="1:131" s="223" customFormat="1" ht="26.25" customHeight="1" x14ac:dyDescent="0.15">
      <c r="A18" s="226">
        <v>12</v>
      </c>
      <c r="B18" s="1027"/>
      <c r="C18" s="1028"/>
      <c r="D18" s="1028"/>
      <c r="E18" s="1028"/>
      <c r="F18" s="1028"/>
      <c r="G18" s="1028"/>
      <c r="H18" s="1028"/>
      <c r="I18" s="1028"/>
      <c r="J18" s="1028"/>
      <c r="K18" s="1028"/>
      <c r="L18" s="1028"/>
      <c r="M18" s="1028"/>
      <c r="N18" s="1028"/>
      <c r="O18" s="1028"/>
      <c r="P18" s="1029"/>
      <c r="Q18" s="1035"/>
      <c r="R18" s="1036"/>
      <c r="S18" s="1036"/>
      <c r="T18" s="1036"/>
      <c r="U18" s="1036"/>
      <c r="V18" s="1036"/>
      <c r="W18" s="1036"/>
      <c r="X18" s="1036"/>
      <c r="Y18" s="1036"/>
      <c r="Z18" s="1036"/>
      <c r="AA18" s="1036"/>
      <c r="AB18" s="1036"/>
      <c r="AC18" s="1036"/>
      <c r="AD18" s="1036"/>
      <c r="AE18" s="1037"/>
      <c r="AF18" s="1032"/>
      <c r="AG18" s="1033"/>
      <c r="AH18" s="1033"/>
      <c r="AI18" s="1033"/>
      <c r="AJ18" s="1034"/>
      <c r="AK18" s="1077"/>
      <c r="AL18" s="1078"/>
      <c r="AM18" s="1078"/>
      <c r="AN18" s="1078"/>
      <c r="AO18" s="1078"/>
      <c r="AP18" s="1078"/>
      <c r="AQ18" s="1078"/>
      <c r="AR18" s="1078"/>
      <c r="AS18" s="1078"/>
      <c r="AT18" s="1078"/>
      <c r="AU18" s="1079"/>
      <c r="AV18" s="1079"/>
      <c r="AW18" s="1079"/>
      <c r="AX18" s="1079"/>
      <c r="AY18" s="1080"/>
      <c r="AZ18" s="220"/>
      <c r="BA18" s="220"/>
      <c r="BB18" s="220"/>
      <c r="BC18" s="220"/>
      <c r="BD18" s="220"/>
      <c r="BE18" s="221"/>
      <c r="BF18" s="221"/>
      <c r="BG18" s="221"/>
      <c r="BH18" s="221"/>
      <c r="BI18" s="221"/>
      <c r="BJ18" s="221"/>
      <c r="BK18" s="221"/>
      <c r="BL18" s="221"/>
      <c r="BM18" s="221"/>
      <c r="BN18" s="221"/>
      <c r="BO18" s="221"/>
      <c r="BP18" s="221"/>
      <c r="BQ18" s="226">
        <v>12</v>
      </c>
      <c r="BR18" s="227"/>
      <c r="BS18" s="989"/>
      <c r="BT18" s="990"/>
      <c r="BU18" s="990"/>
      <c r="BV18" s="990"/>
      <c r="BW18" s="990"/>
      <c r="BX18" s="990"/>
      <c r="BY18" s="990"/>
      <c r="BZ18" s="990"/>
      <c r="CA18" s="990"/>
      <c r="CB18" s="990"/>
      <c r="CC18" s="990"/>
      <c r="CD18" s="990"/>
      <c r="CE18" s="990"/>
      <c r="CF18" s="990"/>
      <c r="CG18" s="1011"/>
      <c r="CH18" s="986"/>
      <c r="CI18" s="987"/>
      <c r="CJ18" s="987"/>
      <c r="CK18" s="987"/>
      <c r="CL18" s="988"/>
      <c r="CM18" s="986"/>
      <c r="CN18" s="987"/>
      <c r="CO18" s="987"/>
      <c r="CP18" s="987"/>
      <c r="CQ18" s="988"/>
      <c r="CR18" s="986"/>
      <c r="CS18" s="987"/>
      <c r="CT18" s="987"/>
      <c r="CU18" s="987"/>
      <c r="CV18" s="988"/>
      <c r="CW18" s="986"/>
      <c r="CX18" s="987"/>
      <c r="CY18" s="987"/>
      <c r="CZ18" s="987"/>
      <c r="DA18" s="988"/>
      <c r="DB18" s="986"/>
      <c r="DC18" s="987"/>
      <c r="DD18" s="987"/>
      <c r="DE18" s="987"/>
      <c r="DF18" s="988"/>
      <c r="DG18" s="986"/>
      <c r="DH18" s="987"/>
      <c r="DI18" s="987"/>
      <c r="DJ18" s="987"/>
      <c r="DK18" s="988"/>
      <c r="DL18" s="986"/>
      <c r="DM18" s="987"/>
      <c r="DN18" s="987"/>
      <c r="DO18" s="987"/>
      <c r="DP18" s="988"/>
      <c r="DQ18" s="986"/>
      <c r="DR18" s="987"/>
      <c r="DS18" s="987"/>
      <c r="DT18" s="987"/>
      <c r="DU18" s="988"/>
      <c r="DV18" s="989"/>
      <c r="DW18" s="990"/>
      <c r="DX18" s="990"/>
      <c r="DY18" s="990"/>
      <c r="DZ18" s="991"/>
      <c r="EA18" s="222"/>
    </row>
    <row r="19" spans="1:131" s="223" customFormat="1" ht="26.25" customHeight="1" x14ac:dyDescent="0.15">
      <c r="A19" s="226">
        <v>13</v>
      </c>
      <c r="B19" s="1027"/>
      <c r="C19" s="1028"/>
      <c r="D19" s="1028"/>
      <c r="E19" s="1028"/>
      <c r="F19" s="1028"/>
      <c r="G19" s="1028"/>
      <c r="H19" s="1028"/>
      <c r="I19" s="1028"/>
      <c r="J19" s="1028"/>
      <c r="K19" s="1028"/>
      <c r="L19" s="1028"/>
      <c r="M19" s="1028"/>
      <c r="N19" s="1028"/>
      <c r="O19" s="1028"/>
      <c r="P19" s="1029"/>
      <c r="Q19" s="1035"/>
      <c r="R19" s="1036"/>
      <c r="S19" s="1036"/>
      <c r="T19" s="1036"/>
      <c r="U19" s="1036"/>
      <c r="V19" s="1036"/>
      <c r="W19" s="1036"/>
      <c r="X19" s="1036"/>
      <c r="Y19" s="1036"/>
      <c r="Z19" s="1036"/>
      <c r="AA19" s="1036"/>
      <c r="AB19" s="1036"/>
      <c r="AC19" s="1036"/>
      <c r="AD19" s="1036"/>
      <c r="AE19" s="1037"/>
      <c r="AF19" s="1032"/>
      <c r="AG19" s="1033"/>
      <c r="AH19" s="1033"/>
      <c r="AI19" s="1033"/>
      <c r="AJ19" s="1034"/>
      <c r="AK19" s="1077"/>
      <c r="AL19" s="1078"/>
      <c r="AM19" s="1078"/>
      <c r="AN19" s="1078"/>
      <c r="AO19" s="1078"/>
      <c r="AP19" s="1078"/>
      <c r="AQ19" s="1078"/>
      <c r="AR19" s="1078"/>
      <c r="AS19" s="1078"/>
      <c r="AT19" s="1078"/>
      <c r="AU19" s="1079"/>
      <c r="AV19" s="1079"/>
      <c r="AW19" s="1079"/>
      <c r="AX19" s="1079"/>
      <c r="AY19" s="1080"/>
      <c r="AZ19" s="220"/>
      <c r="BA19" s="220"/>
      <c r="BB19" s="220"/>
      <c r="BC19" s="220"/>
      <c r="BD19" s="220"/>
      <c r="BE19" s="221"/>
      <c r="BF19" s="221"/>
      <c r="BG19" s="221"/>
      <c r="BH19" s="221"/>
      <c r="BI19" s="221"/>
      <c r="BJ19" s="221"/>
      <c r="BK19" s="221"/>
      <c r="BL19" s="221"/>
      <c r="BM19" s="221"/>
      <c r="BN19" s="221"/>
      <c r="BO19" s="221"/>
      <c r="BP19" s="221"/>
      <c r="BQ19" s="226">
        <v>13</v>
      </c>
      <c r="BR19" s="227"/>
      <c r="BS19" s="989"/>
      <c r="BT19" s="990"/>
      <c r="BU19" s="990"/>
      <c r="BV19" s="990"/>
      <c r="BW19" s="990"/>
      <c r="BX19" s="990"/>
      <c r="BY19" s="990"/>
      <c r="BZ19" s="990"/>
      <c r="CA19" s="990"/>
      <c r="CB19" s="990"/>
      <c r="CC19" s="990"/>
      <c r="CD19" s="990"/>
      <c r="CE19" s="990"/>
      <c r="CF19" s="990"/>
      <c r="CG19" s="1011"/>
      <c r="CH19" s="986"/>
      <c r="CI19" s="987"/>
      <c r="CJ19" s="987"/>
      <c r="CK19" s="987"/>
      <c r="CL19" s="988"/>
      <c r="CM19" s="986"/>
      <c r="CN19" s="987"/>
      <c r="CO19" s="987"/>
      <c r="CP19" s="987"/>
      <c r="CQ19" s="988"/>
      <c r="CR19" s="986"/>
      <c r="CS19" s="987"/>
      <c r="CT19" s="987"/>
      <c r="CU19" s="987"/>
      <c r="CV19" s="988"/>
      <c r="CW19" s="986"/>
      <c r="CX19" s="987"/>
      <c r="CY19" s="987"/>
      <c r="CZ19" s="987"/>
      <c r="DA19" s="988"/>
      <c r="DB19" s="986"/>
      <c r="DC19" s="987"/>
      <c r="DD19" s="987"/>
      <c r="DE19" s="987"/>
      <c r="DF19" s="988"/>
      <c r="DG19" s="986"/>
      <c r="DH19" s="987"/>
      <c r="DI19" s="987"/>
      <c r="DJ19" s="987"/>
      <c r="DK19" s="988"/>
      <c r="DL19" s="986"/>
      <c r="DM19" s="987"/>
      <c r="DN19" s="987"/>
      <c r="DO19" s="987"/>
      <c r="DP19" s="988"/>
      <c r="DQ19" s="986"/>
      <c r="DR19" s="987"/>
      <c r="DS19" s="987"/>
      <c r="DT19" s="987"/>
      <c r="DU19" s="988"/>
      <c r="DV19" s="989"/>
      <c r="DW19" s="990"/>
      <c r="DX19" s="990"/>
      <c r="DY19" s="990"/>
      <c r="DZ19" s="991"/>
      <c r="EA19" s="222"/>
    </row>
    <row r="20" spans="1:131" s="223" customFormat="1" ht="26.25" customHeight="1" x14ac:dyDescent="0.15">
      <c r="A20" s="226">
        <v>14</v>
      </c>
      <c r="B20" s="1027"/>
      <c r="C20" s="1028"/>
      <c r="D20" s="1028"/>
      <c r="E20" s="1028"/>
      <c r="F20" s="1028"/>
      <c r="G20" s="1028"/>
      <c r="H20" s="1028"/>
      <c r="I20" s="1028"/>
      <c r="J20" s="1028"/>
      <c r="K20" s="1028"/>
      <c r="L20" s="1028"/>
      <c r="M20" s="1028"/>
      <c r="N20" s="1028"/>
      <c r="O20" s="1028"/>
      <c r="P20" s="1029"/>
      <c r="Q20" s="1035"/>
      <c r="R20" s="1036"/>
      <c r="S20" s="1036"/>
      <c r="T20" s="1036"/>
      <c r="U20" s="1036"/>
      <c r="V20" s="1036"/>
      <c r="W20" s="1036"/>
      <c r="X20" s="1036"/>
      <c r="Y20" s="1036"/>
      <c r="Z20" s="1036"/>
      <c r="AA20" s="1036"/>
      <c r="AB20" s="1036"/>
      <c r="AC20" s="1036"/>
      <c r="AD20" s="1036"/>
      <c r="AE20" s="1037"/>
      <c r="AF20" s="1032"/>
      <c r="AG20" s="1033"/>
      <c r="AH20" s="1033"/>
      <c r="AI20" s="1033"/>
      <c r="AJ20" s="1034"/>
      <c r="AK20" s="1077"/>
      <c r="AL20" s="1078"/>
      <c r="AM20" s="1078"/>
      <c r="AN20" s="1078"/>
      <c r="AO20" s="1078"/>
      <c r="AP20" s="1078"/>
      <c r="AQ20" s="1078"/>
      <c r="AR20" s="1078"/>
      <c r="AS20" s="1078"/>
      <c r="AT20" s="1078"/>
      <c r="AU20" s="1079"/>
      <c r="AV20" s="1079"/>
      <c r="AW20" s="1079"/>
      <c r="AX20" s="1079"/>
      <c r="AY20" s="1080"/>
      <c r="AZ20" s="220"/>
      <c r="BA20" s="220"/>
      <c r="BB20" s="220"/>
      <c r="BC20" s="220"/>
      <c r="BD20" s="220"/>
      <c r="BE20" s="221"/>
      <c r="BF20" s="221"/>
      <c r="BG20" s="221"/>
      <c r="BH20" s="221"/>
      <c r="BI20" s="221"/>
      <c r="BJ20" s="221"/>
      <c r="BK20" s="221"/>
      <c r="BL20" s="221"/>
      <c r="BM20" s="221"/>
      <c r="BN20" s="221"/>
      <c r="BO20" s="221"/>
      <c r="BP20" s="221"/>
      <c r="BQ20" s="226">
        <v>14</v>
      </c>
      <c r="BR20" s="227"/>
      <c r="BS20" s="989"/>
      <c r="BT20" s="990"/>
      <c r="BU20" s="990"/>
      <c r="BV20" s="990"/>
      <c r="BW20" s="990"/>
      <c r="BX20" s="990"/>
      <c r="BY20" s="990"/>
      <c r="BZ20" s="990"/>
      <c r="CA20" s="990"/>
      <c r="CB20" s="990"/>
      <c r="CC20" s="990"/>
      <c r="CD20" s="990"/>
      <c r="CE20" s="990"/>
      <c r="CF20" s="990"/>
      <c r="CG20" s="1011"/>
      <c r="CH20" s="986"/>
      <c r="CI20" s="987"/>
      <c r="CJ20" s="987"/>
      <c r="CK20" s="987"/>
      <c r="CL20" s="988"/>
      <c r="CM20" s="986"/>
      <c r="CN20" s="987"/>
      <c r="CO20" s="987"/>
      <c r="CP20" s="987"/>
      <c r="CQ20" s="988"/>
      <c r="CR20" s="986"/>
      <c r="CS20" s="987"/>
      <c r="CT20" s="987"/>
      <c r="CU20" s="987"/>
      <c r="CV20" s="988"/>
      <c r="CW20" s="986"/>
      <c r="CX20" s="987"/>
      <c r="CY20" s="987"/>
      <c r="CZ20" s="987"/>
      <c r="DA20" s="988"/>
      <c r="DB20" s="986"/>
      <c r="DC20" s="987"/>
      <c r="DD20" s="987"/>
      <c r="DE20" s="987"/>
      <c r="DF20" s="988"/>
      <c r="DG20" s="986"/>
      <c r="DH20" s="987"/>
      <c r="DI20" s="987"/>
      <c r="DJ20" s="987"/>
      <c r="DK20" s="988"/>
      <c r="DL20" s="986"/>
      <c r="DM20" s="987"/>
      <c r="DN20" s="987"/>
      <c r="DO20" s="987"/>
      <c r="DP20" s="988"/>
      <c r="DQ20" s="986"/>
      <c r="DR20" s="987"/>
      <c r="DS20" s="987"/>
      <c r="DT20" s="987"/>
      <c r="DU20" s="988"/>
      <c r="DV20" s="989"/>
      <c r="DW20" s="990"/>
      <c r="DX20" s="990"/>
      <c r="DY20" s="990"/>
      <c r="DZ20" s="991"/>
      <c r="EA20" s="222"/>
    </row>
    <row r="21" spans="1:131" s="223" customFormat="1" ht="26.25" customHeight="1" thickBot="1" x14ac:dyDescent="0.2">
      <c r="A21" s="226">
        <v>15</v>
      </c>
      <c r="B21" s="1027"/>
      <c r="C21" s="1028"/>
      <c r="D21" s="1028"/>
      <c r="E21" s="1028"/>
      <c r="F21" s="1028"/>
      <c r="G21" s="1028"/>
      <c r="H21" s="1028"/>
      <c r="I21" s="1028"/>
      <c r="J21" s="1028"/>
      <c r="K21" s="1028"/>
      <c r="L21" s="1028"/>
      <c r="M21" s="1028"/>
      <c r="N21" s="1028"/>
      <c r="O21" s="1028"/>
      <c r="P21" s="1029"/>
      <c r="Q21" s="1035"/>
      <c r="R21" s="1036"/>
      <c r="S21" s="1036"/>
      <c r="T21" s="1036"/>
      <c r="U21" s="1036"/>
      <c r="V21" s="1036"/>
      <c r="W21" s="1036"/>
      <c r="X21" s="1036"/>
      <c r="Y21" s="1036"/>
      <c r="Z21" s="1036"/>
      <c r="AA21" s="1036"/>
      <c r="AB21" s="1036"/>
      <c r="AC21" s="1036"/>
      <c r="AD21" s="1036"/>
      <c r="AE21" s="1037"/>
      <c r="AF21" s="1032"/>
      <c r="AG21" s="1033"/>
      <c r="AH21" s="1033"/>
      <c r="AI21" s="1033"/>
      <c r="AJ21" s="1034"/>
      <c r="AK21" s="1077"/>
      <c r="AL21" s="1078"/>
      <c r="AM21" s="1078"/>
      <c r="AN21" s="1078"/>
      <c r="AO21" s="1078"/>
      <c r="AP21" s="1078"/>
      <c r="AQ21" s="1078"/>
      <c r="AR21" s="1078"/>
      <c r="AS21" s="1078"/>
      <c r="AT21" s="1078"/>
      <c r="AU21" s="1079"/>
      <c r="AV21" s="1079"/>
      <c r="AW21" s="1079"/>
      <c r="AX21" s="1079"/>
      <c r="AY21" s="1080"/>
      <c r="AZ21" s="220"/>
      <c r="BA21" s="220"/>
      <c r="BB21" s="220"/>
      <c r="BC21" s="220"/>
      <c r="BD21" s="220"/>
      <c r="BE21" s="221"/>
      <c r="BF21" s="221"/>
      <c r="BG21" s="221"/>
      <c r="BH21" s="221"/>
      <c r="BI21" s="221"/>
      <c r="BJ21" s="221"/>
      <c r="BK21" s="221"/>
      <c r="BL21" s="221"/>
      <c r="BM21" s="221"/>
      <c r="BN21" s="221"/>
      <c r="BO21" s="221"/>
      <c r="BP21" s="221"/>
      <c r="BQ21" s="226">
        <v>15</v>
      </c>
      <c r="BR21" s="227"/>
      <c r="BS21" s="989"/>
      <c r="BT21" s="990"/>
      <c r="BU21" s="990"/>
      <c r="BV21" s="990"/>
      <c r="BW21" s="990"/>
      <c r="BX21" s="990"/>
      <c r="BY21" s="990"/>
      <c r="BZ21" s="990"/>
      <c r="CA21" s="990"/>
      <c r="CB21" s="990"/>
      <c r="CC21" s="990"/>
      <c r="CD21" s="990"/>
      <c r="CE21" s="990"/>
      <c r="CF21" s="990"/>
      <c r="CG21" s="1011"/>
      <c r="CH21" s="986"/>
      <c r="CI21" s="987"/>
      <c r="CJ21" s="987"/>
      <c r="CK21" s="987"/>
      <c r="CL21" s="988"/>
      <c r="CM21" s="986"/>
      <c r="CN21" s="987"/>
      <c r="CO21" s="987"/>
      <c r="CP21" s="987"/>
      <c r="CQ21" s="988"/>
      <c r="CR21" s="986"/>
      <c r="CS21" s="987"/>
      <c r="CT21" s="987"/>
      <c r="CU21" s="987"/>
      <c r="CV21" s="988"/>
      <c r="CW21" s="986"/>
      <c r="CX21" s="987"/>
      <c r="CY21" s="987"/>
      <c r="CZ21" s="987"/>
      <c r="DA21" s="988"/>
      <c r="DB21" s="986"/>
      <c r="DC21" s="987"/>
      <c r="DD21" s="987"/>
      <c r="DE21" s="987"/>
      <c r="DF21" s="988"/>
      <c r="DG21" s="986"/>
      <c r="DH21" s="987"/>
      <c r="DI21" s="987"/>
      <c r="DJ21" s="987"/>
      <c r="DK21" s="988"/>
      <c r="DL21" s="986"/>
      <c r="DM21" s="987"/>
      <c r="DN21" s="987"/>
      <c r="DO21" s="987"/>
      <c r="DP21" s="988"/>
      <c r="DQ21" s="986"/>
      <c r="DR21" s="987"/>
      <c r="DS21" s="987"/>
      <c r="DT21" s="987"/>
      <c r="DU21" s="988"/>
      <c r="DV21" s="989"/>
      <c r="DW21" s="990"/>
      <c r="DX21" s="990"/>
      <c r="DY21" s="990"/>
      <c r="DZ21" s="991"/>
      <c r="EA21" s="222"/>
    </row>
    <row r="22" spans="1:131" s="223" customFormat="1" ht="26.25" customHeight="1" x14ac:dyDescent="0.15">
      <c r="A22" s="226">
        <v>16</v>
      </c>
      <c r="B22" s="1027"/>
      <c r="C22" s="1028"/>
      <c r="D22" s="1028"/>
      <c r="E22" s="1028"/>
      <c r="F22" s="1028"/>
      <c r="G22" s="1028"/>
      <c r="H22" s="1028"/>
      <c r="I22" s="1028"/>
      <c r="J22" s="1028"/>
      <c r="K22" s="1028"/>
      <c r="L22" s="1028"/>
      <c r="M22" s="1028"/>
      <c r="N22" s="1028"/>
      <c r="O22" s="1028"/>
      <c r="P22" s="1029"/>
      <c r="Q22" s="1070"/>
      <c r="R22" s="1071"/>
      <c r="S22" s="1071"/>
      <c r="T22" s="1071"/>
      <c r="U22" s="1071"/>
      <c r="V22" s="1071"/>
      <c r="W22" s="1071"/>
      <c r="X22" s="1071"/>
      <c r="Y22" s="1071"/>
      <c r="Z22" s="1071"/>
      <c r="AA22" s="1071"/>
      <c r="AB22" s="1071"/>
      <c r="AC22" s="1071"/>
      <c r="AD22" s="1071"/>
      <c r="AE22" s="1072"/>
      <c r="AF22" s="1032"/>
      <c r="AG22" s="1033"/>
      <c r="AH22" s="1033"/>
      <c r="AI22" s="1033"/>
      <c r="AJ22" s="1034"/>
      <c r="AK22" s="1073"/>
      <c r="AL22" s="1074"/>
      <c r="AM22" s="1074"/>
      <c r="AN22" s="1074"/>
      <c r="AO22" s="1074"/>
      <c r="AP22" s="1074"/>
      <c r="AQ22" s="1074"/>
      <c r="AR22" s="1074"/>
      <c r="AS22" s="1074"/>
      <c r="AT22" s="1074"/>
      <c r="AU22" s="1075"/>
      <c r="AV22" s="1075"/>
      <c r="AW22" s="1075"/>
      <c r="AX22" s="1075"/>
      <c r="AY22" s="1076"/>
      <c r="AZ22" s="1025" t="s">
        <v>376</v>
      </c>
      <c r="BA22" s="1025"/>
      <c r="BB22" s="1025"/>
      <c r="BC22" s="1025"/>
      <c r="BD22" s="1026"/>
      <c r="BE22" s="221"/>
      <c r="BF22" s="221"/>
      <c r="BG22" s="221"/>
      <c r="BH22" s="221"/>
      <c r="BI22" s="221"/>
      <c r="BJ22" s="221"/>
      <c r="BK22" s="221"/>
      <c r="BL22" s="221"/>
      <c r="BM22" s="221"/>
      <c r="BN22" s="221"/>
      <c r="BO22" s="221"/>
      <c r="BP22" s="221"/>
      <c r="BQ22" s="226">
        <v>16</v>
      </c>
      <c r="BR22" s="227"/>
      <c r="BS22" s="989"/>
      <c r="BT22" s="990"/>
      <c r="BU22" s="990"/>
      <c r="BV22" s="990"/>
      <c r="BW22" s="990"/>
      <c r="BX22" s="990"/>
      <c r="BY22" s="990"/>
      <c r="BZ22" s="990"/>
      <c r="CA22" s="990"/>
      <c r="CB22" s="990"/>
      <c r="CC22" s="990"/>
      <c r="CD22" s="990"/>
      <c r="CE22" s="990"/>
      <c r="CF22" s="990"/>
      <c r="CG22" s="1011"/>
      <c r="CH22" s="986"/>
      <c r="CI22" s="987"/>
      <c r="CJ22" s="987"/>
      <c r="CK22" s="987"/>
      <c r="CL22" s="988"/>
      <c r="CM22" s="986"/>
      <c r="CN22" s="987"/>
      <c r="CO22" s="987"/>
      <c r="CP22" s="987"/>
      <c r="CQ22" s="988"/>
      <c r="CR22" s="986"/>
      <c r="CS22" s="987"/>
      <c r="CT22" s="987"/>
      <c r="CU22" s="987"/>
      <c r="CV22" s="988"/>
      <c r="CW22" s="986"/>
      <c r="CX22" s="987"/>
      <c r="CY22" s="987"/>
      <c r="CZ22" s="987"/>
      <c r="DA22" s="988"/>
      <c r="DB22" s="986"/>
      <c r="DC22" s="987"/>
      <c r="DD22" s="987"/>
      <c r="DE22" s="987"/>
      <c r="DF22" s="988"/>
      <c r="DG22" s="986"/>
      <c r="DH22" s="987"/>
      <c r="DI22" s="987"/>
      <c r="DJ22" s="987"/>
      <c r="DK22" s="988"/>
      <c r="DL22" s="986"/>
      <c r="DM22" s="987"/>
      <c r="DN22" s="987"/>
      <c r="DO22" s="987"/>
      <c r="DP22" s="988"/>
      <c r="DQ22" s="986"/>
      <c r="DR22" s="987"/>
      <c r="DS22" s="987"/>
      <c r="DT22" s="987"/>
      <c r="DU22" s="988"/>
      <c r="DV22" s="989"/>
      <c r="DW22" s="990"/>
      <c r="DX22" s="990"/>
      <c r="DY22" s="990"/>
      <c r="DZ22" s="991"/>
      <c r="EA22" s="222"/>
    </row>
    <row r="23" spans="1:131" s="223" customFormat="1" ht="26.25" customHeight="1" thickBot="1" x14ac:dyDescent="0.2">
      <c r="A23" s="228" t="s">
        <v>377</v>
      </c>
      <c r="B23" s="937" t="s">
        <v>378</v>
      </c>
      <c r="C23" s="938"/>
      <c r="D23" s="938"/>
      <c r="E23" s="938"/>
      <c r="F23" s="938"/>
      <c r="G23" s="938"/>
      <c r="H23" s="938"/>
      <c r="I23" s="938"/>
      <c r="J23" s="938"/>
      <c r="K23" s="938"/>
      <c r="L23" s="938"/>
      <c r="M23" s="938"/>
      <c r="N23" s="938"/>
      <c r="O23" s="938"/>
      <c r="P23" s="948"/>
      <c r="Q23" s="1064"/>
      <c r="R23" s="1058"/>
      <c r="S23" s="1058"/>
      <c r="T23" s="1058"/>
      <c r="U23" s="1058"/>
      <c r="V23" s="1058"/>
      <c r="W23" s="1058"/>
      <c r="X23" s="1058"/>
      <c r="Y23" s="1058"/>
      <c r="Z23" s="1058"/>
      <c r="AA23" s="1058"/>
      <c r="AB23" s="1058"/>
      <c r="AC23" s="1058"/>
      <c r="AD23" s="1058"/>
      <c r="AE23" s="1065"/>
      <c r="AF23" s="1066">
        <v>250</v>
      </c>
      <c r="AG23" s="1058"/>
      <c r="AH23" s="1058"/>
      <c r="AI23" s="1058"/>
      <c r="AJ23" s="1067"/>
      <c r="AK23" s="1068"/>
      <c r="AL23" s="1069"/>
      <c r="AM23" s="1069"/>
      <c r="AN23" s="1069"/>
      <c r="AO23" s="1069"/>
      <c r="AP23" s="1058"/>
      <c r="AQ23" s="1058"/>
      <c r="AR23" s="1058"/>
      <c r="AS23" s="1058"/>
      <c r="AT23" s="1058"/>
      <c r="AU23" s="1059"/>
      <c r="AV23" s="1059"/>
      <c r="AW23" s="1059"/>
      <c r="AX23" s="1059"/>
      <c r="AY23" s="1060"/>
      <c r="AZ23" s="1061" t="s">
        <v>122</v>
      </c>
      <c r="BA23" s="1062"/>
      <c r="BB23" s="1062"/>
      <c r="BC23" s="1062"/>
      <c r="BD23" s="1063"/>
      <c r="BE23" s="221"/>
      <c r="BF23" s="221"/>
      <c r="BG23" s="221"/>
      <c r="BH23" s="221"/>
      <c r="BI23" s="221"/>
      <c r="BJ23" s="221"/>
      <c r="BK23" s="221"/>
      <c r="BL23" s="221"/>
      <c r="BM23" s="221"/>
      <c r="BN23" s="221"/>
      <c r="BO23" s="221"/>
      <c r="BP23" s="221"/>
      <c r="BQ23" s="226">
        <v>17</v>
      </c>
      <c r="BR23" s="227"/>
      <c r="BS23" s="989"/>
      <c r="BT23" s="990"/>
      <c r="BU23" s="990"/>
      <c r="BV23" s="990"/>
      <c r="BW23" s="990"/>
      <c r="BX23" s="990"/>
      <c r="BY23" s="990"/>
      <c r="BZ23" s="990"/>
      <c r="CA23" s="990"/>
      <c r="CB23" s="990"/>
      <c r="CC23" s="990"/>
      <c r="CD23" s="990"/>
      <c r="CE23" s="990"/>
      <c r="CF23" s="990"/>
      <c r="CG23" s="1011"/>
      <c r="CH23" s="986"/>
      <c r="CI23" s="987"/>
      <c r="CJ23" s="987"/>
      <c r="CK23" s="987"/>
      <c r="CL23" s="988"/>
      <c r="CM23" s="986"/>
      <c r="CN23" s="987"/>
      <c r="CO23" s="987"/>
      <c r="CP23" s="987"/>
      <c r="CQ23" s="988"/>
      <c r="CR23" s="986"/>
      <c r="CS23" s="987"/>
      <c r="CT23" s="987"/>
      <c r="CU23" s="987"/>
      <c r="CV23" s="988"/>
      <c r="CW23" s="986"/>
      <c r="CX23" s="987"/>
      <c r="CY23" s="987"/>
      <c r="CZ23" s="987"/>
      <c r="DA23" s="988"/>
      <c r="DB23" s="986"/>
      <c r="DC23" s="987"/>
      <c r="DD23" s="987"/>
      <c r="DE23" s="987"/>
      <c r="DF23" s="988"/>
      <c r="DG23" s="986"/>
      <c r="DH23" s="987"/>
      <c r="DI23" s="987"/>
      <c r="DJ23" s="987"/>
      <c r="DK23" s="988"/>
      <c r="DL23" s="986"/>
      <c r="DM23" s="987"/>
      <c r="DN23" s="987"/>
      <c r="DO23" s="987"/>
      <c r="DP23" s="988"/>
      <c r="DQ23" s="986"/>
      <c r="DR23" s="987"/>
      <c r="DS23" s="987"/>
      <c r="DT23" s="987"/>
      <c r="DU23" s="988"/>
      <c r="DV23" s="989"/>
      <c r="DW23" s="990"/>
      <c r="DX23" s="990"/>
      <c r="DY23" s="990"/>
      <c r="DZ23" s="991"/>
      <c r="EA23" s="222"/>
    </row>
    <row r="24" spans="1:131" s="223" customFormat="1" ht="26.25" customHeight="1" x14ac:dyDescent="0.15">
      <c r="A24" s="1057" t="s">
        <v>379</v>
      </c>
      <c r="B24" s="1057"/>
      <c r="C24" s="1057"/>
      <c r="D24" s="1057"/>
      <c r="E24" s="1057"/>
      <c r="F24" s="1057"/>
      <c r="G24" s="1057"/>
      <c r="H24" s="1057"/>
      <c r="I24" s="1057"/>
      <c r="J24" s="1057"/>
      <c r="K24" s="1057"/>
      <c r="L24" s="1057"/>
      <c r="M24" s="1057"/>
      <c r="N24" s="1057"/>
      <c r="O24" s="1057"/>
      <c r="P24" s="1057"/>
      <c r="Q24" s="1057"/>
      <c r="R24" s="1057"/>
      <c r="S24" s="1057"/>
      <c r="T24" s="1057"/>
      <c r="U24" s="1057"/>
      <c r="V24" s="1057"/>
      <c r="W24" s="1057"/>
      <c r="X24" s="1057"/>
      <c r="Y24" s="1057"/>
      <c r="Z24" s="1057"/>
      <c r="AA24" s="1057"/>
      <c r="AB24" s="1057"/>
      <c r="AC24" s="1057"/>
      <c r="AD24" s="1057"/>
      <c r="AE24" s="1057"/>
      <c r="AF24" s="1057"/>
      <c r="AG24" s="1057"/>
      <c r="AH24" s="1057"/>
      <c r="AI24" s="1057"/>
      <c r="AJ24" s="1057"/>
      <c r="AK24" s="1057"/>
      <c r="AL24" s="1057"/>
      <c r="AM24" s="1057"/>
      <c r="AN24" s="1057"/>
      <c r="AO24" s="1057"/>
      <c r="AP24" s="1057"/>
      <c r="AQ24" s="1057"/>
      <c r="AR24" s="1057"/>
      <c r="AS24" s="1057"/>
      <c r="AT24" s="1057"/>
      <c r="AU24" s="1057"/>
      <c r="AV24" s="1057"/>
      <c r="AW24" s="1057"/>
      <c r="AX24" s="1057"/>
      <c r="AY24" s="1057"/>
      <c r="AZ24" s="220"/>
      <c r="BA24" s="220"/>
      <c r="BB24" s="220"/>
      <c r="BC24" s="220"/>
      <c r="BD24" s="220"/>
      <c r="BE24" s="221"/>
      <c r="BF24" s="221"/>
      <c r="BG24" s="221"/>
      <c r="BH24" s="221"/>
      <c r="BI24" s="221"/>
      <c r="BJ24" s="221"/>
      <c r="BK24" s="221"/>
      <c r="BL24" s="221"/>
      <c r="BM24" s="221"/>
      <c r="BN24" s="221"/>
      <c r="BO24" s="221"/>
      <c r="BP24" s="221"/>
      <c r="BQ24" s="226">
        <v>18</v>
      </c>
      <c r="BR24" s="227"/>
      <c r="BS24" s="989"/>
      <c r="BT24" s="990"/>
      <c r="BU24" s="990"/>
      <c r="BV24" s="990"/>
      <c r="BW24" s="990"/>
      <c r="BX24" s="990"/>
      <c r="BY24" s="990"/>
      <c r="BZ24" s="990"/>
      <c r="CA24" s="990"/>
      <c r="CB24" s="990"/>
      <c r="CC24" s="990"/>
      <c r="CD24" s="990"/>
      <c r="CE24" s="990"/>
      <c r="CF24" s="990"/>
      <c r="CG24" s="1011"/>
      <c r="CH24" s="986"/>
      <c r="CI24" s="987"/>
      <c r="CJ24" s="987"/>
      <c r="CK24" s="987"/>
      <c r="CL24" s="988"/>
      <c r="CM24" s="986"/>
      <c r="CN24" s="987"/>
      <c r="CO24" s="987"/>
      <c r="CP24" s="987"/>
      <c r="CQ24" s="988"/>
      <c r="CR24" s="986"/>
      <c r="CS24" s="987"/>
      <c r="CT24" s="987"/>
      <c r="CU24" s="987"/>
      <c r="CV24" s="988"/>
      <c r="CW24" s="986"/>
      <c r="CX24" s="987"/>
      <c r="CY24" s="987"/>
      <c r="CZ24" s="987"/>
      <c r="DA24" s="988"/>
      <c r="DB24" s="986"/>
      <c r="DC24" s="987"/>
      <c r="DD24" s="987"/>
      <c r="DE24" s="987"/>
      <c r="DF24" s="988"/>
      <c r="DG24" s="986"/>
      <c r="DH24" s="987"/>
      <c r="DI24" s="987"/>
      <c r="DJ24" s="987"/>
      <c r="DK24" s="988"/>
      <c r="DL24" s="986"/>
      <c r="DM24" s="987"/>
      <c r="DN24" s="987"/>
      <c r="DO24" s="987"/>
      <c r="DP24" s="988"/>
      <c r="DQ24" s="986"/>
      <c r="DR24" s="987"/>
      <c r="DS24" s="987"/>
      <c r="DT24" s="987"/>
      <c r="DU24" s="988"/>
      <c r="DV24" s="989"/>
      <c r="DW24" s="990"/>
      <c r="DX24" s="990"/>
      <c r="DY24" s="990"/>
      <c r="DZ24" s="991"/>
      <c r="EA24" s="222"/>
    </row>
    <row r="25" spans="1:131" ht="26.25" customHeight="1" thickBot="1" x14ac:dyDescent="0.2">
      <c r="A25" s="1056" t="s">
        <v>380</v>
      </c>
      <c r="B25" s="1056"/>
      <c r="C25" s="1056"/>
      <c r="D25" s="1056"/>
      <c r="E25" s="1056"/>
      <c r="F25" s="1056"/>
      <c r="G25" s="1056"/>
      <c r="H25" s="1056"/>
      <c r="I25" s="1056"/>
      <c r="J25" s="1056"/>
      <c r="K25" s="1056"/>
      <c r="L25" s="1056"/>
      <c r="M25" s="1056"/>
      <c r="N25" s="1056"/>
      <c r="O25" s="1056"/>
      <c r="P25" s="1056"/>
      <c r="Q25" s="1056"/>
      <c r="R25" s="1056"/>
      <c r="S25" s="1056"/>
      <c r="T25" s="1056"/>
      <c r="U25" s="1056"/>
      <c r="V25" s="1056"/>
      <c r="W25" s="1056"/>
      <c r="X25" s="1056"/>
      <c r="Y25" s="1056"/>
      <c r="Z25" s="1056"/>
      <c r="AA25" s="1056"/>
      <c r="AB25" s="1056"/>
      <c r="AC25" s="1056"/>
      <c r="AD25" s="1056"/>
      <c r="AE25" s="1056"/>
      <c r="AF25" s="1056"/>
      <c r="AG25" s="1056"/>
      <c r="AH25" s="1056"/>
      <c r="AI25" s="1056"/>
      <c r="AJ25" s="1056"/>
      <c r="AK25" s="1056"/>
      <c r="AL25" s="1056"/>
      <c r="AM25" s="1056"/>
      <c r="AN25" s="1056"/>
      <c r="AO25" s="1056"/>
      <c r="AP25" s="1056"/>
      <c r="AQ25" s="1056"/>
      <c r="AR25" s="1056"/>
      <c r="AS25" s="1056"/>
      <c r="AT25" s="1056"/>
      <c r="AU25" s="1056"/>
      <c r="AV25" s="1056"/>
      <c r="AW25" s="1056"/>
      <c r="AX25" s="1056"/>
      <c r="AY25" s="1056"/>
      <c r="AZ25" s="1056"/>
      <c r="BA25" s="1056"/>
      <c r="BB25" s="1056"/>
      <c r="BC25" s="1056"/>
      <c r="BD25" s="1056"/>
      <c r="BE25" s="1056"/>
      <c r="BF25" s="1056"/>
      <c r="BG25" s="1056"/>
      <c r="BH25" s="1056"/>
      <c r="BI25" s="1056"/>
      <c r="BJ25" s="220"/>
      <c r="BK25" s="220"/>
      <c r="BL25" s="220"/>
      <c r="BM25" s="220"/>
      <c r="BN25" s="220"/>
      <c r="BO25" s="229"/>
      <c r="BP25" s="229"/>
      <c r="BQ25" s="226">
        <v>19</v>
      </c>
      <c r="BR25" s="227"/>
      <c r="BS25" s="989"/>
      <c r="BT25" s="990"/>
      <c r="BU25" s="990"/>
      <c r="BV25" s="990"/>
      <c r="BW25" s="990"/>
      <c r="BX25" s="990"/>
      <c r="BY25" s="990"/>
      <c r="BZ25" s="990"/>
      <c r="CA25" s="990"/>
      <c r="CB25" s="990"/>
      <c r="CC25" s="990"/>
      <c r="CD25" s="990"/>
      <c r="CE25" s="990"/>
      <c r="CF25" s="990"/>
      <c r="CG25" s="1011"/>
      <c r="CH25" s="986"/>
      <c r="CI25" s="987"/>
      <c r="CJ25" s="987"/>
      <c r="CK25" s="987"/>
      <c r="CL25" s="988"/>
      <c r="CM25" s="986"/>
      <c r="CN25" s="987"/>
      <c r="CO25" s="987"/>
      <c r="CP25" s="987"/>
      <c r="CQ25" s="988"/>
      <c r="CR25" s="986"/>
      <c r="CS25" s="987"/>
      <c r="CT25" s="987"/>
      <c r="CU25" s="987"/>
      <c r="CV25" s="988"/>
      <c r="CW25" s="986"/>
      <c r="CX25" s="987"/>
      <c r="CY25" s="987"/>
      <c r="CZ25" s="987"/>
      <c r="DA25" s="988"/>
      <c r="DB25" s="986"/>
      <c r="DC25" s="987"/>
      <c r="DD25" s="987"/>
      <c r="DE25" s="987"/>
      <c r="DF25" s="988"/>
      <c r="DG25" s="986"/>
      <c r="DH25" s="987"/>
      <c r="DI25" s="987"/>
      <c r="DJ25" s="987"/>
      <c r="DK25" s="988"/>
      <c r="DL25" s="986"/>
      <c r="DM25" s="987"/>
      <c r="DN25" s="987"/>
      <c r="DO25" s="987"/>
      <c r="DP25" s="988"/>
      <c r="DQ25" s="986"/>
      <c r="DR25" s="987"/>
      <c r="DS25" s="987"/>
      <c r="DT25" s="987"/>
      <c r="DU25" s="988"/>
      <c r="DV25" s="989"/>
      <c r="DW25" s="990"/>
      <c r="DX25" s="990"/>
      <c r="DY25" s="990"/>
      <c r="DZ25" s="991"/>
      <c r="EA25" s="218"/>
    </row>
    <row r="26" spans="1:131" ht="26.25" customHeight="1" x14ac:dyDescent="0.15">
      <c r="A26" s="992" t="s">
        <v>357</v>
      </c>
      <c r="B26" s="993"/>
      <c r="C26" s="993"/>
      <c r="D26" s="993"/>
      <c r="E26" s="993"/>
      <c r="F26" s="993"/>
      <c r="G26" s="993"/>
      <c r="H26" s="993"/>
      <c r="I26" s="993"/>
      <c r="J26" s="993"/>
      <c r="K26" s="993"/>
      <c r="L26" s="993"/>
      <c r="M26" s="993"/>
      <c r="N26" s="993"/>
      <c r="O26" s="993"/>
      <c r="P26" s="994"/>
      <c r="Q26" s="998" t="s">
        <v>381</v>
      </c>
      <c r="R26" s="999"/>
      <c r="S26" s="999"/>
      <c r="T26" s="999"/>
      <c r="U26" s="1000"/>
      <c r="V26" s="998" t="s">
        <v>382</v>
      </c>
      <c r="W26" s="999"/>
      <c r="X26" s="999"/>
      <c r="Y26" s="999"/>
      <c r="Z26" s="1000"/>
      <c r="AA26" s="998" t="s">
        <v>383</v>
      </c>
      <c r="AB26" s="999"/>
      <c r="AC26" s="999"/>
      <c r="AD26" s="999"/>
      <c r="AE26" s="999"/>
      <c r="AF26" s="1052" t="s">
        <v>384</v>
      </c>
      <c r="AG26" s="1005"/>
      <c r="AH26" s="1005"/>
      <c r="AI26" s="1005"/>
      <c r="AJ26" s="1053"/>
      <c r="AK26" s="999" t="s">
        <v>385</v>
      </c>
      <c r="AL26" s="999"/>
      <c r="AM26" s="999"/>
      <c r="AN26" s="999"/>
      <c r="AO26" s="1000"/>
      <c r="AP26" s="998" t="s">
        <v>386</v>
      </c>
      <c r="AQ26" s="999"/>
      <c r="AR26" s="999"/>
      <c r="AS26" s="999"/>
      <c r="AT26" s="1000"/>
      <c r="AU26" s="998" t="s">
        <v>387</v>
      </c>
      <c r="AV26" s="999"/>
      <c r="AW26" s="999"/>
      <c r="AX26" s="999"/>
      <c r="AY26" s="1000"/>
      <c r="AZ26" s="998" t="s">
        <v>388</v>
      </c>
      <c r="BA26" s="999"/>
      <c r="BB26" s="999"/>
      <c r="BC26" s="999"/>
      <c r="BD26" s="1000"/>
      <c r="BE26" s="998" t="s">
        <v>364</v>
      </c>
      <c r="BF26" s="999"/>
      <c r="BG26" s="999"/>
      <c r="BH26" s="999"/>
      <c r="BI26" s="1012"/>
      <c r="BJ26" s="220"/>
      <c r="BK26" s="220"/>
      <c r="BL26" s="220"/>
      <c r="BM26" s="220"/>
      <c r="BN26" s="220"/>
      <c r="BO26" s="229"/>
      <c r="BP26" s="229"/>
      <c r="BQ26" s="226">
        <v>20</v>
      </c>
      <c r="BR26" s="227"/>
      <c r="BS26" s="989"/>
      <c r="BT26" s="990"/>
      <c r="BU26" s="990"/>
      <c r="BV26" s="990"/>
      <c r="BW26" s="990"/>
      <c r="BX26" s="990"/>
      <c r="BY26" s="990"/>
      <c r="BZ26" s="990"/>
      <c r="CA26" s="990"/>
      <c r="CB26" s="990"/>
      <c r="CC26" s="990"/>
      <c r="CD26" s="990"/>
      <c r="CE26" s="990"/>
      <c r="CF26" s="990"/>
      <c r="CG26" s="1011"/>
      <c r="CH26" s="986"/>
      <c r="CI26" s="987"/>
      <c r="CJ26" s="987"/>
      <c r="CK26" s="987"/>
      <c r="CL26" s="988"/>
      <c r="CM26" s="986"/>
      <c r="CN26" s="987"/>
      <c r="CO26" s="987"/>
      <c r="CP26" s="987"/>
      <c r="CQ26" s="988"/>
      <c r="CR26" s="986"/>
      <c r="CS26" s="987"/>
      <c r="CT26" s="987"/>
      <c r="CU26" s="987"/>
      <c r="CV26" s="988"/>
      <c r="CW26" s="986"/>
      <c r="CX26" s="987"/>
      <c r="CY26" s="987"/>
      <c r="CZ26" s="987"/>
      <c r="DA26" s="988"/>
      <c r="DB26" s="986"/>
      <c r="DC26" s="987"/>
      <c r="DD26" s="987"/>
      <c r="DE26" s="987"/>
      <c r="DF26" s="988"/>
      <c r="DG26" s="986"/>
      <c r="DH26" s="987"/>
      <c r="DI26" s="987"/>
      <c r="DJ26" s="987"/>
      <c r="DK26" s="988"/>
      <c r="DL26" s="986"/>
      <c r="DM26" s="987"/>
      <c r="DN26" s="987"/>
      <c r="DO26" s="987"/>
      <c r="DP26" s="988"/>
      <c r="DQ26" s="986"/>
      <c r="DR26" s="987"/>
      <c r="DS26" s="987"/>
      <c r="DT26" s="987"/>
      <c r="DU26" s="988"/>
      <c r="DV26" s="989"/>
      <c r="DW26" s="990"/>
      <c r="DX26" s="990"/>
      <c r="DY26" s="990"/>
      <c r="DZ26" s="991"/>
      <c r="EA26" s="218"/>
    </row>
    <row r="27" spans="1:131" ht="26.25" customHeight="1" thickBot="1" x14ac:dyDescent="0.2">
      <c r="A27" s="995"/>
      <c r="B27" s="996"/>
      <c r="C27" s="996"/>
      <c r="D27" s="996"/>
      <c r="E27" s="996"/>
      <c r="F27" s="996"/>
      <c r="G27" s="996"/>
      <c r="H27" s="996"/>
      <c r="I27" s="996"/>
      <c r="J27" s="996"/>
      <c r="K27" s="996"/>
      <c r="L27" s="996"/>
      <c r="M27" s="996"/>
      <c r="N27" s="996"/>
      <c r="O27" s="996"/>
      <c r="P27" s="997"/>
      <c r="Q27" s="1001"/>
      <c r="R27" s="1002"/>
      <c r="S27" s="1002"/>
      <c r="T27" s="1002"/>
      <c r="U27" s="1003"/>
      <c r="V27" s="1001"/>
      <c r="W27" s="1002"/>
      <c r="X27" s="1002"/>
      <c r="Y27" s="1002"/>
      <c r="Z27" s="1003"/>
      <c r="AA27" s="1001"/>
      <c r="AB27" s="1002"/>
      <c r="AC27" s="1002"/>
      <c r="AD27" s="1002"/>
      <c r="AE27" s="1002"/>
      <c r="AF27" s="1054"/>
      <c r="AG27" s="1008"/>
      <c r="AH27" s="1008"/>
      <c r="AI27" s="1008"/>
      <c r="AJ27" s="1055"/>
      <c r="AK27" s="1002"/>
      <c r="AL27" s="1002"/>
      <c r="AM27" s="1002"/>
      <c r="AN27" s="1002"/>
      <c r="AO27" s="1003"/>
      <c r="AP27" s="1001"/>
      <c r="AQ27" s="1002"/>
      <c r="AR27" s="1002"/>
      <c r="AS27" s="1002"/>
      <c r="AT27" s="1003"/>
      <c r="AU27" s="1001"/>
      <c r="AV27" s="1002"/>
      <c r="AW27" s="1002"/>
      <c r="AX27" s="1002"/>
      <c r="AY27" s="1003"/>
      <c r="AZ27" s="1001"/>
      <c r="BA27" s="1002"/>
      <c r="BB27" s="1002"/>
      <c r="BC27" s="1002"/>
      <c r="BD27" s="1003"/>
      <c r="BE27" s="1001"/>
      <c r="BF27" s="1002"/>
      <c r="BG27" s="1002"/>
      <c r="BH27" s="1002"/>
      <c r="BI27" s="1013"/>
      <c r="BJ27" s="220"/>
      <c r="BK27" s="220"/>
      <c r="BL27" s="220"/>
      <c r="BM27" s="220"/>
      <c r="BN27" s="220"/>
      <c r="BO27" s="229"/>
      <c r="BP27" s="229"/>
      <c r="BQ27" s="226">
        <v>21</v>
      </c>
      <c r="BR27" s="227"/>
      <c r="BS27" s="989"/>
      <c r="BT27" s="990"/>
      <c r="BU27" s="990"/>
      <c r="BV27" s="990"/>
      <c r="BW27" s="990"/>
      <c r="BX27" s="990"/>
      <c r="BY27" s="990"/>
      <c r="BZ27" s="990"/>
      <c r="CA27" s="990"/>
      <c r="CB27" s="990"/>
      <c r="CC27" s="990"/>
      <c r="CD27" s="990"/>
      <c r="CE27" s="990"/>
      <c r="CF27" s="990"/>
      <c r="CG27" s="1011"/>
      <c r="CH27" s="986"/>
      <c r="CI27" s="987"/>
      <c r="CJ27" s="987"/>
      <c r="CK27" s="987"/>
      <c r="CL27" s="988"/>
      <c r="CM27" s="986"/>
      <c r="CN27" s="987"/>
      <c r="CO27" s="987"/>
      <c r="CP27" s="987"/>
      <c r="CQ27" s="988"/>
      <c r="CR27" s="986"/>
      <c r="CS27" s="987"/>
      <c r="CT27" s="987"/>
      <c r="CU27" s="987"/>
      <c r="CV27" s="988"/>
      <c r="CW27" s="986"/>
      <c r="CX27" s="987"/>
      <c r="CY27" s="987"/>
      <c r="CZ27" s="987"/>
      <c r="DA27" s="988"/>
      <c r="DB27" s="986"/>
      <c r="DC27" s="987"/>
      <c r="DD27" s="987"/>
      <c r="DE27" s="987"/>
      <c r="DF27" s="988"/>
      <c r="DG27" s="986"/>
      <c r="DH27" s="987"/>
      <c r="DI27" s="987"/>
      <c r="DJ27" s="987"/>
      <c r="DK27" s="988"/>
      <c r="DL27" s="986"/>
      <c r="DM27" s="987"/>
      <c r="DN27" s="987"/>
      <c r="DO27" s="987"/>
      <c r="DP27" s="988"/>
      <c r="DQ27" s="986"/>
      <c r="DR27" s="987"/>
      <c r="DS27" s="987"/>
      <c r="DT27" s="987"/>
      <c r="DU27" s="988"/>
      <c r="DV27" s="989"/>
      <c r="DW27" s="990"/>
      <c r="DX27" s="990"/>
      <c r="DY27" s="990"/>
      <c r="DZ27" s="991"/>
      <c r="EA27" s="218"/>
    </row>
    <row r="28" spans="1:131" ht="26.25" customHeight="1" thickTop="1" x14ac:dyDescent="0.15">
      <c r="A28" s="230">
        <v>1</v>
      </c>
      <c r="B28" s="1044" t="s">
        <v>389</v>
      </c>
      <c r="C28" s="1045"/>
      <c r="D28" s="1045"/>
      <c r="E28" s="1045"/>
      <c r="F28" s="1045"/>
      <c r="G28" s="1045"/>
      <c r="H28" s="1045"/>
      <c r="I28" s="1045"/>
      <c r="J28" s="1045"/>
      <c r="K28" s="1045"/>
      <c r="L28" s="1045"/>
      <c r="M28" s="1045"/>
      <c r="N28" s="1045"/>
      <c r="O28" s="1045"/>
      <c r="P28" s="1046"/>
      <c r="Q28" s="1047">
        <v>1705</v>
      </c>
      <c r="R28" s="1048"/>
      <c r="S28" s="1048"/>
      <c r="T28" s="1048"/>
      <c r="U28" s="1048"/>
      <c r="V28" s="1048">
        <v>1696</v>
      </c>
      <c r="W28" s="1048"/>
      <c r="X28" s="1048"/>
      <c r="Y28" s="1048"/>
      <c r="Z28" s="1048"/>
      <c r="AA28" s="1048">
        <v>8719</v>
      </c>
      <c r="AB28" s="1048"/>
      <c r="AC28" s="1048"/>
      <c r="AD28" s="1048"/>
      <c r="AE28" s="1049"/>
      <c r="AF28" s="1050">
        <v>9</v>
      </c>
      <c r="AG28" s="1048"/>
      <c r="AH28" s="1048"/>
      <c r="AI28" s="1048"/>
      <c r="AJ28" s="1051"/>
      <c r="AK28" s="1039">
        <v>132</v>
      </c>
      <c r="AL28" s="1040"/>
      <c r="AM28" s="1040"/>
      <c r="AN28" s="1040"/>
      <c r="AO28" s="1040"/>
      <c r="AP28" s="1040" t="s">
        <v>566</v>
      </c>
      <c r="AQ28" s="1040"/>
      <c r="AR28" s="1040"/>
      <c r="AS28" s="1040"/>
      <c r="AT28" s="1040"/>
      <c r="AU28" s="1040" t="s">
        <v>566</v>
      </c>
      <c r="AV28" s="1040"/>
      <c r="AW28" s="1040"/>
      <c r="AX28" s="1040"/>
      <c r="AY28" s="1040"/>
      <c r="AZ28" s="1041"/>
      <c r="BA28" s="1041"/>
      <c r="BB28" s="1041"/>
      <c r="BC28" s="1041"/>
      <c r="BD28" s="1041"/>
      <c r="BE28" s="1042"/>
      <c r="BF28" s="1042"/>
      <c r="BG28" s="1042"/>
      <c r="BH28" s="1042"/>
      <c r="BI28" s="1043"/>
      <c r="BJ28" s="220"/>
      <c r="BK28" s="220"/>
      <c r="BL28" s="220"/>
      <c r="BM28" s="220"/>
      <c r="BN28" s="220"/>
      <c r="BO28" s="229"/>
      <c r="BP28" s="229"/>
      <c r="BQ28" s="226">
        <v>22</v>
      </c>
      <c r="BR28" s="227"/>
      <c r="BS28" s="989"/>
      <c r="BT28" s="990"/>
      <c r="BU28" s="990"/>
      <c r="BV28" s="990"/>
      <c r="BW28" s="990"/>
      <c r="BX28" s="990"/>
      <c r="BY28" s="990"/>
      <c r="BZ28" s="990"/>
      <c r="CA28" s="990"/>
      <c r="CB28" s="990"/>
      <c r="CC28" s="990"/>
      <c r="CD28" s="990"/>
      <c r="CE28" s="990"/>
      <c r="CF28" s="990"/>
      <c r="CG28" s="1011"/>
      <c r="CH28" s="986"/>
      <c r="CI28" s="987"/>
      <c r="CJ28" s="987"/>
      <c r="CK28" s="987"/>
      <c r="CL28" s="988"/>
      <c r="CM28" s="986"/>
      <c r="CN28" s="987"/>
      <c r="CO28" s="987"/>
      <c r="CP28" s="987"/>
      <c r="CQ28" s="988"/>
      <c r="CR28" s="986"/>
      <c r="CS28" s="987"/>
      <c r="CT28" s="987"/>
      <c r="CU28" s="987"/>
      <c r="CV28" s="988"/>
      <c r="CW28" s="986"/>
      <c r="CX28" s="987"/>
      <c r="CY28" s="987"/>
      <c r="CZ28" s="987"/>
      <c r="DA28" s="988"/>
      <c r="DB28" s="986"/>
      <c r="DC28" s="987"/>
      <c r="DD28" s="987"/>
      <c r="DE28" s="987"/>
      <c r="DF28" s="988"/>
      <c r="DG28" s="986"/>
      <c r="DH28" s="987"/>
      <c r="DI28" s="987"/>
      <c r="DJ28" s="987"/>
      <c r="DK28" s="988"/>
      <c r="DL28" s="986"/>
      <c r="DM28" s="987"/>
      <c r="DN28" s="987"/>
      <c r="DO28" s="987"/>
      <c r="DP28" s="988"/>
      <c r="DQ28" s="986"/>
      <c r="DR28" s="987"/>
      <c r="DS28" s="987"/>
      <c r="DT28" s="987"/>
      <c r="DU28" s="988"/>
      <c r="DV28" s="989"/>
      <c r="DW28" s="990"/>
      <c r="DX28" s="990"/>
      <c r="DY28" s="990"/>
      <c r="DZ28" s="991"/>
      <c r="EA28" s="218"/>
    </row>
    <row r="29" spans="1:131" ht="26.25" customHeight="1" x14ac:dyDescent="0.15">
      <c r="A29" s="230">
        <v>2</v>
      </c>
      <c r="B29" s="1027" t="s">
        <v>390</v>
      </c>
      <c r="C29" s="1028"/>
      <c r="D29" s="1028"/>
      <c r="E29" s="1028"/>
      <c r="F29" s="1028"/>
      <c r="G29" s="1028"/>
      <c r="H29" s="1028"/>
      <c r="I29" s="1028"/>
      <c r="J29" s="1028"/>
      <c r="K29" s="1028"/>
      <c r="L29" s="1028"/>
      <c r="M29" s="1028"/>
      <c r="N29" s="1028"/>
      <c r="O29" s="1028"/>
      <c r="P29" s="1029"/>
      <c r="Q29" s="1035">
        <v>88</v>
      </c>
      <c r="R29" s="1036"/>
      <c r="S29" s="1036"/>
      <c r="T29" s="1036"/>
      <c r="U29" s="1036"/>
      <c r="V29" s="1036">
        <v>88</v>
      </c>
      <c r="W29" s="1036"/>
      <c r="X29" s="1036"/>
      <c r="Y29" s="1036"/>
      <c r="Z29" s="1036"/>
      <c r="AA29" s="1036">
        <v>1</v>
      </c>
      <c r="AB29" s="1036"/>
      <c r="AC29" s="1036"/>
      <c r="AD29" s="1036"/>
      <c r="AE29" s="1037"/>
      <c r="AF29" s="1032">
        <v>0</v>
      </c>
      <c r="AG29" s="1033"/>
      <c r="AH29" s="1033"/>
      <c r="AI29" s="1033"/>
      <c r="AJ29" s="1034"/>
      <c r="AK29" s="980">
        <v>47</v>
      </c>
      <c r="AL29" s="971"/>
      <c r="AM29" s="971"/>
      <c r="AN29" s="971"/>
      <c r="AO29" s="971"/>
      <c r="AP29" s="971">
        <v>10</v>
      </c>
      <c r="AQ29" s="971"/>
      <c r="AR29" s="971"/>
      <c r="AS29" s="971"/>
      <c r="AT29" s="971"/>
      <c r="AU29" s="971">
        <v>5</v>
      </c>
      <c r="AV29" s="971"/>
      <c r="AW29" s="971"/>
      <c r="AX29" s="971"/>
      <c r="AY29" s="971"/>
      <c r="AZ29" s="1038"/>
      <c r="BA29" s="1038"/>
      <c r="BB29" s="1038"/>
      <c r="BC29" s="1038"/>
      <c r="BD29" s="1038"/>
      <c r="BE29" s="972"/>
      <c r="BF29" s="972"/>
      <c r="BG29" s="972"/>
      <c r="BH29" s="972"/>
      <c r="BI29" s="973"/>
      <c r="BJ29" s="220"/>
      <c r="BK29" s="220"/>
      <c r="BL29" s="220"/>
      <c r="BM29" s="220"/>
      <c r="BN29" s="220"/>
      <c r="BO29" s="229"/>
      <c r="BP29" s="229"/>
      <c r="BQ29" s="226">
        <v>23</v>
      </c>
      <c r="BR29" s="227"/>
      <c r="BS29" s="989"/>
      <c r="BT29" s="990"/>
      <c r="BU29" s="990"/>
      <c r="BV29" s="990"/>
      <c r="BW29" s="990"/>
      <c r="BX29" s="990"/>
      <c r="BY29" s="990"/>
      <c r="BZ29" s="990"/>
      <c r="CA29" s="990"/>
      <c r="CB29" s="990"/>
      <c r="CC29" s="990"/>
      <c r="CD29" s="990"/>
      <c r="CE29" s="990"/>
      <c r="CF29" s="990"/>
      <c r="CG29" s="1011"/>
      <c r="CH29" s="986"/>
      <c r="CI29" s="987"/>
      <c r="CJ29" s="987"/>
      <c r="CK29" s="987"/>
      <c r="CL29" s="988"/>
      <c r="CM29" s="986"/>
      <c r="CN29" s="987"/>
      <c r="CO29" s="987"/>
      <c r="CP29" s="987"/>
      <c r="CQ29" s="988"/>
      <c r="CR29" s="986"/>
      <c r="CS29" s="987"/>
      <c r="CT29" s="987"/>
      <c r="CU29" s="987"/>
      <c r="CV29" s="988"/>
      <c r="CW29" s="986"/>
      <c r="CX29" s="987"/>
      <c r="CY29" s="987"/>
      <c r="CZ29" s="987"/>
      <c r="DA29" s="988"/>
      <c r="DB29" s="986"/>
      <c r="DC29" s="987"/>
      <c r="DD29" s="987"/>
      <c r="DE29" s="987"/>
      <c r="DF29" s="988"/>
      <c r="DG29" s="986"/>
      <c r="DH29" s="987"/>
      <c r="DI29" s="987"/>
      <c r="DJ29" s="987"/>
      <c r="DK29" s="988"/>
      <c r="DL29" s="986"/>
      <c r="DM29" s="987"/>
      <c r="DN29" s="987"/>
      <c r="DO29" s="987"/>
      <c r="DP29" s="988"/>
      <c r="DQ29" s="986"/>
      <c r="DR29" s="987"/>
      <c r="DS29" s="987"/>
      <c r="DT29" s="987"/>
      <c r="DU29" s="988"/>
      <c r="DV29" s="989"/>
      <c r="DW29" s="990"/>
      <c r="DX29" s="990"/>
      <c r="DY29" s="990"/>
      <c r="DZ29" s="991"/>
      <c r="EA29" s="218"/>
    </row>
    <row r="30" spans="1:131" ht="26.25" customHeight="1" x14ac:dyDescent="0.15">
      <c r="A30" s="230">
        <v>3</v>
      </c>
      <c r="B30" s="1027" t="s">
        <v>391</v>
      </c>
      <c r="C30" s="1028"/>
      <c r="D30" s="1028"/>
      <c r="E30" s="1028"/>
      <c r="F30" s="1028"/>
      <c r="G30" s="1028"/>
      <c r="H30" s="1028"/>
      <c r="I30" s="1028"/>
      <c r="J30" s="1028"/>
      <c r="K30" s="1028"/>
      <c r="L30" s="1028"/>
      <c r="M30" s="1028"/>
      <c r="N30" s="1028"/>
      <c r="O30" s="1028"/>
      <c r="P30" s="1029"/>
      <c r="Q30" s="1035">
        <v>2020</v>
      </c>
      <c r="R30" s="1036"/>
      <c r="S30" s="1036"/>
      <c r="T30" s="1036"/>
      <c r="U30" s="1036"/>
      <c r="V30" s="1036">
        <v>1972</v>
      </c>
      <c r="W30" s="1036"/>
      <c r="X30" s="1036"/>
      <c r="Y30" s="1036"/>
      <c r="Z30" s="1036"/>
      <c r="AA30" s="1036">
        <v>49</v>
      </c>
      <c r="AB30" s="1036"/>
      <c r="AC30" s="1036"/>
      <c r="AD30" s="1036"/>
      <c r="AE30" s="1037"/>
      <c r="AF30" s="1032">
        <v>49</v>
      </c>
      <c r="AG30" s="1033"/>
      <c r="AH30" s="1033"/>
      <c r="AI30" s="1033"/>
      <c r="AJ30" s="1034"/>
      <c r="AK30" s="980">
        <v>309</v>
      </c>
      <c r="AL30" s="971"/>
      <c r="AM30" s="971"/>
      <c r="AN30" s="971"/>
      <c r="AO30" s="971"/>
      <c r="AP30" s="971" t="s">
        <v>566</v>
      </c>
      <c r="AQ30" s="971"/>
      <c r="AR30" s="971"/>
      <c r="AS30" s="971"/>
      <c r="AT30" s="971"/>
      <c r="AU30" s="971" t="s">
        <v>566</v>
      </c>
      <c r="AV30" s="971"/>
      <c r="AW30" s="971"/>
      <c r="AX30" s="971"/>
      <c r="AY30" s="971"/>
      <c r="AZ30" s="1038"/>
      <c r="BA30" s="1038"/>
      <c r="BB30" s="1038"/>
      <c r="BC30" s="1038"/>
      <c r="BD30" s="1038"/>
      <c r="BE30" s="972"/>
      <c r="BF30" s="972"/>
      <c r="BG30" s="972"/>
      <c r="BH30" s="972"/>
      <c r="BI30" s="973"/>
      <c r="BJ30" s="220"/>
      <c r="BK30" s="220"/>
      <c r="BL30" s="220"/>
      <c r="BM30" s="220"/>
      <c r="BN30" s="220"/>
      <c r="BO30" s="229"/>
      <c r="BP30" s="229"/>
      <c r="BQ30" s="226">
        <v>24</v>
      </c>
      <c r="BR30" s="227"/>
      <c r="BS30" s="989"/>
      <c r="BT30" s="990"/>
      <c r="BU30" s="990"/>
      <c r="BV30" s="990"/>
      <c r="BW30" s="990"/>
      <c r="BX30" s="990"/>
      <c r="BY30" s="990"/>
      <c r="BZ30" s="990"/>
      <c r="CA30" s="990"/>
      <c r="CB30" s="990"/>
      <c r="CC30" s="990"/>
      <c r="CD30" s="990"/>
      <c r="CE30" s="990"/>
      <c r="CF30" s="990"/>
      <c r="CG30" s="1011"/>
      <c r="CH30" s="986"/>
      <c r="CI30" s="987"/>
      <c r="CJ30" s="987"/>
      <c r="CK30" s="987"/>
      <c r="CL30" s="988"/>
      <c r="CM30" s="986"/>
      <c r="CN30" s="987"/>
      <c r="CO30" s="987"/>
      <c r="CP30" s="987"/>
      <c r="CQ30" s="988"/>
      <c r="CR30" s="986"/>
      <c r="CS30" s="987"/>
      <c r="CT30" s="987"/>
      <c r="CU30" s="987"/>
      <c r="CV30" s="988"/>
      <c r="CW30" s="986"/>
      <c r="CX30" s="987"/>
      <c r="CY30" s="987"/>
      <c r="CZ30" s="987"/>
      <c r="DA30" s="988"/>
      <c r="DB30" s="986"/>
      <c r="DC30" s="987"/>
      <c r="DD30" s="987"/>
      <c r="DE30" s="987"/>
      <c r="DF30" s="988"/>
      <c r="DG30" s="986"/>
      <c r="DH30" s="987"/>
      <c r="DI30" s="987"/>
      <c r="DJ30" s="987"/>
      <c r="DK30" s="988"/>
      <c r="DL30" s="986"/>
      <c r="DM30" s="987"/>
      <c r="DN30" s="987"/>
      <c r="DO30" s="987"/>
      <c r="DP30" s="988"/>
      <c r="DQ30" s="986"/>
      <c r="DR30" s="987"/>
      <c r="DS30" s="987"/>
      <c r="DT30" s="987"/>
      <c r="DU30" s="988"/>
      <c r="DV30" s="989"/>
      <c r="DW30" s="990"/>
      <c r="DX30" s="990"/>
      <c r="DY30" s="990"/>
      <c r="DZ30" s="991"/>
      <c r="EA30" s="218"/>
    </row>
    <row r="31" spans="1:131" ht="26.25" customHeight="1" x14ac:dyDescent="0.15">
      <c r="A31" s="230">
        <v>4</v>
      </c>
      <c r="B31" s="1027" t="s">
        <v>392</v>
      </c>
      <c r="C31" s="1028"/>
      <c r="D31" s="1028"/>
      <c r="E31" s="1028"/>
      <c r="F31" s="1028"/>
      <c r="G31" s="1028"/>
      <c r="H31" s="1028"/>
      <c r="I31" s="1028"/>
      <c r="J31" s="1028"/>
      <c r="K31" s="1028"/>
      <c r="L31" s="1028"/>
      <c r="M31" s="1028"/>
      <c r="N31" s="1028"/>
      <c r="O31" s="1028"/>
      <c r="P31" s="1029"/>
      <c r="Q31" s="1035">
        <v>275</v>
      </c>
      <c r="R31" s="1036"/>
      <c r="S31" s="1036"/>
      <c r="T31" s="1036"/>
      <c r="U31" s="1036"/>
      <c r="V31" s="1036">
        <v>270</v>
      </c>
      <c r="W31" s="1036"/>
      <c r="X31" s="1036"/>
      <c r="Y31" s="1036"/>
      <c r="Z31" s="1036"/>
      <c r="AA31" s="1036">
        <v>5</v>
      </c>
      <c r="AB31" s="1036"/>
      <c r="AC31" s="1036"/>
      <c r="AD31" s="1036"/>
      <c r="AE31" s="1037"/>
      <c r="AF31" s="1032">
        <v>5</v>
      </c>
      <c r="AG31" s="1033"/>
      <c r="AH31" s="1033"/>
      <c r="AI31" s="1033"/>
      <c r="AJ31" s="1034"/>
      <c r="AK31" s="980">
        <v>74</v>
      </c>
      <c r="AL31" s="971"/>
      <c r="AM31" s="971"/>
      <c r="AN31" s="971"/>
      <c r="AO31" s="971"/>
      <c r="AP31" s="971" t="s">
        <v>566</v>
      </c>
      <c r="AQ31" s="971"/>
      <c r="AR31" s="971"/>
      <c r="AS31" s="971"/>
      <c r="AT31" s="971"/>
      <c r="AU31" s="971" t="s">
        <v>566</v>
      </c>
      <c r="AV31" s="971"/>
      <c r="AW31" s="971"/>
      <c r="AX31" s="971"/>
      <c r="AY31" s="971"/>
      <c r="AZ31" s="1038"/>
      <c r="BA31" s="1038"/>
      <c r="BB31" s="1038"/>
      <c r="BC31" s="1038"/>
      <c r="BD31" s="1038"/>
      <c r="BE31" s="972"/>
      <c r="BF31" s="972"/>
      <c r="BG31" s="972"/>
      <c r="BH31" s="972"/>
      <c r="BI31" s="973"/>
      <c r="BJ31" s="220"/>
      <c r="BK31" s="220"/>
      <c r="BL31" s="220"/>
      <c r="BM31" s="220"/>
      <c r="BN31" s="220"/>
      <c r="BO31" s="229"/>
      <c r="BP31" s="229"/>
      <c r="BQ31" s="226">
        <v>25</v>
      </c>
      <c r="BR31" s="227"/>
      <c r="BS31" s="989"/>
      <c r="BT31" s="990"/>
      <c r="BU31" s="990"/>
      <c r="BV31" s="990"/>
      <c r="BW31" s="990"/>
      <c r="BX31" s="990"/>
      <c r="BY31" s="990"/>
      <c r="BZ31" s="990"/>
      <c r="CA31" s="990"/>
      <c r="CB31" s="990"/>
      <c r="CC31" s="990"/>
      <c r="CD31" s="990"/>
      <c r="CE31" s="990"/>
      <c r="CF31" s="990"/>
      <c r="CG31" s="1011"/>
      <c r="CH31" s="986"/>
      <c r="CI31" s="987"/>
      <c r="CJ31" s="987"/>
      <c r="CK31" s="987"/>
      <c r="CL31" s="988"/>
      <c r="CM31" s="986"/>
      <c r="CN31" s="987"/>
      <c r="CO31" s="987"/>
      <c r="CP31" s="987"/>
      <c r="CQ31" s="988"/>
      <c r="CR31" s="986"/>
      <c r="CS31" s="987"/>
      <c r="CT31" s="987"/>
      <c r="CU31" s="987"/>
      <c r="CV31" s="988"/>
      <c r="CW31" s="986"/>
      <c r="CX31" s="987"/>
      <c r="CY31" s="987"/>
      <c r="CZ31" s="987"/>
      <c r="DA31" s="988"/>
      <c r="DB31" s="986"/>
      <c r="DC31" s="987"/>
      <c r="DD31" s="987"/>
      <c r="DE31" s="987"/>
      <c r="DF31" s="988"/>
      <c r="DG31" s="986"/>
      <c r="DH31" s="987"/>
      <c r="DI31" s="987"/>
      <c r="DJ31" s="987"/>
      <c r="DK31" s="988"/>
      <c r="DL31" s="986"/>
      <c r="DM31" s="987"/>
      <c r="DN31" s="987"/>
      <c r="DO31" s="987"/>
      <c r="DP31" s="988"/>
      <c r="DQ31" s="986"/>
      <c r="DR31" s="987"/>
      <c r="DS31" s="987"/>
      <c r="DT31" s="987"/>
      <c r="DU31" s="988"/>
      <c r="DV31" s="989"/>
      <c r="DW31" s="990"/>
      <c r="DX31" s="990"/>
      <c r="DY31" s="990"/>
      <c r="DZ31" s="991"/>
      <c r="EA31" s="218"/>
    </row>
    <row r="32" spans="1:131" ht="26.25" customHeight="1" x14ac:dyDescent="0.15">
      <c r="A32" s="230">
        <v>5</v>
      </c>
      <c r="B32" s="1027" t="s">
        <v>393</v>
      </c>
      <c r="C32" s="1028"/>
      <c r="D32" s="1028"/>
      <c r="E32" s="1028"/>
      <c r="F32" s="1028"/>
      <c r="G32" s="1028"/>
      <c r="H32" s="1028"/>
      <c r="I32" s="1028"/>
      <c r="J32" s="1028"/>
      <c r="K32" s="1028"/>
      <c r="L32" s="1028"/>
      <c r="M32" s="1028"/>
      <c r="N32" s="1028"/>
      <c r="O32" s="1028"/>
      <c r="P32" s="1029"/>
      <c r="Q32" s="1035">
        <v>443</v>
      </c>
      <c r="R32" s="1036"/>
      <c r="S32" s="1036"/>
      <c r="T32" s="1036"/>
      <c r="U32" s="1036"/>
      <c r="V32" s="1036">
        <v>353</v>
      </c>
      <c r="W32" s="1036"/>
      <c r="X32" s="1036"/>
      <c r="Y32" s="1036"/>
      <c r="Z32" s="1036"/>
      <c r="AA32" s="1036">
        <v>91</v>
      </c>
      <c r="AB32" s="1036"/>
      <c r="AC32" s="1036"/>
      <c r="AD32" s="1036"/>
      <c r="AE32" s="1037"/>
      <c r="AF32" s="1032">
        <v>923</v>
      </c>
      <c r="AG32" s="1033"/>
      <c r="AH32" s="1033"/>
      <c r="AI32" s="1033"/>
      <c r="AJ32" s="1034"/>
      <c r="AK32" s="980">
        <v>87</v>
      </c>
      <c r="AL32" s="971"/>
      <c r="AM32" s="971"/>
      <c r="AN32" s="971"/>
      <c r="AO32" s="971"/>
      <c r="AP32" s="971">
        <v>2356</v>
      </c>
      <c r="AQ32" s="971"/>
      <c r="AR32" s="971"/>
      <c r="AS32" s="971"/>
      <c r="AT32" s="971"/>
      <c r="AU32" s="971">
        <v>714</v>
      </c>
      <c r="AV32" s="971"/>
      <c r="AW32" s="971"/>
      <c r="AX32" s="971"/>
      <c r="AY32" s="971"/>
      <c r="AZ32" s="1038" t="s">
        <v>566</v>
      </c>
      <c r="BA32" s="1038"/>
      <c r="BB32" s="1038"/>
      <c r="BC32" s="1038"/>
      <c r="BD32" s="1038"/>
      <c r="BE32" s="972" t="s">
        <v>394</v>
      </c>
      <c r="BF32" s="972"/>
      <c r="BG32" s="972"/>
      <c r="BH32" s="972"/>
      <c r="BI32" s="973"/>
      <c r="BJ32" s="220"/>
      <c r="BK32" s="220"/>
      <c r="BL32" s="220"/>
      <c r="BM32" s="220"/>
      <c r="BN32" s="220"/>
      <c r="BO32" s="229"/>
      <c r="BP32" s="229"/>
      <c r="BQ32" s="226">
        <v>26</v>
      </c>
      <c r="BR32" s="227"/>
      <c r="BS32" s="989"/>
      <c r="BT32" s="990"/>
      <c r="BU32" s="990"/>
      <c r="BV32" s="990"/>
      <c r="BW32" s="990"/>
      <c r="BX32" s="990"/>
      <c r="BY32" s="990"/>
      <c r="BZ32" s="990"/>
      <c r="CA32" s="990"/>
      <c r="CB32" s="990"/>
      <c r="CC32" s="990"/>
      <c r="CD32" s="990"/>
      <c r="CE32" s="990"/>
      <c r="CF32" s="990"/>
      <c r="CG32" s="1011"/>
      <c r="CH32" s="986"/>
      <c r="CI32" s="987"/>
      <c r="CJ32" s="987"/>
      <c r="CK32" s="987"/>
      <c r="CL32" s="988"/>
      <c r="CM32" s="986"/>
      <c r="CN32" s="987"/>
      <c r="CO32" s="987"/>
      <c r="CP32" s="987"/>
      <c r="CQ32" s="988"/>
      <c r="CR32" s="986"/>
      <c r="CS32" s="987"/>
      <c r="CT32" s="987"/>
      <c r="CU32" s="987"/>
      <c r="CV32" s="988"/>
      <c r="CW32" s="986"/>
      <c r="CX32" s="987"/>
      <c r="CY32" s="987"/>
      <c r="CZ32" s="987"/>
      <c r="DA32" s="988"/>
      <c r="DB32" s="986"/>
      <c r="DC32" s="987"/>
      <c r="DD32" s="987"/>
      <c r="DE32" s="987"/>
      <c r="DF32" s="988"/>
      <c r="DG32" s="986"/>
      <c r="DH32" s="987"/>
      <c r="DI32" s="987"/>
      <c r="DJ32" s="987"/>
      <c r="DK32" s="988"/>
      <c r="DL32" s="986"/>
      <c r="DM32" s="987"/>
      <c r="DN32" s="987"/>
      <c r="DO32" s="987"/>
      <c r="DP32" s="988"/>
      <c r="DQ32" s="986"/>
      <c r="DR32" s="987"/>
      <c r="DS32" s="987"/>
      <c r="DT32" s="987"/>
      <c r="DU32" s="988"/>
      <c r="DV32" s="989"/>
      <c r="DW32" s="990"/>
      <c r="DX32" s="990"/>
      <c r="DY32" s="990"/>
      <c r="DZ32" s="991"/>
      <c r="EA32" s="218"/>
    </row>
    <row r="33" spans="1:131" ht="26.25" customHeight="1" x14ac:dyDescent="0.15">
      <c r="A33" s="230">
        <v>6</v>
      </c>
      <c r="B33" s="1027" t="s">
        <v>395</v>
      </c>
      <c r="C33" s="1028"/>
      <c r="D33" s="1028"/>
      <c r="E33" s="1028"/>
      <c r="F33" s="1028"/>
      <c r="G33" s="1028"/>
      <c r="H33" s="1028"/>
      <c r="I33" s="1028"/>
      <c r="J33" s="1028"/>
      <c r="K33" s="1028"/>
      <c r="L33" s="1028"/>
      <c r="M33" s="1028"/>
      <c r="N33" s="1028"/>
      <c r="O33" s="1028"/>
      <c r="P33" s="1029"/>
      <c r="Q33" s="1035">
        <v>867</v>
      </c>
      <c r="R33" s="1036"/>
      <c r="S33" s="1036"/>
      <c r="T33" s="1036"/>
      <c r="U33" s="1036"/>
      <c r="V33" s="1036">
        <v>715</v>
      </c>
      <c r="W33" s="1036"/>
      <c r="X33" s="1036"/>
      <c r="Y33" s="1036"/>
      <c r="Z33" s="1036"/>
      <c r="AA33" s="1036">
        <v>152</v>
      </c>
      <c r="AB33" s="1036"/>
      <c r="AC33" s="1036"/>
      <c r="AD33" s="1036"/>
      <c r="AE33" s="1037"/>
      <c r="AF33" s="1032">
        <v>1063</v>
      </c>
      <c r="AG33" s="1033"/>
      <c r="AH33" s="1033"/>
      <c r="AI33" s="1033"/>
      <c r="AJ33" s="1034"/>
      <c r="AK33" s="980">
        <v>501</v>
      </c>
      <c r="AL33" s="971"/>
      <c r="AM33" s="971"/>
      <c r="AN33" s="971"/>
      <c r="AO33" s="971"/>
      <c r="AP33" s="971">
        <v>2731</v>
      </c>
      <c r="AQ33" s="971"/>
      <c r="AR33" s="971"/>
      <c r="AS33" s="971"/>
      <c r="AT33" s="971"/>
      <c r="AU33" s="971">
        <v>1822</v>
      </c>
      <c r="AV33" s="971"/>
      <c r="AW33" s="971"/>
      <c r="AX33" s="971"/>
      <c r="AY33" s="971"/>
      <c r="AZ33" s="1038" t="s">
        <v>566</v>
      </c>
      <c r="BA33" s="1038"/>
      <c r="BB33" s="1038"/>
      <c r="BC33" s="1038"/>
      <c r="BD33" s="1038"/>
      <c r="BE33" s="972" t="s">
        <v>394</v>
      </c>
      <c r="BF33" s="972"/>
      <c r="BG33" s="972"/>
      <c r="BH33" s="972"/>
      <c r="BI33" s="973"/>
      <c r="BJ33" s="220"/>
      <c r="BK33" s="220"/>
      <c r="BL33" s="220"/>
      <c r="BM33" s="220"/>
      <c r="BN33" s="220"/>
      <c r="BO33" s="229"/>
      <c r="BP33" s="229"/>
      <c r="BQ33" s="226">
        <v>27</v>
      </c>
      <c r="BR33" s="227"/>
      <c r="BS33" s="989"/>
      <c r="BT33" s="990"/>
      <c r="BU33" s="990"/>
      <c r="BV33" s="990"/>
      <c r="BW33" s="990"/>
      <c r="BX33" s="990"/>
      <c r="BY33" s="990"/>
      <c r="BZ33" s="990"/>
      <c r="CA33" s="990"/>
      <c r="CB33" s="990"/>
      <c r="CC33" s="990"/>
      <c r="CD33" s="990"/>
      <c r="CE33" s="990"/>
      <c r="CF33" s="990"/>
      <c r="CG33" s="1011"/>
      <c r="CH33" s="986"/>
      <c r="CI33" s="987"/>
      <c r="CJ33" s="987"/>
      <c r="CK33" s="987"/>
      <c r="CL33" s="988"/>
      <c r="CM33" s="986"/>
      <c r="CN33" s="987"/>
      <c r="CO33" s="987"/>
      <c r="CP33" s="987"/>
      <c r="CQ33" s="988"/>
      <c r="CR33" s="986"/>
      <c r="CS33" s="987"/>
      <c r="CT33" s="987"/>
      <c r="CU33" s="987"/>
      <c r="CV33" s="988"/>
      <c r="CW33" s="986"/>
      <c r="CX33" s="987"/>
      <c r="CY33" s="987"/>
      <c r="CZ33" s="987"/>
      <c r="DA33" s="988"/>
      <c r="DB33" s="986"/>
      <c r="DC33" s="987"/>
      <c r="DD33" s="987"/>
      <c r="DE33" s="987"/>
      <c r="DF33" s="988"/>
      <c r="DG33" s="986"/>
      <c r="DH33" s="987"/>
      <c r="DI33" s="987"/>
      <c r="DJ33" s="987"/>
      <c r="DK33" s="988"/>
      <c r="DL33" s="986"/>
      <c r="DM33" s="987"/>
      <c r="DN33" s="987"/>
      <c r="DO33" s="987"/>
      <c r="DP33" s="988"/>
      <c r="DQ33" s="986"/>
      <c r="DR33" s="987"/>
      <c r="DS33" s="987"/>
      <c r="DT33" s="987"/>
      <c r="DU33" s="988"/>
      <c r="DV33" s="989"/>
      <c r="DW33" s="990"/>
      <c r="DX33" s="990"/>
      <c r="DY33" s="990"/>
      <c r="DZ33" s="991"/>
      <c r="EA33" s="218"/>
    </row>
    <row r="34" spans="1:131" ht="26.25" customHeight="1" x14ac:dyDescent="0.15">
      <c r="A34" s="230">
        <v>7</v>
      </c>
      <c r="B34" s="1027" t="s">
        <v>396</v>
      </c>
      <c r="C34" s="1028"/>
      <c r="D34" s="1028"/>
      <c r="E34" s="1028"/>
      <c r="F34" s="1028"/>
      <c r="G34" s="1028"/>
      <c r="H34" s="1028"/>
      <c r="I34" s="1028"/>
      <c r="J34" s="1028"/>
      <c r="K34" s="1028"/>
      <c r="L34" s="1028"/>
      <c r="M34" s="1028"/>
      <c r="N34" s="1028"/>
      <c r="O34" s="1028"/>
      <c r="P34" s="1029"/>
      <c r="Q34" s="1035">
        <v>1361</v>
      </c>
      <c r="R34" s="1036"/>
      <c r="S34" s="1036"/>
      <c r="T34" s="1036"/>
      <c r="U34" s="1036"/>
      <c r="V34" s="1036">
        <v>1468</v>
      </c>
      <c r="W34" s="1036"/>
      <c r="X34" s="1036"/>
      <c r="Y34" s="1036"/>
      <c r="Z34" s="1036"/>
      <c r="AA34" s="1036">
        <v>-107</v>
      </c>
      <c r="AB34" s="1036"/>
      <c r="AC34" s="1036"/>
      <c r="AD34" s="1036"/>
      <c r="AE34" s="1037"/>
      <c r="AF34" s="1032">
        <v>562</v>
      </c>
      <c r="AG34" s="1033"/>
      <c r="AH34" s="1033"/>
      <c r="AI34" s="1033"/>
      <c r="AJ34" s="1034"/>
      <c r="AK34" s="980">
        <v>659</v>
      </c>
      <c r="AL34" s="971"/>
      <c r="AM34" s="971"/>
      <c r="AN34" s="971"/>
      <c r="AO34" s="971"/>
      <c r="AP34" s="971">
        <v>399</v>
      </c>
      <c r="AQ34" s="971"/>
      <c r="AR34" s="971"/>
      <c r="AS34" s="971"/>
      <c r="AT34" s="971"/>
      <c r="AU34" s="971">
        <v>147</v>
      </c>
      <c r="AV34" s="971"/>
      <c r="AW34" s="971"/>
      <c r="AX34" s="971"/>
      <c r="AY34" s="971"/>
      <c r="AZ34" s="1038" t="s">
        <v>566</v>
      </c>
      <c r="BA34" s="1038"/>
      <c r="BB34" s="1038"/>
      <c r="BC34" s="1038"/>
      <c r="BD34" s="1038"/>
      <c r="BE34" s="972" t="s">
        <v>394</v>
      </c>
      <c r="BF34" s="972"/>
      <c r="BG34" s="972"/>
      <c r="BH34" s="972"/>
      <c r="BI34" s="973"/>
      <c r="BJ34" s="220"/>
      <c r="BK34" s="220"/>
      <c r="BL34" s="220"/>
      <c r="BM34" s="220"/>
      <c r="BN34" s="220"/>
      <c r="BO34" s="229"/>
      <c r="BP34" s="229"/>
      <c r="BQ34" s="226">
        <v>28</v>
      </c>
      <c r="BR34" s="227"/>
      <c r="BS34" s="989"/>
      <c r="BT34" s="990"/>
      <c r="BU34" s="990"/>
      <c r="BV34" s="990"/>
      <c r="BW34" s="990"/>
      <c r="BX34" s="990"/>
      <c r="BY34" s="990"/>
      <c r="BZ34" s="990"/>
      <c r="CA34" s="990"/>
      <c r="CB34" s="990"/>
      <c r="CC34" s="990"/>
      <c r="CD34" s="990"/>
      <c r="CE34" s="990"/>
      <c r="CF34" s="990"/>
      <c r="CG34" s="1011"/>
      <c r="CH34" s="986"/>
      <c r="CI34" s="987"/>
      <c r="CJ34" s="987"/>
      <c r="CK34" s="987"/>
      <c r="CL34" s="988"/>
      <c r="CM34" s="986"/>
      <c r="CN34" s="987"/>
      <c r="CO34" s="987"/>
      <c r="CP34" s="987"/>
      <c r="CQ34" s="988"/>
      <c r="CR34" s="986"/>
      <c r="CS34" s="987"/>
      <c r="CT34" s="987"/>
      <c r="CU34" s="987"/>
      <c r="CV34" s="988"/>
      <c r="CW34" s="986"/>
      <c r="CX34" s="987"/>
      <c r="CY34" s="987"/>
      <c r="CZ34" s="987"/>
      <c r="DA34" s="988"/>
      <c r="DB34" s="986"/>
      <c r="DC34" s="987"/>
      <c r="DD34" s="987"/>
      <c r="DE34" s="987"/>
      <c r="DF34" s="988"/>
      <c r="DG34" s="986"/>
      <c r="DH34" s="987"/>
      <c r="DI34" s="987"/>
      <c r="DJ34" s="987"/>
      <c r="DK34" s="988"/>
      <c r="DL34" s="986"/>
      <c r="DM34" s="987"/>
      <c r="DN34" s="987"/>
      <c r="DO34" s="987"/>
      <c r="DP34" s="988"/>
      <c r="DQ34" s="986"/>
      <c r="DR34" s="987"/>
      <c r="DS34" s="987"/>
      <c r="DT34" s="987"/>
      <c r="DU34" s="988"/>
      <c r="DV34" s="989"/>
      <c r="DW34" s="990"/>
      <c r="DX34" s="990"/>
      <c r="DY34" s="990"/>
      <c r="DZ34" s="991"/>
      <c r="EA34" s="218"/>
    </row>
    <row r="35" spans="1:131" ht="26.25" customHeight="1" x14ac:dyDescent="0.15">
      <c r="A35" s="230">
        <v>8</v>
      </c>
      <c r="B35" s="1027" t="s">
        <v>397</v>
      </c>
      <c r="C35" s="1028"/>
      <c r="D35" s="1028"/>
      <c r="E35" s="1028"/>
      <c r="F35" s="1028"/>
      <c r="G35" s="1028"/>
      <c r="H35" s="1028"/>
      <c r="I35" s="1028"/>
      <c r="J35" s="1028"/>
      <c r="K35" s="1028"/>
      <c r="L35" s="1028"/>
      <c r="M35" s="1028"/>
      <c r="N35" s="1028"/>
      <c r="O35" s="1028"/>
      <c r="P35" s="1029"/>
      <c r="Q35" s="1035">
        <v>49</v>
      </c>
      <c r="R35" s="1036"/>
      <c r="S35" s="1036"/>
      <c r="T35" s="1036"/>
      <c r="U35" s="1036"/>
      <c r="V35" s="1036">
        <v>45</v>
      </c>
      <c r="W35" s="1036"/>
      <c r="X35" s="1036"/>
      <c r="Y35" s="1036"/>
      <c r="Z35" s="1036"/>
      <c r="AA35" s="1036">
        <v>5</v>
      </c>
      <c r="AB35" s="1036"/>
      <c r="AC35" s="1036"/>
      <c r="AD35" s="1036"/>
      <c r="AE35" s="1037"/>
      <c r="AF35" s="1032">
        <v>195</v>
      </c>
      <c r="AG35" s="1033"/>
      <c r="AH35" s="1033"/>
      <c r="AI35" s="1033"/>
      <c r="AJ35" s="1034"/>
      <c r="AK35" s="980">
        <v>0</v>
      </c>
      <c r="AL35" s="971"/>
      <c r="AM35" s="971"/>
      <c r="AN35" s="971"/>
      <c r="AO35" s="971"/>
      <c r="AP35" s="971">
        <v>105</v>
      </c>
      <c r="AQ35" s="971"/>
      <c r="AR35" s="971"/>
      <c r="AS35" s="971"/>
      <c r="AT35" s="971"/>
      <c r="AU35" s="971">
        <v>0</v>
      </c>
      <c r="AV35" s="971"/>
      <c r="AW35" s="971"/>
      <c r="AX35" s="971"/>
      <c r="AY35" s="971"/>
      <c r="AZ35" s="1038" t="s">
        <v>566</v>
      </c>
      <c r="BA35" s="1038"/>
      <c r="BB35" s="1038"/>
      <c r="BC35" s="1038"/>
      <c r="BD35" s="1038"/>
      <c r="BE35" s="972" t="s">
        <v>394</v>
      </c>
      <c r="BF35" s="972"/>
      <c r="BG35" s="972"/>
      <c r="BH35" s="972"/>
      <c r="BI35" s="973"/>
      <c r="BJ35" s="220"/>
      <c r="BK35" s="220"/>
      <c r="BL35" s="220"/>
      <c r="BM35" s="220"/>
      <c r="BN35" s="220"/>
      <c r="BO35" s="229"/>
      <c r="BP35" s="229"/>
      <c r="BQ35" s="226">
        <v>29</v>
      </c>
      <c r="BR35" s="227"/>
      <c r="BS35" s="989"/>
      <c r="BT35" s="990"/>
      <c r="BU35" s="990"/>
      <c r="BV35" s="990"/>
      <c r="BW35" s="990"/>
      <c r="BX35" s="990"/>
      <c r="BY35" s="990"/>
      <c r="BZ35" s="990"/>
      <c r="CA35" s="990"/>
      <c r="CB35" s="990"/>
      <c r="CC35" s="990"/>
      <c r="CD35" s="990"/>
      <c r="CE35" s="990"/>
      <c r="CF35" s="990"/>
      <c r="CG35" s="1011"/>
      <c r="CH35" s="986"/>
      <c r="CI35" s="987"/>
      <c r="CJ35" s="987"/>
      <c r="CK35" s="987"/>
      <c r="CL35" s="988"/>
      <c r="CM35" s="986"/>
      <c r="CN35" s="987"/>
      <c r="CO35" s="987"/>
      <c r="CP35" s="987"/>
      <c r="CQ35" s="988"/>
      <c r="CR35" s="986"/>
      <c r="CS35" s="987"/>
      <c r="CT35" s="987"/>
      <c r="CU35" s="987"/>
      <c r="CV35" s="988"/>
      <c r="CW35" s="986"/>
      <c r="CX35" s="987"/>
      <c r="CY35" s="987"/>
      <c r="CZ35" s="987"/>
      <c r="DA35" s="988"/>
      <c r="DB35" s="986"/>
      <c r="DC35" s="987"/>
      <c r="DD35" s="987"/>
      <c r="DE35" s="987"/>
      <c r="DF35" s="988"/>
      <c r="DG35" s="986"/>
      <c r="DH35" s="987"/>
      <c r="DI35" s="987"/>
      <c r="DJ35" s="987"/>
      <c r="DK35" s="988"/>
      <c r="DL35" s="986"/>
      <c r="DM35" s="987"/>
      <c r="DN35" s="987"/>
      <c r="DO35" s="987"/>
      <c r="DP35" s="988"/>
      <c r="DQ35" s="986"/>
      <c r="DR35" s="987"/>
      <c r="DS35" s="987"/>
      <c r="DT35" s="987"/>
      <c r="DU35" s="988"/>
      <c r="DV35" s="989"/>
      <c r="DW35" s="990"/>
      <c r="DX35" s="990"/>
      <c r="DY35" s="990"/>
      <c r="DZ35" s="991"/>
      <c r="EA35" s="218"/>
    </row>
    <row r="36" spans="1:131" ht="26.25" customHeight="1" x14ac:dyDescent="0.15">
      <c r="A36" s="230">
        <v>9</v>
      </c>
      <c r="B36" s="1027" t="s">
        <v>398</v>
      </c>
      <c r="C36" s="1028"/>
      <c r="D36" s="1028"/>
      <c r="E36" s="1028"/>
      <c r="F36" s="1028"/>
      <c r="G36" s="1028"/>
      <c r="H36" s="1028"/>
      <c r="I36" s="1028"/>
      <c r="J36" s="1028"/>
      <c r="K36" s="1028"/>
      <c r="L36" s="1028"/>
      <c r="M36" s="1028"/>
      <c r="N36" s="1028"/>
      <c r="O36" s="1028"/>
      <c r="P36" s="1029"/>
      <c r="Q36" s="1035">
        <v>7</v>
      </c>
      <c r="R36" s="1036"/>
      <c r="S36" s="1036"/>
      <c r="T36" s="1036"/>
      <c r="U36" s="1036"/>
      <c r="V36" s="1036">
        <v>5</v>
      </c>
      <c r="W36" s="1036"/>
      <c r="X36" s="1036"/>
      <c r="Y36" s="1036"/>
      <c r="Z36" s="1036"/>
      <c r="AA36" s="1036">
        <v>2</v>
      </c>
      <c r="AB36" s="1036"/>
      <c r="AC36" s="1036"/>
      <c r="AD36" s="1036"/>
      <c r="AE36" s="1037"/>
      <c r="AF36" s="1032">
        <v>2</v>
      </c>
      <c r="AG36" s="1033"/>
      <c r="AH36" s="1033"/>
      <c r="AI36" s="1033"/>
      <c r="AJ36" s="1034"/>
      <c r="AK36" s="980">
        <v>0</v>
      </c>
      <c r="AL36" s="971"/>
      <c r="AM36" s="971"/>
      <c r="AN36" s="971"/>
      <c r="AO36" s="971"/>
      <c r="AP36" s="971" t="s">
        <v>566</v>
      </c>
      <c r="AQ36" s="971"/>
      <c r="AR36" s="971"/>
      <c r="AS36" s="971"/>
      <c r="AT36" s="971"/>
      <c r="AU36" s="971" t="s">
        <v>566</v>
      </c>
      <c r="AV36" s="971"/>
      <c r="AW36" s="971"/>
      <c r="AX36" s="971"/>
      <c r="AY36" s="971"/>
      <c r="AZ36" s="1038" t="s">
        <v>566</v>
      </c>
      <c r="BA36" s="1038"/>
      <c r="BB36" s="1038"/>
      <c r="BC36" s="1038"/>
      <c r="BD36" s="1038"/>
      <c r="BE36" s="972" t="s">
        <v>399</v>
      </c>
      <c r="BF36" s="972"/>
      <c r="BG36" s="972"/>
      <c r="BH36" s="972"/>
      <c r="BI36" s="973"/>
      <c r="BJ36" s="220"/>
      <c r="BK36" s="220"/>
      <c r="BL36" s="220"/>
      <c r="BM36" s="220"/>
      <c r="BN36" s="220"/>
      <c r="BO36" s="229"/>
      <c r="BP36" s="229"/>
      <c r="BQ36" s="226">
        <v>30</v>
      </c>
      <c r="BR36" s="227"/>
      <c r="BS36" s="989"/>
      <c r="BT36" s="990"/>
      <c r="BU36" s="990"/>
      <c r="BV36" s="990"/>
      <c r="BW36" s="990"/>
      <c r="BX36" s="990"/>
      <c r="BY36" s="990"/>
      <c r="BZ36" s="990"/>
      <c r="CA36" s="990"/>
      <c r="CB36" s="990"/>
      <c r="CC36" s="990"/>
      <c r="CD36" s="990"/>
      <c r="CE36" s="990"/>
      <c r="CF36" s="990"/>
      <c r="CG36" s="1011"/>
      <c r="CH36" s="986"/>
      <c r="CI36" s="987"/>
      <c r="CJ36" s="987"/>
      <c r="CK36" s="987"/>
      <c r="CL36" s="988"/>
      <c r="CM36" s="986"/>
      <c r="CN36" s="987"/>
      <c r="CO36" s="987"/>
      <c r="CP36" s="987"/>
      <c r="CQ36" s="988"/>
      <c r="CR36" s="986"/>
      <c r="CS36" s="987"/>
      <c r="CT36" s="987"/>
      <c r="CU36" s="987"/>
      <c r="CV36" s="988"/>
      <c r="CW36" s="986"/>
      <c r="CX36" s="987"/>
      <c r="CY36" s="987"/>
      <c r="CZ36" s="987"/>
      <c r="DA36" s="988"/>
      <c r="DB36" s="986"/>
      <c r="DC36" s="987"/>
      <c r="DD36" s="987"/>
      <c r="DE36" s="987"/>
      <c r="DF36" s="988"/>
      <c r="DG36" s="986"/>
      <c r="DH36" s="987"/>
      <c r="DI36" s="987"/>
      <c r="DJ36" s="987"/>
      <c r="DK36" s="988"/>
      <c r="DL36" s="986"/>
      <c r="DM36" s="987"/>
      <c r="DN36" s="987"/>
      <c r="DO36" s="987"/>
      <c r="DP36" s="988"/>
      <c r="DQ36" s="986"/>
      <c r="DR36" s="987"/>
      <c r="DS36" s="987"/>
      <c r="DT36" s="987"/>
      <c r="DU36" s="988"/>
      <c r="DV36" s="989"/>
      <c r="DW36" s="990"/>
      <c r="DX36" s="990"/>
      <c r="DY36" s="990"/>
      <c r="DZ36" s="991"/>
      <c r="EA36" s="218"/>
    </row>
    <row r="37" spans="1:131" ht="26.25" customHeight="1" x14ac:dyDescent="0.15">
      <c r="A37" s="230">
        <v>10</v>
      </c>
      <c r="B37" s="1027"/>
      <c r="C37" s="1028"/>
      <c r="D37" s="1028"/>
      <c r="E37" s="1028"/>
      <c r="F37" s="1028"/>
      <c r="G37" s="1028"/>
      <c r="H37" s="1028"/>
      <c r="I37" s="1028"/>
      <c r="J37" s="1028"/>
      <c r="K37" s="1028"/>
      <c r="L37" s="1028"/>
      <c r="M37" s="1028"/>
      <c r="N37" s="1028"/>
      <c r="O37" s="1028"/>
      <c r="P37" s="1029"/>
      <c r="Q37" s="1035"/>
      <c r="R37" s="1036"/>
      <c r="S37" s="1036"/>
      <c r="T37" s="1036"/>
      <c r="U37" s="1036"/>
      <c r="V37" s="1036"/>
      <c r="W37" s="1036"/>
      <c r="X37" s="1036"/>
      <c r="Y37" s="1036"/>
      <c r="Z37" s="1036"/>
      <c r="AA37" s="1036"/>
      <c r="AB37" s="1036"/>
      <c r="AC37" s="1036"/>
      <c r="AD37" s="1036"/>
      <c r="AE37" s="1037"/>
      <c r="AF37" s="1032"/>
      <c r="AG37" s="1033"/>
      <c r="AH37" s="1033"/>
      <c r="AI37" s="1033"/>
      <c r="AJ37" s="1034"/>
      <c r="AK37" s="980"/>
      <c r="AL37" s="971"/>
      <c r="AM37" s="971"/>
      <c r="AN37" s="971"/>
      <c r="AO37" s="971"/>
      <c r="AP37" s="971"/>
      <c r="AQ37" s="971"/>
      <c r="AR37" s="971"/>
      <c r="AS37" s="971"/>
      <c r="AT37" s="971"/>
      <c r="AU37" s="971"/>
      <c r="AV37" s="971"/>
      <c r="AW37" s="971"/>
      <c r="AX37" s="971"/>
      <c r="AY37" s="971"/>
      <c r="AZ37" s="1038"/>
      <c r="BA37" s="1038"/>
      <c r="BB37" s="1038"/>
      <c r="BC37" s="1038"/>
      <c r="BD37" s="1038"/>
      <c r="BE37" s="972"/>
      <c r="BF37" s="972"/>
      <c r="BG37" s="972"/>
      <c r="BH37" s="972"/>
      <c r="BI37" s="973"/>
      <c r="BJ37" s="220"/>
      <c r="BK37" s="220"/>
      <c r="BL37" s="220"/>
      <c r="BM37" s="220"/>
      <c r="BN37" s="220"/>
      <c r="BO37" s="229"/>
      <c r="BP37" s="229"/>
      <c r="BQ37" s="226">
        <v>31</v>
      </c>
      <c r="BR37" s="227"/>
      <c r="BS37" s="989"/>
      <c r="BT37" s="990"/>
      <c r="BU37" s="990"/>
      <c r="BV37" s="990"/>
      <c r="BW37" s="990"/>
      <c r="BX37" s="990"/>
      <c r="BY37" s="990"/>
      <c r="BZ37" s="990"/>
      <c r="CA37" s="990"/>
      <c r="CB37" s="990"/>
      <c r="CC37" s="990"/>
      <c r="CD37" s="990"/>
      <c r="CE37" s="990"/>
      <c r="CF37" s="990"/>
      <c r="CG37" s="1011"/>
      <c r="CH37" s="986"/>
      <c r="CI37" s="987"/>
      <c r="CJ37" s="987"/>
      <c r="CK37" s="987"/>
      <c r="CL37" s="988"/>
      <c r="CM37" s="986"/>
      <c r="CN37" s="987"/>
      <c r="CO37" s="987"/>
      <c r="CP37" s="987"/>
      <c r="CQ37" s="988"/>
      <c r="CR37" s="986"/>
      <c r="CS37" s="987"/>
      <c r="CT37" s="987"/>
      <c r="CU37" s="987"/>
      <c r="CV37" s="988"/>
      <c r="CW37" s="986"/>
      <c r="CX37" s="987"/>
      <c r="CY37" s="987"/>
      <c r="CZ37" s="987"/>
      <c r="DA37" s="988"/>
      <c r="DB37" s="986"/>
      <c r="DC37" s="987"/>
      <c r="DD37" s="987"/>
      <c r="DE37" s="987"/>
      <c r="DF37" s="988"/>
      <c r="DG37" s="986"/>
      <c r="DH37" s="987"/>
      <c r="DI37" s="987"/>
      <c r="DJ37" s="987"/>
      <c r="DK37" s="988"/>
      <c r="DL37" s="986"/>
      <c r="DM37" s="987"/>
      <c r="DN37" s="987"/>
      <c r="DO37" s="987"/>
      <c r="DP37" s="988"/>
      <c r="DQ37" s="986"/>
      <c r="DR37" s="987"/>
      <c r="DS37" s="987"/>
      <c r="DT37" s="987"/>
      <c r="DU37" s="988"/>
      <c r="DV37" s="989"/>
      <c r="DW37" s="990"/>
      <c r="DX37" s="990"/>
      <c r="DY37" s="990"/>
      <c r="DZ37" s="991"/>
      <c r="EA37" s="218"/>
    </row>
    <row r="38" spans="1:131" ht="26.25" customHeight="1" x14ac:dyDescent="0.15">
      <c r="A38" s="230">
        <v>11</v>
      </c>
      <c r="B38" s="1027"/>
      <c r="C38" s="1028"/>
      <c r="D38" s="1028"/>
      <c r="E38" s="1028"/>
      <c r="F38" s="1028"/>
      <c r="G38" s="1028"/>
      <c r="H38" s="1028"/>
      <c r="I38" s="1028"/>
      <c r="J38" s="1028"/>
      <c r="K38" s="1028"/>
      <c r="L38" s="1028"/>
      <c r="M38" s="1028"/>
      <c r="N38" s="1028"/>
      <c r="O38" s="1028"/>
      <c r="P38" s="1029"/>
      <c r="Q38" s="1035"/>
      <c r="R38" s="1036"/>
      <c r="S38" s="1036"/>
      <c r="T38" s="1036"/>
      <c r="U38" s="1036"/>
      <c r="V38" s="1036"/>
      <c r="W38" s="1036"/>
      <c r="X38" s="1036"/>
      <c r="Y38" s="1036"/>
      <c r="Z38" s="1036"/>
      <c r="AA38" s="1036"/>
      <c r="AB38" s="1036"/>
      <c r="AC38" s="1036"/>
      <c r="AD38" s="1036"/>
      <c r="AE38" s="1037"/>
      <c r="AF38" s="1032"/>
      <c r="AG38" s="1033"/>
      <c r="AH38" s="1033"/>
      <c r="AI38" s="1033"/>
      <c r="AJ38" s="1034"/>
      <c r="AK38" s="980"/>
      <c r="AL38" s="971"/>
      <c r="AM38" s="971"/>
      <c r="AN38" s="971"/>
      <c r="AO38" s="971"/>
      <c r="AP38" s="971"/>
      <c r="AQ38" s="971"/>
      <c r="AR38" s="971"/>
      <c r="AS38" s="971"/>
      <c r="AT38" s="971"/>
      <c r="AU38" s="971"/>
      <c r="AV38" s="971"/>
      <c r="AW38" s="971"/>
      <c r="AX38" s="971"/>
      <c r="AY38" s="971"/>
      <c r="AZ38" s="1038"/>
      <c r="BA38" s="1038"/>
      <c r="BB38" s="1038"/>
      <c r="BC38" s="1038"/>
      <c r="BD38" s="1038"/>
      <c r="BE38" s="972"/>
      <c r="BF38" s="972"/>
      <c r="BG38" s="972"/>
      <c r="BH38" s="972"/>
      <c r="BI38" s="973"/>
      <c r="BJ38" s="220"/>
      <c r="BK38" s="220"/>
      <c r="BL38" s="220"/>
      <c r="BM38" s="220"/>
      <c r="BN38" s="220"/>
      <c r="BO38" s="229"/>
      <c r="BP38" s="229"/>
      <c r="BQ38" s="226">
        <v>32</v>
      </c>
      <c r="BR38" s="227"/>
      <c r="BS38" s="989"/>
      <c r="BT38" s="990"/>
      <c r="BU38" s="990"/>
      <c r="BV38" s="990"/>
      <c r="BW38" s="990"/>
      <c r="BX38" s="990"/>
      <c r="BY38" s="990"/>
      <c r="BZ38" s="990"/>
      <c r="CA38" s="990"/>
      <c r="CB38" s="990"/>
      <c r="CC38" s="990"/>
      <c r="CD38" s="990"/>
      <c r="CE38" s="990"/>
      <c r="CF38" s="990"/>
      <c r="CG38" s="1011"/>
      <c r="CH38" s="986"/>
      <c r="CI38" s="987"/>
      <c r="CJ38" s="987"/>
      <c r="CK38" s="987"/>
      <c r="CL38" s="988"/>
      <c r="CM38" s="986"/>
      <c r="CN38" s="987"/>
      <c r="CO38" s="987"/>
      <c r="CP38" s="987"/>
      <c r="CQ38" s="988"/>
      <c r="CR38" s="986"/>
      <c r="CS38" s="987"/>
      <c r="CT38" s="987"/>
      <c r="CU38" s="987"/>
      <c r="CV38" s="988"/>
      <c r="CW38" s="986"/>
      <c r="CX38" s="987"/>
      <c r="CY38" s="987"/>
      <c r="CZ38" s="987"/>
      <c r="DA38" s="988"/>
      <c r="DB38" s="986"/>
      <c r="DC38" s="987"/>
      <c r="DD38" s="987"/>
      <c r="DE38" s="987"/>
      <c r="DF38" s="988"/>
      <c r="DG38" s="986"/>
      <c r="DH38" s="987"/>
      <c r="DI38" s="987"/>
      <c r="DJ38" s="987"/>
      <c r="DK38" s="988"/>
      <c r="DL38" s="986"/>
      <c r="DM38" s="987"/>
      <c r="DN38" s="987"/>
      <c r="DO38" s="987"/>
      <c r="DP38" s="988"/>
      <c r="DQ38" s="986"/>
      <c r="DR38" s="987"/>
      <c r="DS38" s="987"/>
      <c r="DT38" s="987"/>
      <c r="DU38" s="988"/>
      <c r="DV38" s="989"/>
      <c r="DW38" s="990"/>
      <c r="DX38" s="990"/>
      <c r="DY38" s="990"/>
      <c r="DZ38" s="991"/>
      <c r="EA38" s="218"/>
    </row>
    <row r="39" spans="1:131" ht="26.25" customHeight="1" x14ac:dyDescent="0.15">
      <c r="A39" s="230">
        <v>12</v>
      </c>
      <c r="B39" s="1027"/>
      <c r="C39" s="1028"/>
      <c r="D39" s="1028"/>
      <c r="E39" s="1028"/>
      <c r="F39" s="1028"/>
      <c r="G39" s="1028"/>
      <c r="H39" s="1028"/>
      <c r="I39" s="1028"/>
      <c r="J39" s="1028"/>
      <c r="K39" s="1028"/>
      <c r="L39" s="1028"/>
      <c r="M39" s="1028"/>
      <c r="N39" s="1028"/>
      <c r="O39" s="1028"/>
      <c r="P39" s="1029"/>
      <c r="Q39" s="1035"/>
      <c r="R39" s="1036"/>
      <c r="S39" s="1036"/>
      <c r="T39" s="1036"/>
      <c r="U39" s="1036"/>
      <c r="V39" s="1036"/>
      <c r="W39" s="1036"/>
      <c r="X39" s="1036"/>
      <c r="Y39" s="1036"/>
      <c r="Z39" s="1036"/>
      <c r="AA39" s="1036"/>
      <c r="AB39" s="1036"/>
      <c r="AC39" s="1036"/>
      <c r="AD39" s="1036"/>
      <c r="AE39" s="1037"/>
      <c r="AF39" s="1032"/>
      <c r="AG39" s="1033"/>
      <c r="AH39" s="1033"/>
      <c r="AI39" s="1033"/>
      <c r="AJ39" s="1034"/>
      <c r="AK39" s="980"/>
      <c r="AL39" s="971"/>
      <c r="AM39" s="971"/>
      <c r="AN39" s="971"/>
      <c r="AO39" s="971"/>
      <c r="AP39" s="971"/>
      <c r="AQ39" s="971"/>
      <c r="AR39" s="971"/>
      <c r="AS39" s="971"/>
      <c r="AT39" s="971"/>
      <c r="AU39" s="971"/>
      <c r="AV39" s="971"/>
      <c r="AW39" s="971"/>
      <c r="AX39" s="971"/>
      <c r="AY39" s="971"/>
      <c r="AZ39" s="1038"/>
      <c r="BA39" s="1038"/>
      <c r="BB39" s="1038"/>
      <c r="BC39" s="1038"/>
      <c r="BD39" s="1038"/>
      <c r="BE39" s="972"/>
      <c r="BF39" s="972"/>
      <c r="BG39" s="972"/>
      <c r="BH39" s="972"/>
      <c r="BI39" s="973"/>
      <c r="BJ39" s="220"/>
      <c r="BK39" s="220"/>
      <c r="BL39" s="220"/>
      <c r="BM39" s="220"/>
      <c r="BN39" s="220"/>
      <c r="BO39" s="229"/>
      <c r="BP39" s="229"/>
      <c r="BQ39" s="226">
        <v>33</v>
      </c>
      <c r="BR39" s="227"/>
      <c r="BS39" s="989"/>
      <c r="BT39" s="990"/>
      <c r="BU39" s="990"/>
      <c r="BV39" s="990"/>
      <c r="BW39" s="990"/>
      <c r="BX39" s="990"/>
      <c r="BY39" s="990"/>
      <c r="BZ39" s="990"/>
      <c r="CA39" s="990"/>
      <c r="CB39" s="990"/>
      <c r="CC39" s="990"/>
      <c r="CD39" s="990"/>
      <c r="CE39" s="990"/>
      <c r="CF39" s="990"/>
      <c r="CG39" s="1011"/>
      <c r="CH39" s="986"/>
      <c r="CI39" s="987"/>
      <c r="CJ39" s="987"/>
      <c r="CK39" s="987"/>
      <c r="CL39" s="988"/>
      <c r="CM39" s="986"/>
      <c r="CN39" s="987"/>
      <c r="CO39" s="987"/>
      <c r="CP39" s="987"/>
      <c r="CQ39" s="988"/>
      <c r="CR39" s="986"/>
      <c r="CS39" s="987"/>
      <c r="CT39" s="987"/>
      <c r="CU39" s="987"/>
      <c r="CV39" s="988"/>
      <c r="CW39" s="986"/>
      <c r="CX39" s="987"/>
      <c r="CY39" s="987"/>
      <c r="CZ39" s="987"/>
      <c r="DA39" s="988"/>
      <c r="DB39" s="986"/>
      <c r="DC39" s="987"/>
      <c r="DD39" s="987"/>
      <c r="DE39" s="987"/>
      <c r="DF39" s="988"/>
      <c r="DG39" s="986"/>
      <c r="DH39" s="987"/>
      <c r="DI39" s="987"/>
      <c r="DJ39" s="987"/>
      <c r="DK39" s="988"/>
      <c r="DL39" s="986"/>
      <c r="DM39" s="987"/>
      <c r="DN39" s="987"/>
      <c r="DO39" s="987"/>
      <c r="DP39" s="988"/>
      <c r="DQ39" s="986"/>
      <c r="DR39" s="987"/>
      <c r="DS39" s="987"/>
      <c r="DT39" s="987"/>
      <c r="DU39" s="988"/>
      <c r="DV39" s="989"/>
      <c r="DW39" s="990"/>
      <c r="DX39" s="990"/>
      <c r="DY39" s="990"/>
      <c r="DZ39" s="991"/>
      <c r="EA39" s="218"/>
    </row>
    <row r="40" spans="1:131" ht="26.25" customHeight="1" x14ac:dyDescent="0.15">
      <c r="A40" s="226">
        <v>13</v>
      </c>
      <c r="B40" s="1027"/>
      <c r="C40" s="1028"/>
      <c r="D40" s="1028"/>
      <c r="E40" s="1028"/>
      <c r="F40" s="1028"/>
      <c r="G40" s="1028"/>
      <c r="H40" s="1028"/>
      <c r="I40" s="1028"/>
      <c r="J40" s="1028"/>
      <c r="K40" s="1028"/>
      <c r="L40" s="1028"/>
      <c r="M40" s="1028"/>
      <c r="N40" s="1028"/>
      <c r="O40" s="1028"/>
      <c r="P40" s="1029"/>
      <c r="Q40" s="1035"/>
      <c r="R40" s="1036"/>
      <c r="S40" s="1036"/>
      <c r="T40" s="1036"/>
      <c r="U40" s="1036"/>
      <c r="V40" s="1036"/>
      <c r="W40" s="1036"/>
      <c r="X40" s="1036"/>
      <c r="Y40" s="1036"/>
      <c r="Z40" s="1036"/>
      <c r="AA40" s="1036"/>
      <c r="AB40" s="1036"/>
      <c r="AC40" s="1036"/>
      <c r="AD40" s="1036"/>
      <c r="AE40" s="1037"/>
      <c r="AF40" s="1032"/>
      <c r="AG40" s="1033"/>
      <c r="AH40" s="1033"/>
      <c r="AI40" s="1033"/>
      <c r="AJ40" s="1034"/>
      <c r="AK40" s="980"/>
      <c r="AL40" s="971"/>
      <c r="AM40" s="971"/>
      <c r="AN40" s="971"/>
      <c r="AO40" s="971"/>
      <c r="AP40" s="971"/>
      <c r="AQ40" s="971"/>
      <c r="AR40" s="971"/>
      <c r="AS40" s="971"/>
      <c r="AT40" s="971"/>
      <c r="AU40" s="971"/>
      <c r="AV40" s="971"/>
      <c r="AW40" s="971"/>
      <c r="AX40" s="971"/>
      <c r="AY40" s="971"/>
      <c r="AZ40" s="1038"/>
      <c r="BA40" s="1038"/>
      <c r="BB40" s="1038"/>
      <c r="BC40" s="1038"/>
      <c r="BD40" s="1038"/>
      <c r="BE40" s="972"/>
      <c r="BF40" s="972"/>
      <c r="BG40" s="972"/>
      <c r="BH40" s="972"/>
      <c r="BI40" s="973"/>
      <c r="BJ40" s="220"/>
      <c r="BK40" s="220"/>
      <c r="BL40" s="220"/>
      <c r="BM40" s="220"/>
      <c r="BN40" s="220"/>
      <c r="BO40" s="229"/>
      <c r="BP40" s="229"/>
      <c r="BQ40" s="226">
        <v>34</v>
      </c>
      <c r="BR40" s="227"/>
      <c r="BS40" s="989"/>
      <c r="BT40" s="990"/>
      <c r="BU40" s="990"/>
      <c r="BV40" s="990"/>
      <c r="BW40" s="990"/>
      <c r="BX40" s="990"/>
      <c r="BY40" s="990"/>
      <c r="BZ40" s="990"/>
      <c r="CA40" s="990"/>
      <c r="CB40" s="990"/>
      <c r="CC40" s="990"/>
      <c r="CD40" s="990"/>
      <c r="CE40" s="990"/>
      <c r="CF40" s="990"/>
      <c r="CG40" s="1011"/>
      <c r="CH40" s="986"/>
      <c r="CI40" s="987"/>
      <c r="CJ40" s="987"/>
      <c r="CK40" s="987"/>
      <c r="CL40" s="988"/>
      <c r="CM40" s="986"/>
      <c r="CN40" s="987"/>
      <c r="CO40" s="987"/>
      <c r="CP40" s="987"/>
      <c r="CQ40" s="988"/>
      <c r="CR40" s="986"/>
      <c r="CS40" s="987"/>
      <c r="CT40" s="987"/>
      <c r="CU40" s="987"/>
      <c r="CV40" s="988"/>
      <c r="CW40" s="986"/>
      <c r="CX40" s="987"/>
      <c r="CY40" s="987"/>
      <c r="CZ40" s="987"/>
      <c r="DA40" s="988"/>
      <c r="DB40" s="986"/>
      <c r="DC40" s="987"/>
      <c r="DD40" s="987"/>
      <c r="DE40" s="987"/>
      <c r="DF40" s="988"/>
      <c r="DG40" s="986"/>
      <c r="DH40" s="987"/>
      <c r="DI40" s="987"/>
      <c r="DJ40" s="987"/>
      <c r="DK40" s="988"/>
      <c r="DL40" s="986"/>
      <c r="DM40" s="987"/>
      <c r="DN40" s="987"/>
      <c r="DO40" s="987"/>
      <c r="DP40" s="988"/>
      <c r="DQ40" s="986"/>
      <c r="DR40" s="987"/>
      <c r="DS40" s="987"/>
      <c r="DT40" s="987"/>
      <c r="DU40" s="988"/>
      <c r="DV40" s="989"/>
      <c r="DW40" s="990"/>
      <c r="DX40" s="990"/>
      <c r="DY40" s="990"/>
      <c r="DZ40" s="991"/>
      <c r="EA40" s="218"/>
    </row>
    <row r="41" spans="1:131" ht="26.25" customHeight="1" x14ac:dyDescent="0.15">
      <c r="A41" s="226">
        <v>14</v>
      </c>
      <c r="B41" s="1027"/>
      <c r="C41" s="1028"/>
      <c r="D41" s="1028"/>
      <c r="E41" s="1028"/>
      <c r="F41" s="1028"/>
      <c r="G41" s="1028"/>
      <c r="H41" s="1028"/>
      <c r="I41" s="1028"/>
      <c r="J41" s="1028"/>
      <c r="K41" s="1028"/>
      <c r="L41" s="1028"/>
      <c r="M41" s="1028"/>
      <c r="N41" s="1028"/>
      <c r="O41" s="1028"/>
      <c r="P41" s="1029"/>
      <c r="Q41" s="1035"/>
      <c r="R41" s="1036"/>
      <c r="S41" s="1036"/>
      <c r="T41" s="1036"/>
      <c r="U41" s="1036"/>
      <c r="V41" s="1036"/>
      <c r="W41" s="1036"/>
      <c r="X41" s="1036"/>
      <c r="Y41" s="1036"/>
      <c r="Z41" s="1036"/>
      <c r="AA41" s="1036"/>
      <c r="AB41" s="1036"/>
      <c r="AC41" s="1036"/>
      <c r="AD41" s="1036"/>
      <c r="AE41" s="1037"/>
      <c r="AF41" s="1032"/>
      <c r="AG41" s="1033"/>
      <c r="AH41" s="1033"/>
      <c r="AI41" s="1033"/>
      <c r="AJ41" s="1034"/>
      <c r="AK41" s="980"/>
      <c r="AL41" s="971"/>
      <c r="AM41" s="971"/>
      <c r="AN41" s="971"/>
      <c r="AO41" s="971"/>
      <c r="AP41" s="971"/>
      <c r="AQ41" s="971"/>
      <c r="AR41" s="971"/>
      <c r="AS41" s="971"/>
      <c r="AT41" s="971"/>
      <c r="AU41" s="971"/>
      <c r="AV41" s="971"/>
      <c r="AW41" s="971"/>
      <c r="AX41" s="971"/>
      <c r="AY41" s="971"/>
      <c r="AZ41" s="1038"/>
      <c r="BA41" s="1038"/>
      <c r="BB41" s="1038"/>
      <c r="BC41" s="1038"/>
      <c r="BD41" s="1038"/>
      <c r="BE41" s="972"/>
      <c r="BF41" s="972"/>
      <c r="BG41" s="972"/>
      <c r="BH41" s="972"/>
      <c r="BI41" s="973"/>
      <c r="BJ41" s="220"/>
      <c r="BK41" s="220"/>
      <c r="BL41" s="220"/>
      <c r="BM41" s="220"/>
      <c r="BN41" s="220"/>
      <c r="BO41" s="229"/>
      <c r="BP41" s="229"/>
      <c r="BQ41" s="226">
        <v>35</v>
      </c>
      <c r="BR41" s="227"/>
      <c r="BS41" s="989"/>
      <c r="BT41" s="990"/>
      <c r="BU41" s="990"/>
      <c r="BV41" s="990"/>
      <c r="BW41" s="990"/>
      <c r="BX41" s="990"/>
      <c r="BY41" s="990"/>
      <c r="BZ41" s="990"/>
      <c r="CA41" s="990"/>
      <c r="CB41" s="990"/>
      <c r="CC41" s="990"/>
      <c r="CD41" s="990"/>
      <c r="CE41" s="990"/>
      <c r="CF41" s="990"/>
      <c r="CG41" s="1011"/>
      <c r="CH41" s="986"/>
      <c r="CI41" s="987"/>
      <c r="CJ41" s="987"/>
      <c r="CK41" s="987"/>
      <c r="CL41" s="988"/>
      <c r="CM41" s="986"/>
      <c r="CN41" s="987"/>
      <c r="CO41" s="987"/>
      <c r="CP41" s="987"/>
      <c r="CQ41" s="988"/>
      <c r="CR41" s="986"/>
      <c r="CS41" s="987"/>
      <c r="CT41" s="987"/>
      <c r="CU41" s="987"/>
      <c r="CV41" s="988"/>
      <c r="CW41" s="986"/>
      <c r="CX41" s="987"/>
      <c r="CY41" s="987"/>
      <c r="CZ41" s="987"/>
      <c r="DA41" s="988"/>
      <c r="DB41" s="986"/>
      <c r="DC41" s="987"/>
      <c r="DD41" s="987"/>
      <c r="DE41" s="987"/>
      <c r="DF41" s="988"/>
      <c r="DG41" s="986"/>
      <c r="DH41" s="987"/>
      <c r="DI41" s="987"/>
      <c r="DJ41" s="987"/>
      <c r="DK41" s="988"/>
      <c r="DL41" s="986"/>
      <c r="DM41" s="987"/>
      <c r="DN41" s="987"/>
      <c r="DO41" s="987"/>
      <c r="DP41" s="988"/>
      <c r="DQ41" s="986"/>
      <c r="DR41" s="987"/>
      <c r="DS41" s="987"/>
      <c r="DT41" s="987"/>
      <c r="DU41" s="988"/>
      <c r="DV41" s="989"/>
      <c r="DW41" s="990"/>
      <c r="DX41" s="990"/>
      <c r="DY41" s="990"/>
      <c r="DZ41" s="991"/>
      <c r="EA41" s="218"/>
    </row>
    <row r="42" spans="1:131" ht="26.25" customHeight="1" x14ac:dyDescent="0.15">
      <c r="A42" s="226">
        <v>15</v>
      </c>
      <c r="B42" s="1027"/>
      <c r="C42" s="1028"/>
      <c r="D42" s="1028"/>
      <c r="E42" s="1028"/>
      <c r="F42" s="1028"/>
      <c r="G42" s="1028"/>
      <c r="H42" s="1028"/>
      <c r="I42" s="1028"/>
      <c r="J42" s="1028"/>
      <c r="K42" s="1028"/>
      <c r="L42" s="1028"/>
      <c r="M42" s="1028"/>
      <c r="N42" s="1028"/>
      <c r="O42" s="1028"/>
      <c r="P42" s="1029"/>
      <c r="Q42" s="1035"/>
      <c r="R42" s="1036"/>
      <c r="S42" s="1036"/>
      <c r="T42" s="1036"/>
      <c r="U42" s="1036"/>
      <c r="V42" s="1036"/>
      <c r="W42" s="1036"/>
      <c r="X42" s="1036"/>
      <c r="Y42" s="1036"/>
      <c r="Z42" s="1036"/>
      <c r="AA42" s="1036"/>
      <c r="AB42" s="1036"/>
      <c r="AC42" s="1036"/>
      <c r="AD42" s="1036"/>
      <c r="AE42" s="1037"/>
      <c r="AF42" s="1032"/>
      <c r="AG42" s="1033"/>
      <c r="AH42" s="1033"/>
      <c r="AI42" s="1033"/>
      <c r="AJ42" s="1034"/>
      <c r="AK42" s="980"/>
      <c r="AL42" s="971"/>
      <c r="AM42" s="971"/>
      <c r="AN42" s="971"/>
      <c r="AO42" s="971"/>
      <c r="AP42" s="971"/>
      <c r="AQ42" s="971"/>
      <c r="AR42" s="971"/>
      <c r="AS42" s="971"/>
      <c r="AT42" s="971"/>
      <c r="AU42" s="971"/>
      <c r="AV42" s="971"/>
      <c r="AW42" s="971"/>
      <c r="AX42" s="971"/>
      <c r="AY42" s="971"/>
      <c r="AZ42" s="1038"/>
      <c r="BA42" s="1038"/>
      <c r="BB42" s="1038"/>
      <c r="BC42" s="1038"/>
      <c r="BD42" s="1038"/>
      <c r="BE42" s="972"/>
      <c r="BF42" s="972"/>
      <c r="BG42" s="972"/>
      <c r="BH42" s="972"/>
      <c r="BI42" s="973"/>
      <c r="BJ42" s="220"/>
      <c r="BK42" s="220"/>
      <c r="BL42" s="220"/>
      <c r="BM42" s="220"/>
      <c r="BN42" s="220"/>
      <c r="BO42" s="229"/>
      <c r="BP42" s="229"/>
      <c r="BQ42" s="226">
        <v>36</v>
      </c>
      <c r="BR42" s="227"/>
      <c r="BS42" s="989"/>
      <c r="BT42" s="990"/>
      <c r="BU42" s="990"/>
      <c r="BV42" s="990"/>
      <c r="BW42" s="990"/>
      <c r="BX42" s="990"/>
      <c r="BY42" s="990"/>
      <c r="BZ42" s="990"/>
      <c r="CA42" s="990"/>
      <c r="CB42" s="990"/>
      <c r="CC42" s="990"/>
      <c r="CD42" s="990"/>
      <c r="CE42" s="990"/>
      <c r="CF42" s="990"/>
      <c r="CG42" s="1011"/>
      <c r="CH42" s="986"/>
      <c r="CI42" s="987"/>
      <c r="CJ42" s="987"/>
      <c r="CK42" s="987"/>
      <c r="CL42" s="988"/>
      <c r="CM42" s="986"/>
      <c r="CN42" s="987"/>
      <c r="CO42" s="987"/>
      <c r="CP42" s="987"/>
      <c r="CQ42" s="988"/>
      <c r="CR42" s="986"/>
      <c r="CS42" s="987"/>
      <c r="CT42" s="987"/>
      <c r="CU42" s="987"/>
      <c r="CV42" s="988"/>
      <c r="CW42" s="986"/>
      <c r="CX42" s="987"/>
      <c r="CY42" s="987"/>
      <c r="CZ42" s="987"/>
      <c r="DA42" s="988"/>
      <c r="DB42" s="986"/>
      <c r="DC42" s="987"/>
      <c r="DD42" s="987"/>
      <c r="DE42" s="987"/>
      <c r="DF42" s="988"/>
      <c r="DG42" s="986"/>
      <c r="DH42" s="987"/>
      <c r="DI42" s="987"/>
      <c r="DJ42" s="987"/>
      <c r="DK42" s="988"/>
      <c r="DL42" s="986"/>
      <c r="DM42" s="987"/>
      <c r="DN42" s="987"/>
      <c r="DO42" s="987"/>
      <c r="DP42" s="988"/>
      <c r="DQ42" s="986"/>
      <c r="DR42" s="987"/>
      <c r="DS42" s="987"/>
      <c r="DT42" s="987"/>
      <c r="DU42" s="988"/>
      <c r="DV42" s="989"/>
      <c r="DW42" s="990"/>
      <c r="DX42" s="990"/>
      <c r="DY42" s="990"/>
      <c r="DZ42" s="991"/>
      <c r="EA42" s="218"/>
    </row>
    <row r="43" spans="1:131" ht="26.25" customHeight="1" x14ac:dyDescent="0.15">
      <c r="A43" s="226">
        <v>16</v>
      </c>
      <c r="B43" s="1027"/>
      <c r="C43" s="1028"/>
      <c r="D43" s="1028"/>
      <c r="E43" s="1028"/>
      <c r="F43" s="1028"/>
      <c r="G43" s="1028"/>
      <c r="H43" s="1028"/>
      <c r="I43" s="1028"/>
      <c r="J43" s="1028"/>
      <c r="K43" s="1028"/>
      <c r="L43" s="1028"/>
      <c r="M43" s="1028"/>
      <c r="N43" s="1028"/>
      <c r="O43" s="1028"/>
      <c r="P43" s="1029"/>
      <c r="Q43" s="1035"/>
      <c r="R43" s="1036"/>
      <c r="S43" s="1036"/>
      <c r="T43" s="1036"/>
      <c r="U43" s="1036"/>
      <c r="V43" s="1036"/>
      <c r="W43" s="1036"/>
      <c r="X43" s="1036"/>
      <c r="Y43" s="1036"/>
      <c r="Z43" s="1036"/>
      <c r="AA43" s="1036"/>
      <c r="AB43" s="1036"/>
      <c r="AC43" s="1036"/>
      <c r="AD43" s="1036"/>
      <c r="AE43" s="1037"/>
      <c r="AF43" s="1032"/>
      <c r="AG43" s="1033"/>
      <c r="AH43" s="1033"/>
      <c r="AI43" s="1033"/>
      <c r="AJ43" s="1034"/>
      <c r="AK43" s="980"/>
      <c r="AL43" s="971"/>
      <c r="AM43" s="971"/>
      <c r="AN43" s="971"/>
      <c r="AO43" s="971"/>
      <c r="AP43" s="971"/>
      <c r="AQ43" s="971"/>
      <c r="AR43" s="971"/>
      <c r="AS43" s="971"/>
      <c r="AT43" s="971"/>
      <c r="AU43" s="971"/>
      <c r="AV43" s="971"/>
      <c r="AW43" s="971"/>
      <c r="AX43" s="971"/>
      <c r="AY43" s="971"/>
      <c r="AZ43" s="1038"/>
      <c r="BA43" s="1038"/>
      <c r="BB43" s="1038"/>
      <c r="BC43" s="1038"/>
      <c r="BD43" s="1038"/>
      <c r="BE43" s="972"/>
      <c r="BF43" s="972"/>
      <c r="BG43" s="972"/>
      <c r="BH43" s="972"/>
      <c r="BI43" s="973"/>
      <c r="BJ43" s="220"/>
      <c r="BK43" s="220"/>
      <c r="BL43" s="220"/>
      <c r="BM43" s="220"/>
      <c r="BN43" s="220"/>
      <c r="BO43" s="229"/>
      <c r="BP43" s="229"/>
      <c r="BQ43" s="226">
        <v>37</v>
      </c>
      <c r="BR43" s="227"/>
      <c r="BS43" s="989"/>
      <c r="BT43" s="990"/>
      <c r="BU43" s="990"/>
      <c r="BV43" s="990"/>
      <c r="BW43" s="990"/>
      <c r="BX43" s="990"/>
      <c r="BY43" s="990"/>
      <c r="BZ43" s="990"/>
      <c r="CA43" s="990"/>
      <c r="CB43" s="990"/>
      <c r="CC43" s="990"/>
      <c r="CD43" s="990"/>
      <c r="CE43" s="990"/>
      <c r="CF43" s="990"/>
      <c r="CG43" s="1011"/>
      <c r="CH43" s="986"/>
      <c r="CI43" s="987"/>
      <c r="CJ43" s="987"/>
      <c r="CK43" s="987"/>
      <c r="CL43" s="988"/>
      <c r="CM43" s="986"/>
      <c r="CN43" s="987"/>
      <c r="CO43" s="987"/>
      <c r="CP43" s="987"/>
      <c r="CQ43" s="988"/>
      <c r="CR43" s="986"/>
      <c r="CS43" s="987"/>
      <c r="CT43" s="987"/>
      <c r="CU43" s="987"/>
      <c r="CV43" s="988"/>
      <c r="CW43" s="986"/>
      <c r="CX43" s="987"/>
      <c r="CY43" s="987"/>
      <c r="CZ43" s="987"/>
      <c r="DA43" s="988"/>
      <c r="DB43" s="986"/>
      <c r="DC43" s="987"/>
      <c r="DD43" s="987"/>
      <c r="DE43" s="987"/>
      <c r="DF43" s="988"/>
      <c r="DG43" s="986"/>
      <c r="DH43" s="987"/>
      <c r="DI43" s="987"/>
      <c r="DJ43" s="987"/>
      <c r="DK43" s="988"/>
      <c r="DL43" s="986"/>
      <c r="DM43" s="987"/>
      <c r="DN43" s="987"/>
      <c r="DO43" s="987"/>
      <c r="DP43" s="988"/>
      <c r="DQ43" s="986"/>
      <c r="DR43" s="987"/>
      <c r="DS43" s="987"/>
      <c r="DT43" s="987"/>
      <c r="DU43" s="988"/>
      <c r="DV43" s="989"/>
      <c r="DW43" s="990"/>
      <c r="DX43" s="990"/>
      <c r="DY43" s="990"/>
      <c r="DZ43" s="991"/>
      <c r="EA43" s="218"/>
    </row>
    <row r="44" spans="1:131" ht="26.25" customHeight="1" x14ac:dyDescent="0.15">
      <c r="A44" s="226">
        <v>17</v>
      </c>
      <c r="B44" s="1027"/>
      <c r="C44" s="1028"/>
      <c r="D44" s="1028"/>
      <c r="E44" s="1028"/>
      <c r="F44" s="1028"/>
      <c r="G44" s="1028"/>
      <c r="H44" s="1028"/>
      <c r="I44" s="1028"/>
      <c r="J44" s="1028"/>
      <c r="K44" s="1028"/>
      <c r="L44" s="1028"/>
      <c r="M44" s="1028"/>
      <c r="N44" s="1028"/>
      <c r="O44" s="1028"/>
      <c r="P44" s="1029"/>
      <c r="Q44" s="1035"/>
      <c r="R44" s="1036"/>
      <c r="S44" s="1036"/>
      <c r="T44" s="1036"/>
      <c r="U44" s="1036"/>
      <c r="V44" s="1036"/>
      <c r="W44" s="1036"/>
      <c r="X44" s="1036"/>
      <c r="Y44" s="1036"/>
      <c r="Z44" s="1036"/>
      <c r="AA44" s="1036"/>
      <c r="AB44" s="1036"/>
      <c r="AC44" s="1036"/>
      <c r="AD44" s="1036"/>
      <c r="AE44" s="1037"/>
      <c r="AF44" s="1032"/>
      <c r="AG44" s="1033"/>
      <c r="AH44" s="1033"/>
      <c r="AI44" s="1033"/>
      <c r="AJ44" s="1034"/>
      <c r="AK44" s="980"/>
      <c r="AL44" s="971"/>
      <c r="AM44" s="971"/>
      <c r="AN44" s="971"/>
      <c r="AO44" s="971"/>
      <c r="AP44" s="971"/>
      <c r="AQ44" s="971"/>
      <c r="AR44" s="971"/>
      <c r="AS44" s="971"/>
      <c r="AT44" s="971"/>
      <c r="AU44" s="971"/>
      <c r="AV44" s="971"/>
      <c r="AW44" s="971"/>
      <c r="AX44" s="971"/>
      <c r="AY44" s="971"/>
      <c r="AZ44" s="1038"/>
      <c r="BA44" s="1038"/>
      <c r="BB44" s="1038"/>
      <c r="BC44" s="1038"/>
      <c r="BD44" s="1038"/>
      <c r="BE44" s="972"/>
      <c r="BF44" s="972"/>
      <c r="BG44" s="972"/>
      <c r="BH44" s="972"/>
      <c r="BI44" s="973"/>
      <c r="BJ44" s="220"/>
      <c r="BK44" s="220"/>
      <c r="BL44" s="220"/>
      <c r="BM44" s="220"/>
      <c r="BN44" s="220"/>
      <c r="BO44" s="229"/>
      <c r="BP44" s="229"/>
      <c r="BQ44" s="226">
        <v>38</v>
      </c>
      <c r="BR44" s="227"/>
      <c r="BS44" s="989"/>
      <c r="BT44" s="990"/>
      <c r="BU44" s="990"/>
      <c r="BV44" s="990"/>
      <c r="BW44" s="990"/>
      <c r="BX44" s="990"/>
      <c r="BY44" s="990"/>
      <c r="BZ44" s="990"/>
      <c r="CA44" s="990"/>
      <c r="CB44" s="990"/>
      <c r="CC44" s="990"/>
      <c r="CD44" s="990"/>
      <c r="CE44" s="990"/>
      <c r="CF44" s="990"/>
      <c r="CG44" s="1011"/>
      <c r="CH44" s="986"/>
      <c r="CI44" s="987"/>
      <c r="CJ44" s="987"/>
      <c r="CK44" s="987"/>
      <c r="CL44" s="988"/>
      <c r="CM44" s="986"/>
      <c r="CN44" s="987"/>
      <c r="CO44" s="987"/>
      <c r="CP44" s="987"/>
      <c r="CQ44" s="988"/>
      <c r="CR44" s="986"/>
      <c r="CS44" s="987"/>
      <c r="CT44" s="987"/>
      <c r="CU44" s="987"/>
      <c r="CV44" s="988"/>
      <c r="CW44" s="986"/>
      <c r="CX44" s="987"/>
      <c r="CY44" s="987"/>
      <c r="CZ44" s="987"/>
      <c r="DA44" s="988"/>
      <c r="DB44" s="986"/>
      <c r="DC44" s="987"/>
      <c r="DD44" s="987"/>
      <c r="DE44" s="987"/>
      <c r="DF44" s="988"/>
      <c r="DG44" s="986"/>
      <c r="DH44" s="987"/>
      <c r="DI44" s="987"/>
      <c r="DJ44" s="987"/>
      <c r="DK44" s="988"/>
      <c r="DL44" s="986"/>
      <c r="DM44" s="987"/>
      <c r="DN44" s="987"/>
      <c r="DO44" s="987"/>
      <c r="DP44" s="988"/>
      <c r="DQ44" s="986"/>
      <c r="DR44" s="987"/>
      <c r="DS44" s="987"/>
      <c r="DT44" s="987"/>
      <c r="DU44" s="988"/>
      <c r="DV44" s="989"/>
      <c r="DW44" s="990"/>
      <c r="DX44" s="990"/>
      <c r="DY44" s="990"/>
      <c r="DZ44" s="991"/>
      <c r="EA44" s="218"/>
    </row>
    <row r="45" spans="1:131" ht="26.25" customHeight="1" x14ac:dyDescent="0.15">
      <c r="A45" s="226">
        <v>18</v>
      </c>
      <c r="B45" s="1027"/>
      <c r="C45" s="1028"/>
      <c r="D45" s="1028"/>
      <c r="E45" s="1028"/>
      <c r="F45" s="1028"/>
      <c r="G45" s="1028"/>
      <c r="H45" s="1028"/>
      <c r="I45" s="1028"/>
      <c r="J45" s="1028"/>
      <c r="K45" s="1028"/>
      <c r="L45" s="1028"/>
      <c r="M45" s="1028"/>
      <c r="N45" s="1028"/>
      <c r="O45" s="1028"/>
      <c r="P45" s="1029"/>
      <c r="Q45" s="1035"/>
      <c r="R45" s="1036"/>
      <c r="S45" s="1036"/>
      <c r="T45" s="1036"/>
      <c r="U45" s="1036"/>
      <c r="V45" s="1036"/>
      <c r="W45" s="1036"/>
      <c r="X45" s="1036"/>
      <c r="Y45" s="1036"/>
      <c r="Z45" s="1036"/>
      <c r="AA45" s="1036"/>
      <c r="AB45" s="1036"/>
      <c r="AC45" s="1036"/>
      <c r="AD45" s="1036"/>
      <c r="AE45" s="1037"/>
      <c r="AF45" s="1032"/>
      <c r="AG45" s="1033"/>
      <c r="AH45" s="1033"/>
      <c r="AI45" s="1033"/>
      <c r="AJ45" s="1034"/>
      <c r="AK45" s="980"/>
      <c r="AL45" s="971"/>
      <c r="AM45" s="971"/>
      <c r="AN45" s="971"/>
      <c r="AO45" s="971"/>
      <c r="AP45" s="971"/>
      <c r="AQ45" s="971"/>
      <c r="AR45" s="971"/>
      <c r="AS45" s="971"/>
      <c r="AT45" s="971"/>
      <c r="AU45" s="971"/>
      <c r="AV45" s="971"/>
      <c r="AW45" s="971"/>
      <c r="AX45" s="971"/>
      <c r="AY45" s="971"/>
      <c r="AZ45" s="1038"/>
      <c r="BA45" s="1038"/>
      <c r="BB45" s="1038"/>
      <c r="BC45" s="1038"/>
      <c r="BD45" s="1038"/>
      <c r="BE45" s="972"/>
      <c r="BF45" s="972"/>
      <c r="BG45" s="972"/>
      <c r="BH45" s="972"/>
      <c r="BI45" s="973"/>
      <c r="BJ45" s="220"/>
      <c r="BK45" s="220"/>
      <c r="BL45" s="220"/>
      <c r="BM45" s="220"/>
      <c r="BN45" s="220"/>
      <c r="BO45" s="229"/>
      <c r="BP45" s="229"/>
      <c r="BQ45" s="226">
        <v>39</v>
      </c>
      <c r="BR45" s="227"/>
      <c r="BS45" s="989"/>
      <c r="BT45" s="990"/>
      <c r="BU45" s="990"/>
      <c r="BV45" s="990"/>
      <c r="BW45" s="990"/>
      <c r="BX45" s="990"/>
      <c r="BY45" s="990"/>
      <c r="BZ45" s="990"/>
      <c r="CA45" s="990"/>
      <c r="CB45" s="990"/>
      <c r="CC45" s="990"/>
      <c r="CD45" s="990"/>
      <c r="CE45" s="990"/>
      <c r="CF45" s="990"/>
      <c r="CG45" s="1011"/>
      <c r="CH45" s="986"/>
      <c r="CI45" s="987"/>
      <c r="CJ45" s="987"/>
      <c r="CK45" s="987"/>
      <c r="CL45" s="988"/>
      <c r="CM45" s="986"/>
      <c r="CN45" s="987"/>
      <c r="CO45" s="987"/>
      <c r="CP45" s="987"/>
      <c r="CQ45" s="988"/>
      <c r="CR45" s="986"/>
      <c r="CS45" s="987"/>
      <c r="CT45" s="987"/>
      <c r="CU45" s="987"/>
      <c r="CV45" s="988"/>
      <c r="CW45" s="986"/>
      <c r="CX45" s="987"/>
      <c r="CY45" s="987"/>
      <c r="CZ45" s="987"/>
      <c r="DA45" s="988"/>
      <c r="DB45" s="986"/>
      <c r="DC45" s="987"/>
      <c r="DD45" s="987"/>
      <c r="DE45" s="987"/>
      <c r="DF45" s="988"/>
      <c r="DG45" s="986"/>
      <c r="DH45" s="987"/>
      <c r="DI45" s="987"/>
      <c r="DJ45" s="987"/>
      <c r="DK45" s="988"/>
      <c r="DL45" s="986"/>
      <c r="DM45" s="987"/>
      <c r="DN45" s="987"/>
      <c r="DO45" s="987"/>
      <c r="DP45" s="988"/>
      <c r="DQ45" s="986"/>
      <c r="DR45" s="987"/>
      <c r="DS45" s="987"/>
      <c r="DT45" s="987"/>
      <c r="DU45" s="988"/>
      <c r="DV45" s="989"/>
      <c r="DW45" s="990"/>
      <c r="DX45" s="990"/>
      <c r="DY45" s="990"/>
      <c r="DZ45" s="991"/>
      <c r="EA45" s="218"/>
    </row>
    <row r="46" spans="1:131" ht="26.25" customHeight="1" x14ac:dyDescent="0.15">
      <c r="A46" s="226">
        <v>19</v>
      </c>
      <c r="B46" s="1027"/>
      <c r="C46" s="1028"/>
      <c r="D46" s="1028"/>
      <c r="E46" s="1028"/>
      <c r="F46" s="1028"/>
      <c r="G46" s="1028"/>
      <c r="H46" s="1028"/>
      <c r="I46" s="1028"/>
      <c r="J46" s="1028"/>
      <c r="K46" s="1028"/>
      <c r="L46" s="1028"/>
      <c r="M46" s="1028"/>
      <c r="N46" s="1028"/>
      <c r="O46" s="1028"/>
      <c r="P46" s="1029"/>
      <c r="Q46" s="1035"/>
      <c r="R46" s="1036"/>
      <c r="S46" s="1036"/>
      <c r="T46" s="1036"/>
      <c r="U46" s="1036"/>
      <c r="V46" s="1036"/>
      <c r="W46" s="1036"/>
      <c r="X46" s="1036"/>
      <c r="Y46" s="1036"/>
      <c r="Z46" s="1036"/>
      <c r="AA46" s="1036"/>
      <c r="AB46" s="1036"/>
      <c r="AC46" s="1036"/>
      <c r="AD46" s="1036"/>
      <c r="AE46" s="1037"/>
      <c r="AF46" s="1032"/>
      <c r="AG46" s="1033"/>
      <c r="AH46" s="1033"/>
      <c r="AI46" s="1033"/>
      <c r="AJ46" s="1034"/>
      <c r="AK46" s="980"/>
      <c r="AL46" s="971"/>
      <c r="AM46" s="971"/>
      <c r="AN46" s="971"/>
      <c r="AO46" s="971"/>
      <c r="AP46" s="971"/>
      <c r="AQ46" s="971"/>
      <c r="AR46" s="971"/>
      <c r="AS46" s="971"/>
      <c r="AT46" s="971"/>
      <c r="AU46" s="971"/>
      <c r="AV46" s="971"/>
      <c r="AW46" s="971"/>
      <c r="AX46" s="971"/>
      <c r="AY46" s="971"/>
      <c r="AZ46" s="1038"/>
      <c r="BA46" s="1038"/>
      <c r="BB46" s="1038"/>
      <c r="BC46" s="1038"/>
      <c r="BD46" s="1038"/>
      <c r="BE46" s="972"/>
      <c r="BF46" s="972"/>
      <c r="BG46" s="972"/>
      <c r="BH46" s="972"/>
      <c r="BI46" s="973"/>
      <c r="BJ46" s="220"/>
      <c r="BK46" s="220"/>
      <c r="BL46" s="220"/>
      <c r="BM46" s="220"/>
      <c r="BN46" s="220"/>
      <c r="BO46" s="229"/>
      <c r="BP46" s="229"/>
      <c r="BQ46" s="226">
        <v>40</v>
      </c>
      <c r="BR46" s="227"/>
      <c r="BS46" s="989"/>
      <c r="BT46" s="990"/>
      <c r="BU46" s="990"/>
      <c r="BV46" s="990"/>
      <c r="BW46" s="990"/>
      <c r="BX46" s="990"/>
      <c r="BY46" s="990"/>
      <c r="BZ46" s="990"/>
      <c r="CA46" s="990"/>
      <c r="CB46" s="990"/>
      <c r="CC46" s="990"/>
      <c r="CD46" s="990"/>
      <c r="CE46" s="990"/>
      <c r="CF46" s="990"/>
      <c r="CG46" s="1011"/>
      <c r="CH46" s="986"/>
      <c r="CI46" s="987"/>
      <c r="CJ46" s="987"/>
      <c r="CK46" s="987"/>
      <c r="CL46" s="988"/>
      <c r="CM46" s="986"/>
      <c r="CN46" s="987"/>
      <c r="CO46" s="987"/>
      <c r="CP46" s="987"/>
      <c r="CQ46" s="988"/>
      <c r="CR46" s="986"/>
      <c r="CS46" s="987"/>
      <c r="CT46" s="987"/>
      <c r="CU46" s="987"/>
      <c r="CV46" s="988"/>
      <c r="CW46" s="986"/>
      <c r="CX46" s="987"/>
      <c r="CY46" s="987"/>
      <c r="CZ46" s="987"/>
      <c r="DA46" s="988"/>
      <c r="DB46" s="986"/>
      <c r="DC46" s="987"/>
      <c r="DD46" s="987"/>
      <c r="DE46" s="987"/>
      <c r="DF46" s="988"/>
      <c r="DG46" s="986"/>
      <c r="DH46" s="987"/>
      <c r="DI46" s="987"/>
      <c r="DJ46" s="987"/>
      <c r="DK46" s="988"/>
      <c r="DL46" s="986"/>
      <c r="DM46" s="987"/>
      <c r="DN46" s="987"/>
      <c r="DO46" s="987"/>
      <c r="DP46" s="988"/>
      <c r="DQ46" s="986"/>
      <c r="DR46" s="987"/>
      <c r="DS46" s="987"/>
      <c r="DT46" s="987"/>
      <c r="DU46" s="988"/>
      <c r="DV46" s="989"/>
      <c r="DW46" s="990"/>
      <c r="DX46" s="990"/>
      <c r="DY46" s="990"/>
      <c r="DZ46" s="991"/>
      <c r="EA46" s="218"/>
    </row>
    <row r="47" spans="1:131" ht="26.25" customHeight="1" x14ac:dyDescent="0.15">
      <c r="A47" s="226">
        <v>20</v>
      </c>
      <c r="B47" s="1027"/>
      <c r="C47" s="1028"/>
      <c r="D47" s="1028"/>
      <c r="E47" s="1028"/>
      <c r="F47" s="1028"/>
      <c r="G47" s="1028"/>
      <c r="H47" s="1028"/>
      <c r="I47" s="1028"/>
      <c r="J47" s="1028"/>
      <c r="K47" s="1028"/>
      <c r="L47" s="1028"/>
      <c r="M47" s="1028"/>
      <c r="N47" s="1028"/>
      <c r="O47" s="1028"/>
      <c r="P47" s="1029"/>
      <c r="Q47" s="1035"/>
      <c r="R47" s="1036"/>
      <c r="S47" s="1036"/>
      <c r="T47" s="1036"/>
      <c r="U47" s="1036"/>
      <c r="V47" s="1036"/>
      <c r="W47" s="1036"/>
      <c r="X47" s="1036"/>
      <c r="Y47" s="1036"/>
      <c r="Z47" s="1036"/>
      <c r="AA47" s="1036"/>
      <c r="AB47" s="1036"/>
      <c r="AC47" s="1036"/>
      <c r="AD47" s="1036"/>
      <c r="AE47" s="1037"/>
      <c r="AF47" s="1032"/>
      <c r="AG47" s="1033"/>
      <c r="AH47" s="1033"/>
      <c r="AI47" s="1033"/>
      <c r="AJ47" s="1034"/>
      <c r="AK47" s="980"/>
      <c r="AL47" s="971"/>
      <c r="AM47" s="971"/>
      <c r="AN47" s="971"/>
      <c r="AO47" s="971"/>
      <c r="AP47" s="971"/>
      <c r="AQ47" s="971"/>
      <c r="AR47" s="971"/>
      <c r="AS47" s="971"/>
      <c r="AT47" s="971"/>
      <c r="AU47" s="971"/>
      <c r="AV47" s="971"/>
      <c r="AW47" s="971"/>
      <c r="AX47" s="971"/>
      <c r="AY47" s="971"/>
      <c r="AZ47" s="1038"/>
      <c r="BA47" s="1038"/>
      <c r="BB47" s="1038"/>
      <c r="BC47" s="1038"/>
      <c r="BD47" s="1038"/>
      <c r="BE47" s="972"/>
      <c r="BF47" s="972"/>
      <c r="BG47" s="972"/>
      <c r="BH47" s="972"/>
      <c r="BI47" s="973"/>
      <c r="BJ47" s="220"/>
      <c r="BK47" s="220"/>
      <c r="BL47" s="220"/>
      <c r="BM47" s="220"/>
      <c r="BN47" s="220"/>
      <c r="BO47" s="229"/>
      <c r="BP47" s="229"/>
      <c r="BQ47" s="226">
        <v>41</v>
      </c>
      <c r="BR47" s="227"/>
      <c r="BS47" s="989"/>
      <c r="BT47" s="990"/>
      <c r="BU47" s="990"/>
      <c r="BV47" s="990"/>
      <c r="BW47" s="990"/>
      <c r="BX47" s="990"/>
      <c r="BY47" s="990"/>
      <c r="BZ47" s="990"/>
      <c r="CA47" s="990"/>
      <c r="CB47" s="990"/>
      <c r="CC47" s="990"/>
      <c r="CD47" s="990"/>
      <c r="CE47" s="990"/>
      <c r="CF47" s="990"/>
      <c r="CG47" s="1011"/>
      <c r="CH47" s="986"/>
      <c r="CI47" s="987"/>
      <c r="CJ47" s="987"/>
      <c r="CK47" s="987"/>
      <c r="CL47" s="988"/>
      <c r="CM47" s="986"/>
      <c r="CN47" s="987"/>
      <c r="CO47" s="987"/>
      <c r="CP47" s="987"/>
      <c r="CQ47" s="988"/>
      <c r="CR47" s="986"/>
      <c r="CS47" s="987"/>
      <c r="CT47" s="987"/>
      <c r="CU47" s="987"/>
      <c r="CV47" s="988"/>
      <c r="CW47" s="986"/>
      <c r="CX47" s="987"/>
      <c r="CY47" s="987"/>
      <c r="CZ47" s="987"/>
      <c r="DA47" s="988"/>
      <c r="DB47" s="986"/>
      <c r="DC47" s="987"/>
      <c r="DD47" s="987"/>
      <c r="DE47" s="987"/>
      <c r="DF47" s="988"/>
      <c r="DG47" s="986"/>
      <c r="DH47" s="987"/>
      <c r="DI47" s="987"/>
      <c r="DJ47" s="987"/>
      <c r="DK47" s="988"/>
      <c r="DL47" s="986"/>
      <c r="DM47" s="987"/>
      <c r="DN47" s="987"/>
      <c r="DO47" s="987"/>
      <c r="DP47" s="988"/>
      <c r="DQ47" s="986"/>
      <c r="DR47" s="987"/>
      <c r="DS47" s="987"/>
      <c r="DT47" s="987"/>
      <c r="DU47" s="988"/>
      <c r="DV47" s="989"/>
      <c r="DW47" s="990"/>
      <c r="DX47" s="990"/>
      <c r="DY47" s="990"/>
      <c r="DZ47" s="991"/>
      <c r="EA47" s="218"/>
    </row>
    <row r="48" spans="1:131" ht="26.25" customHeight="1" x14ac:dyDescent="0.15">
      <c r="A48" s="226">
        <v>21</v>
      </c>
      <c r="B48" s="1027"/>
      <c r="C48" s="1028"/>
      <c r="D48" s="1028"/>
      <c r="E48" s="1028"/>
      <c r="F48" s="1028"/>
      <c r="G48" s="1028"/>
      <c r="H48" s="1028"/>
      <c r="I48" s="1028"/>
      <c r="J48" s="1028"/>
      <c r="K48" s="1028"/>
      <c r="L48" s="1028"/>
      <c r="M48" s="1028"/>
      <c r="N48" s="1028"/>
      <c r="O48" s="1028"/>
      <c r="P48" s="1029"/>
      <c r="Q48" s="1035"/>
      <c r="R48" s="1036"/>
      <c r="S48" s="1036"/>
      <c r="T48" s="1036"/>
      <c r="U48" s="1036"/>
      <c r="V48" s="1036"/>
      <c r="W48" s="1036"/>
      <c r="X48" s="1036"/>
      <c r="Y48" s="1036"/>
      <c r="Z48" s="1036"/>
      <c r="AA48" s="1036"/>
      <c r="AB48" s="1036"/>
      <c r="AC48" s="1036"/>
      <c r="AD48" s="1036"/>
      <c r="AE48" s="1037"/>
      <c r="AF48" s="1032"/>
      <c r="AG48" s="1033"/>
      <c r="AH48" s="1033"/>
      <c r="AI48" s="1033"/>
      <c r="AJ48" s="1034"/>
      <c r="AK48" s="980"/>
      <c r="AL48" s="971"/>
      <c r="AM48" s="971"/>
      <c r="AN48" s="971"/>
      <c r="AO48" s="971"/>
      <c r="AP48" s="971"/>
      <c r="AQ48" s="971"/>
      <c r="AR48" s="971"/>
      <c r="AS48" s="971"/>
      <c r="AT48" s="971"/>
      <c r="AU48" s="971"/>
      <c r="AV48" s="971"/>
      <c r="AW48" s="971"/>
      <c r="AX48" s="971"/>
      <c r="AY48" s="971"/>
      <c r="AZ48" s="1038"/>
      <c r="BA48" s="1038"/>
      <c r="BB48" s="1038"/>
      <c r="BC48" s="1038"/>
      <c r="BD48" s="1038"/>
      <c r="BE48" s="972"/>
      <c r="BF48" s="972"/>
      <c r="BG48" s="972"/>
      <c r="BH48" s="972"/>
      <c r="BI48" s="973"/>
      <c r="BJ48" s="220"/>
      <c r="BK48" s="220"/>
      <c r="BL48" s="220"/>
      <c r="BM48" s="220"/>
      <c r="BN48" s="220"/>
      <c r="BO48" s="229"/>
      <c r="BP48" s="229"/>
      <c r="BQ48" s="226">
        <v>42</v>
      </c>
      <c r="BR48" s="227"/>
      <c r="BS48" s="989"/>
      <c r="BT48" s="990"/>
      <c r="BU48" s="990"/>
      <c r="BV48" s="990"/>
      <c r="BW48" s="990"/>
      <c r="BX48" s="990"/>
      <c r="BY48" s="990"/>
      <c r="BZ48" s="990"/>
      <c r="CA48" s="990"/>
      <c r="CB48" s="990"/>
      <c r="CC48" s="990"/>
      <c r="CD48" s="990"/>
      <c r="CE48" s="990"/>
      <c r="CF48" s="990"/>
      <c r="CG48" s="1011"/>
      <c r="CH48" s="986"/>
      <c r="CI48" s="987"/>
      <c r="CJ48" s="987"/>
      <c r="CK48" s="987"/>
      <c r="CL48" s="988"/>
      <c r="CM48" s="986"/>
      <c r="CN48" s="987"/>
      <c r="CO48" s="987"/>
      <c r="CP48" s="987"/>
      <c r="CQ48" s="988"/>
      <c r="CR48" s="986"/>
      <c r="CS48" s="987"/>
      <c r="CT48" s="987"/>
      <c r="CU48" s="987"/>
      <c r="CV48" s="988"/>
      <c r="CW48" s="986"/>
      <c r="CX48" s="987"/>
      <c r="CY48" s="987"/>
      <c r="CZ48" s="987"/>
      <c r="DA48" s="988"/>
      <c r="DB48" s="986"/>
      <c r="DC48" s="987"/>
      <c r="DD48" s="987"/>
      <c r="DE48" s="987"/>
      <c r="DF48" s="988"/>
      <c r="DG48" s="986"/>
      <c r="DH48" s="987"/>
      <c r="DI48" s="987"/>
      <c r="DJ48" s="987"/>
      <c r="DK48" s="988"/>
      <c r="DL48" s="986"/>
      <c r="DM48" s="987"/>
      <c r="DN48" s="987"/>
      <c r="DO48" s="987"/>
      <c r="DP48" s="988"/>
      <c r="DQ48" s="986"/>
      <c r="DR48" s="987"/>
      <c r="DS48" s="987"/>
      <c r="DT48" s="987"/>
      <c r="DU48" s="988"/>
      <c r="DV48" s="989"/>
      <c r="DW48" s="990"/>
      <c r="DX48" s="990"/>
      <c r="DY48" s="990"/>
      <c r="DZ48" s="991"/>
      <c r="EA48" s="218"/>
    </row>
    <row r="49" spans="1:131" ht="26.25" customHeight="1" x14ac:dyDescent="0.15">
      <c r="A49" s="226">
        <v>22</v>
      </c>
      <c r="B49" s="1027"/>
      <c r="C49" s="1028"/>
      <c r="D49" s="1028"/>
      <c r="E49" s="1028"/>
      <c r="F49" s="1028"/>
      <c r="G49" s="1028"/>
      <c r="H49" s="1028"/>
      <c r="I49" s="1028"/>
      <c r="J49" s="1028"/>
      <c r="K49" s="1028"/>
      <c r="L49" s="1028"/>
      <c r="M49" s="1028"/>
      <c r="N49" s="1028"/>
      <c r="O49" s="1028"/>
      <c r="P49" s="1029"/>
      <c r="Q49" s="1035"/>
      <c r="R49" s="1036"/>
      <c r="S49" s="1036"/>
      <c r="T49" s="1036"/>
      <c r="U49" s="1036"/>
      <c r="V49" s="1036"/>
      <c r="W49" s="1036"/>
      <c r="X49" s="1036"/>
      <c r="Y49" s="1036"/>
      <c r="Z49" s="1036"/>
      <c r="AA49" s="1036"/>
      <c r="AB49" s="1036"/>
      <c r="AC49" s="1036"/>
      <c r="AD49" s="1036"/>
      <c r="AE49" s="1037"/>
      <c r="AF49" s="1032"/>
      <c r="AG49" s="1033"/>
      <c r="AH49" s="1033"/>
      <c r="AI49" s="1033"/>
      <c r="AJ49" s="1034"/>
      <c r="AK49" s="980"/>
      <c r="AL49" s="971"/>
      <c r="AM49" s="971"/>
      <c r="AN49" s="971"/>
      <c r="AO49" s="971"/>
      <c r="AP49" s="971"/>
      <c r="AQ49" s="971"/>
      <c r="AR49" s="971"/>
      <c r="AS49" s="971"/>
      <c r="AT49" s="971"/>
      <c r="AU49" s="971"/>
      <c r="AV49" s="971"/>
      <c r="AW49" s="971"/>
      <c r="AX49" s="971"/>
      <c r="AY49" s="971"/>
      <c r="AZ49" s="1038"/>
      <c r="BA49" s="1038"/>
      <c r="BB49" s="1038"/>
      <c r="BC49" s="1038"/>
      <c r="BD49" s="1038"/>
      <c r="BE49" s="972"/>
      <c r="BF49" s="972"/>
      <c r="BG49" s="972"/>
      <c r="BH49" s="972"/>
      <c r="BI49" s="973"/>
      <c r="BJ49" s="220"/>
      <c r="BK49" s="220"/>
      <c r="BL49" s="220"/>
      <c r="BM49" s="220"/>
      <c r="BN49" s="220"/>
      <c r="BO49" s="229"/>
      <c r="BP49" s="229"/>
      <c r="BQ49" s="226">
        <v>43</v>
      </c>
      <c r="BR49" s="227"/>
      <c r="BS49" s="989"/>
      <c r="BT49" s="990"/>
      <c r="BU49" s="990"/>
      <c r="BV49" s="990"/>
      <c r="BW49" s="990"/>
      <c r="BX49" s="990"/>
      <c r="BY49" s="990"/>
      <c r="BZ49" s="990"/>
      <c r="CA49" s="990"/>
      <c r="CB49" s="990"/>
      <c r="CC49" s="990"/>
      <c r="CD49" s="990"/>
      <c r="CE49" s="990"/>
      <c r="CF49" s="990"/>
      <c r="CG49" s="1011"/>
      <c r="CH49" s="986"/>
      <c r="CI49" s="987"/>
      <c r="CJ49" s="987"/>
      <c r="CK49" s="987"/>
      <c r="CL49" s="988"/>
      <c r="CM49" s="986"/>
      <c r="CN49" s="987"/>
      <c r="CO49" s="987"/>
      <c r="CP49" s="987"/>
      <c r="CQ49" s="988"/>
      <c r="CR49" s="986"/>
      <c r="CS49" s="987"/>
      <c r="CT49" s="987"/>
      <c r="CU49" s="987"/>
      <c r="CV49" s="988"/>
      <c r="CW49" s="986"/>
      <c r="CX49" s="987"/>
      <c r="CY49" s="987"/>
      <c r="CZ49" s="987"/>
      <c r="DA49" s="988"/>
      <c r="DB49" s="986"/>
      <c r="DC49" s="987"/>
      <c r="DD49" s="987"/>
      <c r="DE49" s="987"/>
      <c r="DF49" s="988"/>
      <c r="DG49" s="986"/>
      <c r="DH49" s="987"/>
      <c r="DI49" s="987"/>
      <c r="DJ49" s="987"/>
      <c r="DK49" s="988"/>
      <c r="DL49" s="986"/>
      <c r="DM49" s="987"/>
      <c r="DN49" s="987"/>
      <c r="DO49" s="987"/>
      <c r="DP49" s="988"/>
      <c r="DQ49" s="986"/>
      <c r="DR49" s="987"/>
      <c r="DS49" s="987"/>
      <c r="DT49" s="987"/>
      <c r="DU49" s="988"/>
      <c r="DV49" s="989"/>
      <c r="DW49" s="990"/>
      <c r="DX49" s="990"/>
      <c r="DY49" s="990"/>
      <c r="DZ49" s="991"/>
      <c r="EA49" s="218"/>
    </row>
    <row r="50" spans="1:131" ht="26.25" customHeight="1" x14ac:dyDescent="0.15">
      <c r="A50" s="226">
        <v>23</v>
      </c>
      <c r="B50" s="1027"/>
      <c r="C50" s="1028"/>
      <c r="D50" s="1028"/>
      <c r="E50" s="1028"/>
      <c r="F50" s="1028"/>
      <c r="G50" s="1028"/>
      <c r="H50" s="1028"/>
      <c r="I50" s="1028"/>
      <c r="J50" s="1028"/>
      <c r="K50" s="1028"/>
      <c r="L50" s="1028"/>
      <c r="M50" s="1028"/>
      <c r="N50" s="1028"/>
      <c r="O50" s="1028"/>
      <c r="P50" s="1029"/>
      <c r="Q50" s="1030"/>
      <c r="R50" s="1022"/>
      <c r="S50" s="1022"/>
      <c r="T50" s="1022"/>
      <c r="U50" s="1022"/>
      <c r="V50" s="1022"/>
      <c r="W50" s="1022"/>
      <c r="X50" s="1022"/>
      <c r="Y50" s="1022"/>
      <c r="Z50" s="1022"/>
      <c r="AA50" s="1022"/>
      <c r="AB50" s="1022"/>
      <c r="AC50" s="1022"/>
      <c r="AD50" s="1022"/>
      <c r="AE50" s="1031"/>
      <c r="AF50" s="1032"/>
      <c r="AG50" s="1033"/>
      <c r="AH50" s="1033"/>
      <c r="AI50" s="1033"/>
      <c r="AJ50" s="1034"/>
      <c r="AK50" s="1021"/>
      <c r="AL50" s="1022"/>
      <c r="AM50" s="1022"/>
      <c r="AN50" s="1022"/>
      <c r="AO50" s="1022"/>
      <c r="AP50" s="1022"/>
      <c r="AQ50" s="1022"/>
      <c r="AR50" s="1022"/>
      <c r="AS50" s="1022"/>
      <c r="AT50" s="1022"/>
      <c r="AU50" s="1022"/>
      <c r="AV50" s="1022"/>
      <c r="AW50" s="1022"/>
      <c r="AX50" s="1022"/>
      <c r="AY50" s="1022"/>
      <c r="AZ50" s="1023"/>
      <c r="BA50" s="1023"/>
      <c r="BB50" s="1023"/>
      <c r="BC50" s="1023"/>
      <c r="BD50" s="1023"/>
      <c r="BE50" s="972"/>
      <c r="BF50" s="972"/>
      <c r="BG50" s="972"/>
      <c r="BH50" s="972"/>
      <c r="BI50" s="973"/>
      <c r="BJ50" s="220"/>
      <c r="BK50" s="220"/>
      <c r="BL50" s="220"/>
      <c r="BM50" s="220"/>
      <c r="BN50" s="220"/>
      <c r="BO50" s="229"/>
      <c r="BP50" s="229"/>
      <c r="BQ50" s="226">
        <v>44</v>
      </c>
      <c r="BR50" s="227"/>
      <c r="BS50" s="989"/>
      <c r="BT50" s="990"/>
      <c r="BU50" s="990"/>
      <c r="BV50" s="990"/>
      <c r="BW50" s="990"/>
      <c r="BX50" s="990"/>
      <c r="BY50" s="990"/>
      <c r="BZ50" s="990"/>
      <c r="CA50" s="990"/>
      <c r="CB50" s="990"/>
      <c r="CC50" s="990"/>
      <c r="CD50" s="990"/>
      <c r="CE50" s="990"/>
      <c r="CF50" s="990"/>
      <c r="CG50" s="1011"/>
      <c r="CH50" s="986"/>
      <c r="CI50" s="987"/>
      <c r="CJ50" s="987"/>
      <c r="CK50" s="987"/>
      <c r="CL50" s="988"/>
      <c r="CM50" s="986"/>
      <c r="CN50" s="987"/>
      <c r="CO50" s="987"/>
      <c r="CP50" s="987"/>
      <c r="CQ50" s="988"/>
      <c r="CR50" s="986"/>
      <c r="CS50" s="987"/>
      <c r="CT50" s="987"/>
      <c r="CU50" s="987"/>
      <c r="CV50" s="988"/>
      <c r="CW50" s="986"/>
      <c r="CX50" s="987"/>
      <c r="CY50" s="987"/>
      <c r="CZ50" s="987"/>
      <c r="DA50" s="988"/>
      <c r="DB50" s="986"/>
      <c r="DC50" s="987"/>
      <c r="DD50" s="987"/>
      <c r="DE50" s="987"/>
      <c r="DF50" s="988"/>
      <c r="DG50" s="986"/>
      <c r="DH50" s="987"/>
      <c r="DI50" s="987"/>
      <c r="DJ50" s="987"/>
      <c r="DK50" s="988"/>
      <c r="DL50" s="986"/>
      <c r="DM50" s="987"/>
      <c r="DN50" s="987"/>
      <c r="DO50" s="987"/>
      <c r="DP50" s="988"/>
      <c r="DQ50" s="986"/>
      <c r="DR50" s="987"/>
      <c r="DS50" s="987"/>
      <c r="DT50" s="987"/>
      <c r="DU50" s="988"/>
      <c r="DV50" s="989"/>
      <c r="DW50" s="990"/>
      <c r="DX50" s="990"/>
      <c r="DY50" s="990"/>
      <c r="DZ50" s="991"/>
      <c r="EA50" s="218"/>
    </row>
    <row r="51" spans="1:131" ht="26.25" customHeight="1" x14ac:dyDescent="0.15">
      <c r="A51" s="226">
        <v>24</v>
      </c>
      <c r="B51" s="1027"/>
      <c r="C51" s="1028"/>
      <c r="D51" s="1028"/>
      <c r="E51" s="1028"/>
      <c r="F51" s="1028"/>
      <c r="G51" s="1028"/>
      <c r="H51" s="1028"/>
      <c r="I51" s="1028"/>
      <c r="J51" s="1028"/>
      <c r="K51" s="1028"/>
      <c r="L51" s="1028"/>
      <c r="M51" s="1028"/>
      <c r="N51" s="1028"/>
      <c r="O51" s="1028"/>
      <c r="P51" s="1029"/>
      <c r="Q51" s="1030"/>
      <c r="R51" s="1022"/>
      <c r="S51" s="1022"/>
      <c r="T51" s="1022"/>
      <c r="U51" s="1022"/>
      <c r="V51" s="1022"/>
      <c r="W51" s="1022"/>
      <c r="X51" s="1022"/>
      <c r="Y51" s="1022"/>
      <c r="Z51" s="1022"/>
      <c r="AA51" s="1022"/>
      <c r="AB51" s="1022"/>
      <c r="AC51" s="1022"/>
      <c r="AD51" s="1022"/>
      <c r="AE51" s="1031"/>
      <c r="AF51" s="1032"/>
      <c r="AG51" s="1033"/>
      <c r="AH51" s="1033"/>
      <c r="AI51" s="1033"/>
      <c r="AJ51" s="1034"/>
      <c r="AK51" s="1021"/>
      <c r="AL51" s="1022"/>
      <c r="AM51" s="1022"/>
      <c r="AN51" s="1022"/>
      <c r="AO51" s="1022"/>
      <c r="AP51" s="1022"/>
      <c r="AQ51" s="1022"/>
      <c r="AR51" s="1022"/>
      <c r="AS51" s="1022"/>
      <c r="AT51" s="1022"/>
      <c r="AU51" s="1022"/>
      <c r="AV51" s="1022"/>
      <c r="AW51" s="1022"/>
      <c r="AX51" s="1022"/>
      <c r="AY51" s="1022"/>
      <c r="AZ51" s="1023"/>
      <c r="BA51" s="1023"/>
      <c r="BB51" s="1023"/>
      <c r="BC51" s="1023"/>
      <c r="BD51" s="1023"/>
      <c r="BE51" s="972"/>
      <c r="BF51" s="972"/>
      <c r="BG51" s="972"/>
      <c r="BH51" s="972"/>
      <c r="BI51" s="973"/>
      <c r="BJ51" s="220"/>
      <c r="BK51" s="220"/>
      <c r="BL51" s="220"/>
      <c r="BM51" s="220"/>
      <c r="BN51" s="220"/>
      <c r="BO51" s="229"/>
      <c r="BP51" s="229"/>
      <c r="BQ51" s="226">
        <v>45</v>
      </c>
      <c r="BR51" s="227"/>
      <c r="BS51" s="989"/>
      <c r="BT51" s="990"/>
      <c r="BU51" s="990"/>
      <c r="BV51" s="990"/>
      <c r="BW51" s="990"/>
      <c r="BX51" s="990"/>
      <c r="BY51" s="990"/>
      <c r="BZ51" s="990"/>
      <c r="CA51" s="990"/>
      <c r="CB51" s="990"/>
      <c r="CC51" s="990"/>
      <c r="CD51" s="990"/>
      <c r="CE51" s="990"/>
      <c r="CF51" s="990"/>
      <c r="CG51" s="1011"/>
      <c r="CH51" s="986"/>
      <c r="CI51" s="987"/>
      <c r="CJ51" s="987"/>
      <c r="CK51" s="987"/>
      <c r="CL51" s="988"/>
      <c r="CM51" s="986"/>
      <c r="CN51" s="987"/>
      <c r="CO51" s="987"/>
      <c r="CP51" s="987"/>
      <c r="CQ51" s="988"/>
      <c r="CR51" s="986"/>
      <c r="CS51" s="987"/>
      <c r="CT51" s="987"/>
      <c r="CU51" s="987"/>
      <c r="CV51" s="988"/>
      <c r="CW51" s="986"/>
      <c r="CX51" s="987"/>
      <c r="CY51" s="987"/>
      <c r="CZ51" s="987"/>
      <c r="DA51" s="988"/>
      <c r="DB51" s="986"/>
      <c r="DC51" s="987"/>
      <c r="DD51" s="987"/>
      <c r="DE51" s="987"/>
      <c r="DF51" s="988"/>
      <c r="DG51" s="986"/>
      <c r="DH51" s="987"/>
      <c r="DI51" s="987"/>
      <c r="DJ51" s="987"/>
      <c r="DK51" s="988"/>
      <c r="DL51" s="986"/>
      <c r="DM51" s="987"/>
      <c r="DN51" s="987"/>
      <c r="DO51" s="987"/>
      <c r="DP51" s="988"/>
      <c r="DQ51" s="986"/>
      <c r="DR51" s="987"/>
      <c r="DS51" s="987"/>
      <c r="DT51" s="987"/>
      <c r="DU51" s="988"/>
      <c r="DV51" s="989"/>
      <c r="DW51" s="990"/>
      <c r="DX51" s="990"/>
      <c r="DY51" s="990"/>
      <c r="DZ51" s="991"/>
      <c r="EA51" s="218"/>
    </row>
    <row r="52" spans="1:131" ht="26.25" customHeight="1" x14ac:dyDescent="0.15">
      <c r="A52" s="226">
        <v>25</v>
      </c>
      <c r="B52" s="1027"/>
      <c r="C52" s="1028"/>
      <c r="D52" s="1028"/>
      <c r="E52" s="1028"/>
      <c r="F52" s="1028"/>
      <c r="G52" s="1028"/>
      <c r="H52" s="1028"/>
      <c r="I52" s="1028"/>
      <c r="J52" s="1028"/>
      <c r="K52" s="1028"/>
      <c r="L52" s="1028"/>
      <c r="M52" s="1028"/>
      <c r="N52" s="1028"/>
      <c r="O52" s="1028"/>
      <c r="P52" s="1029"/>
      <c r="Q52" s="1030"/>
      <c r="R52" s="1022"/>
      <c r="S52" s="1022"/>
      <c r="T52" s="1022"/>
      <c r="U52" s="1022"/>
      <c r="V52" s="1022"/>
      <c r="W52" s="1022"/>
      <c r="X52" s="1022"/>
      <c r="Y52" s="1022"/>
      <c r="Z52" s="1022"/>
      <c r="AA52" s="1022"/>
      <c r="AB52" s="1022"/>
      <c r="AC52" s="1022"/>
      <c r="AD52" s="1022"/>
      <c r="AE52" s="1031"/>
      <c r="AF52" s="1032"/>
      <c r="AG52" s="1033"/>
      <c r="AH52" s="1033"/>
      <c r="AI52" s="1033"/>
      <c r="AJ52" s="1034"/>
      <c r="AK52" s="1021"/>
      <c r="AL52" s="1022"/>
      <c r="AM52" s="1022"/>
      <c r="AN52" s="1022"/>
      <c r="AO52" s="1022"/>
      <c r="AP52" s="1022"/>
      <c r="AQ52" s="1022"/>
      <c r="AR52" s="1022"/>
      <c r="AS52" s="1022"/>
      <c r="AT52" s="1022"/>
      <c r="AU52" s="1022"/>
      <c r="AV52" s="1022"/>
      <c r="AW52" s="1022"/>
      <c r="AX52" s="1022"/>
      <c r="AY52" s="1022"/>
      <c r="AZ52" s="1023"/>
      <c r="BA52" s="1023"/>
      <c r="BB52" s="1023"/>
      <c r="BC52" s="1023"/>
      <c r="BD52" s="1023"/>
      <c r="BE52" s="972"/>
      <c r="BF52" s="972"/>
      <c r="BG52" s="972"/>
      <c r="BH52" s="972"/>
      <c r="BI52" s="973"/>
      <c r="BJ52" s="220"/>
      <c r="BK52" s="220"/>
      <c r="BL52" s="220"/>
      <c r="BM52" s="220"/>
      <c r="BN52" s="220"/>
      <c r="BO52" s="229"/>
      <c r="BP52" s="229"/>
      <c r="BQ52" s="226">
        <v>46</v>
      </c>
      <c r="BR52" s="227"/>
      <c r="BS52" s="989"/>
      <c r="BT52" s="990"/>
      <c r="BU52" s="990"/>
      <c r="BV52" s="990"/>
      <c r="BW52" s="990"/>
      <c r="BX52" s="990"/>
      <c r="BY52" s="990"/>
      <c r="BZ52" s="990"/>
      <c r="CA52" s="990"/>
      <c r="CB52" s="990"/>
      <c r="CC52" s="990"/>
      <c r="CD52" s="990"/>
      <c r="CE52" s="990"/>
      <c r="CF52" s="990"/>
      <c r="CG52" s="1011"/>
      <c r="CH52" s="986"/>
      <c r="CI52" s="987"/>
      <c r="CJ52" s="987"/>
      <c r="CK52" s="987"/>
      <c r="CL52" s="988"/>
      <c r="CM52" s="986"/>
      <c r="CN52" s="987"/>
      <c r="CO52" s="987"/>
      <c r="CP52" s="987"/>
      <c r="CQ52" s="988"/>
      <c r="CR52" s="986"/>
      <c r="CS52" s="987"/>
      <c r="CT52" s="987"/>
      <c r="CU52" s="987"/>
      <c r="CV52" s="988"/>
      <c r="CW52" s="986"/>
      <c r="CX52" s="987"/>
      <c r="CY52" s="987"/>
      <c r="CZ52" s="987"/>
      <c r="DA52" s="988"/>
      <c r="DB52" s="986"/>
      <c r="DC52" s="987"/>
      <c r="DD52" s="987"/>
      <c r="DE52" s="987"/>
      <c r="DF52" s="988"/>
      <c r="DG52" s="986"/>
      <c r="DH52" s="987"/>
      <c r="DI52" s="987"/>
      <c r="DJ52" s="987"/>
      <c r="DK52" s="988"/>
      <c r="DL52" s="986"/>
      <c r="DM52" s="987"/>
      <c r="DN52" s="987"/>
      <c r="DO52" s="987"/>
      <c r="DP52" s="988"/>
      <c r="DQ52" s="986"/>
      <c r="DR52" s="987"/>
      <c r="DS52" s="987"/>
      <c r="DT52" s="987"/>
      <c r="DU52" s="988"/>
      <c r="DV52" s="989"/>
      <c r="DW52" s="990"/>
      <c r="DX52" s="990"/>
      <c r="DY52" s="990"/>
      <c r="DZ52" s="991"/>
      <c r="EA52" s="218"/>
    </row>
    <row r="53" spans="1:131" ht="26.25" customHeight="1" x14ac:dyDescent="0.15">
      <c r="A53" s="226">
        <v>26</v>
      </c>
      <c r="B53" s="1027"/>
      <c r="C53" s="1028"/>
      <c r="D53" s="1028"/>
      <c r="E53" s="1028"/>
      <c r="F53" s="1028"/>
      <c r="G53" s="1028"/>
      <c r="H53" s="1028"/>
      <c r="I53" s="1028"/>
      <c r="J53" s="1028"/>
      <c r="K53" s="1028"/>
      <c r="L53" s="1028"/>
      <c r="M53" s="1028"/>
      <c r="N53" s="1028"/>
      <c r="O53" s="1028"/>
      <c r="P53" s="1029"/>
      <c r="Q53" s="1030"/>
      <c r="R53" s="1022"/>
      <c r="S53" s="1022"/>
      <c r="T53" s="1022"/>
      <c r="U53" s="1022"/>
      <c r="V53" s="1022"/>
      <c r="W53" s="1022"/>
      <c r="X53" s="1022"/>
      <c r="Y53" s="1022"/>
      <c r="Z53" s="1022"/>
      <c r="AA53" s="1022"/>
      <c r="AB53" s="1022"/>
      <c r="AC53" s="1022"/>
      <c r="AD53" s="1022"/>
      <c r="AE53" s="1031"/>
      <c r="AF53" s="1032"/>
      <c r="AG53" s="1033"/>
      <c r="AH53" s="1033"/>
      <c r="AI53" s="1033"/>
      <c r="AJ53" s="1034"/>
      <c r="AK53" s="1021"/>
      <c r="AL53" s="1022"/>
      <c r="AM53" s="1022"/>
      <c r="AN53" s="1022"/>
      <c r="AO53" s="1022"/>
      <c r="AP53" s="1022"/>
      <c r="AQ53" s="1022"/>
      <c r="AR53" s="1022"/>
      <c r="AS53" s="1022"/>
      <c r="AT53" s="1022"/>
      <c r="AU53" s="1022"/>
      <c r="AV53" s="1022"/>
      <c r="AW53" s="1022"/>
      <c r="AX53" s="1022"/>
      <c r="AY53" s="1022"/>
      <c r="AZ53" s="1023"/>
      <c r="BA53" s="1023"/>
      <c r="BB53" s="1023"/>
      <c r="BC53" s="1023"/>
      <c r="BD53" s="1023"/>
      <c r="BE53" s="972"/>
      <c r="BF53" s="972"/>
      <c r="BG53" s="972"/>
      <c r="BH53" s="972"/>
      <c r="BI53" s="973"/>
      <c r="BJ53" s="220"/>
      <c r="BK53" s="220"/>
      <c r="BL53" s="220"/>
      <c r="BM53" s="220"/>
      <c r="BN53" s="220"/>
      <c r="BO53" s="229"/>
      <c r="BP53" s="229"/>
      <c r="BQ53" s="226">
        <v>47</v>
      </c>
      <c r="BR53" s="227"/>
      <c r="BS53" s="989"/>
      <c r="BT53" s="990"/>
      <c r="BU53" s="990"/>
      <c r="BV53" s="990"/>
      <c r="BW53" s="990"/>
      <c r="BX53" s="990"/>
      <c r="BY53" s="990"/>
      <c r="BZ53" s="990"/>
      <c r="CA53" s="990"/>
      <c r="CB53" s="990"/>
      <c r="CC53" s="990"/>
      <c r="CD53" s="990"/>
      <c r="CE53" s="990"/>
      <c r="CF53" s="990"/>
      <c r="CG53" s="1011"/>
      <c r="CH53" s="986"/>
      <c r="CI53" s="987"/>
      <c r="CJ53" s="987"/>
      <c r="CK53" s="987"/>
      <c r="CL53" s="988"/>
      <c r="CM53" s="986"/>
      <c r="CN53" s="987"/>
      <c r="CO53" s="987"/>
      <c r="CP53" s="987"/>
      <c r="CQ53" s="988"/>
      <c r="CR53" s="986"/>
      <c r="CS53" s="987"/>
      <c r="CT53" s="987"/>
      <c r="CU53" s="987"/>
      <c r="CV53" s="988"/>
      <c r="CW53" s="986"/>
      <c r="CX53" s="987"/>
      <c r="CY53" s="987"/>
      <c r="CZ53" s="987"/>
      <c r="DA53" s="988"/>
      <c r="DB53" s="986"/>
      <c r="DC53" s="987"/>
      <c r="DD53" s="987"/>
      <c r="DE53" s="987"/>
      <c r="DF53" s="988"/>
      <c r="DG53" s="986"/>
      <c r="DH53" s="987"/>
      <c r="DI53" s="987"/>
      <c r="DJ53" s="987"/>
      <c r="DK53" s="988"/>
      <c r="DL53" s="986"/>
      <c r="DM53" s="987"/>
      <c r="DN53" s="987"/>
      <c r="DO53" s="987"/>
      <c r="DP53" s="988"/>
      <c r="DQ53" s="986"/>
      <c r="DR53" s="987"/>
      <c r="DS53" s="987"/>
      <c r="DT53" s="987"/>
      <c r="DU53" s="988"/>
      <c r="DV53" s="989"/>
      <c r="DW53" s="990"/>
      <c r="DX53" s="990"/>
      <c r="DY53" s="990"/>
      <c r="DZ53" s="991"/>
      <c r="EA53" s="218"/>
    </row>
    <row r="54" spans="1:131" ht="26.25" customHeight="1" x14ac:dyDescent="0.15">
      <c r="A54" s="226">
        <v>27</v>
      </c>
      <c r="B54" s="1027"/>
      <c r="C54" s="1028"/>
      <c r="D54" s="1028"/>
      <c r="E54" s="1028"/>
      <c r="F54" s="1028"/>
      <c r="G54" s="1028"/>
      <c r="H54" s="1028"/>
      <c r="I54" s="1028"/>
      <c r="J54" s="1028"/>
      <c r="K54" s="1028"/>
      <c r="L54" s="1028"/>
      <c r="M54" s="1028"/>
      <c r="N54" s="1028"/>
      <c r="O54" s="1028"/>
      <c r="P54" s="1029"/>
      <c r="Q54" s="1030"/>
      <c r="R54" s="1022"/>
      <c r="S54" s="1022"/>
      <c r="T54" s="1022"/>
      <c r="U54" s="1022"/>
      <c r="V54" s="1022"/>
      <c r="W54" s="1022"/>
      <c r="X54" s="1022"/>
      <c r="Y54" s="1022"/>
      <c r="Z54" s="1022"/>
      <c r="AA54" s="1022"/>
      <c r="AB54" s="1022"/>
      <c r="AC54" s="1022"/>
      <c r="AD54" s="1022"/>
      <c r="AE54" s="1031"/>
      <c r="AF54" s="1032"/>
      <c r="AG54" s="1033"/>
      <c r="AH54" s="1033"/>
      <c r="AI54" s="1033"/>
      <c r="AJ54" s="1034"/>
      <c r="AK54" s="1021"/>
      <c r="AL54" s="1022"/>
      <c r="AM54" s="1022"/>
      <c r="AN54" s="1022"/>
      <c r="AO54" s="1022"/>
      <c r="AP54" s="1022"/>
      <c r="AQ54" s="1022"/>
      <c r="AR54" s="1022"/>
      <c r="AS54" s="1022"/>
      <c r="AT54" s="1022"/>
      <c r="AU54" s="1022"/>
      <c r="AV54" s="1022"/>
      <c r="AW54" s="1022"/>
      <c r="AX54" s="1022"/>
      <c r="AY54" s="1022"/>
      <c r="AZ54" s="1023"/>
      <c r="BA54" s="1023"/>
      <c r="BB54" s="1023"/>
      <c r="BC54" s="1023"/>
      <c r="BD54" s="1023"/>
      <c r="BE54" s="972"/>
      <c r="BF54" s="972"/>
      <c r="BG54" s="972"/>
      <c r="BH54" s="972"/>
      <c r="BI54" s="973"/>
      <c r="BJ54" s="220"/>
      <c r="BK54" s="220"/>
      <c r="BL54" s="220"/>
      <c r="BM54" s="220"/>
      <c r="BN54" s="220"/>
      <c r="BO54" s="229"/>
      <c r="BP54" s="229"/>
      <c r="BQ54" s="226">
        <v>48</v>
      </c>
      <c r="BR54" s="227"/>
      <c r="BS54" s="989"/>
      <c r="BT54" s="990"/>
      <c r="BU54" s="990"/>
      <c r="BV54" s="990"/>
      <c r="BW54" s="990"/>
      <c r="BX54" s="990"/>
      <c r="BY54" s="990"/>
      <c r="BZ54" s="990"/>
      <c r="CA54" s="990"/>
      <c r="CB54" s="990"/>
      <c r="CC54" s="990"/>
      <c r="CD54" s="990"/>
      <c r="CE54" s="990"/>
      <c r="CF54" s="990"/>
      <c r="CG54" s="1011"/>
      <c r="CH54" s="986"/>
      <c r="CI54" s="987"/>
      <c r="CJ54" s="987"/>
      <c r="CK54" s="987"/>
      <c r="CL54" s="988"/>
      <c r="CM54" s="986"/>
      <c r="CN54" s="987"/>
      <c r="CO54" s="987"/>
      <c r="CP54" s="987"/>
      <c r="CQ54" s="988"/>
      <c r="CR54" s="986"/>
      <c r="CS54" s="987"/>
      <c r="CT54" s="987"/>
      <c r="CU54" s="987"/>
      <c r="CV54" s="988"/>
      <c r="CW54" s="986"/>
      <c r="CX54" s="987"/>
      <c r="CY54" s="987"/>
      <c r="CZ54" s="987"/>
      <c r="DA54" s="988"/>
      <c r="DB54" s="986"/>
      <c r="DC54" s="987"/>
      <c r="DD54" s="987"/>
      <c r="DE54" s="987"/>
      <c r="DF54" s="988"/>
      <c r="DG54" s="986"/>
      <c r="DH54" s="987"/>
      <c r="DI54" s="987"/>
      <c r="DJ54" s="987"/>
      <c r="DK54" s="988"/>
      <c r="DL54" s="986"/>
      <c r="DM54" s="987"/>
      <c r="DN54" s="987"/>
      <c r="DO54" s="987"/>
      <c r="DP54" s="988"/>
      <c r="DQ54" s="986"/>
      <c r="DR54" s="987"/>
      <c r="DS54" s="987"/>
      <c r="DT54" s="987"/>
      <c r="DU54" s="988"/>
      <c r="DV54" s="989"/>
      <c r="DW54" s="990"/>
      <c r="DX54" s="990"/>
      <c r="DY54" s="990"/>
      <c r="DZ54" s="991"/>
      <c r="EA54" s="218"/>
    </row>
    <row r="55" spans="1:131" ht="26.25" customHeight="1" x14ac:dyDescent="0.15">
      <c r="A55" s="226">
        <v>28</v>
      </c>
      <c r="B55" s="1027"/>
      <c r="C55" s="1028"/>
      <c r="D55" s="1028"/>
      <c r="E55" s="1028"/>
      <c r="F55" s="1028"/>
      <c r="G55" s="1028"/>
      <c r="H55" s="1028"/>
      <c r="I55" s="1028"/>
      <c r="J55" s="1028"/>
      <c r="K55" s="1028"/>
      <c r="L55" s="1028"/>
      <c r="M55" s="1028"/>
      <c r="N55" s="1028"/>
      <c r="O55" s="1028"/>
      <c r="P55" s="1029"/>
      <c r="Q55" s="1030"/>
      <c r="R55" s="1022"/>
      <c r="S55" s="1022"/>
      <c r="T55" s="1022"/>
      <c r="U55" s="1022"/>
      <c r="V55" s="1022"/>
      <c r="W55" s="1022"/>
      <c r="X55" s="1022"/>
      <c r="Y55" s="1022"/>
      <c r="Z55" s="1022"/>
      <c r="AA55" s="1022"/>
      <c r="AB55" s="1022"/>
      <c r="AC55" s="1022"/>
      <c r="AD55" s="1022"/>
      <c r="AE55" s="1031"/>
      <c r="AF55" s="1032"/>
      <c r="AG55" s="1033"/>
      <c r="AH55" s="1033"/>
      <c r="AI55" s="1033"/>
      <c r="AJ55" s="1034"/>
      <c r="AK55" s="1021"/>
      <c r="AL55" s="1022"/>
      <c r="AM55" s="1022"/>
      <c r="AN55" s="1022"/>
      <c r="AO55" s="1022"/>
      <c r="AP55" s="1022"/>
      <c r="AQ55" s="1022"/>
      <c r="AR55" s="1022"/>
      <c r="AS55" s="1022"/>
      <c r="AT55" s="1022"/>
      <c r="AU55" s="1022"/>
      <c r="AV55" s="1022"/>
      <c r="AW55" s="1022"/>
      <c r="AX55" s="1022"/>
      <c r="AY55" s="1022"/>
      <c r="AZ55" s="1023"/>
      <c r="BA55" s="1023"/>
      <c r="BB55" s="1023"/>
      <c r="BC55" s="1023"/>
      <c r="BD55" s="1023"/>
      <c r="BE55" s="972"/>
      <c r="BF55" s="972"/>
      <c r="BG55" s="972"/>
      <c r="BH55" s="972"/>
      <c r="BI55" s="973"/>
      <c r="BJ55" s="220"/>
      <c r="BK55" s="220"/>
      <c r="BL55" s="220"/>
      <c r="BM55" s="220"/>
      <c r="BN55" s="220"/>
      <c r="BO55" s="229"/>
      <c r="BP55" s="229"/>
      <c r="BQ55" s="226">
        <v>49</v>
      </c>
      <c r="BR55" s="227"/>
      <c r="BS55" s="989"/>
      <c r="BT55" s="990"/>
      <c r="BU55" s="990"/>
      <c r="BV55" s="990"/>
      <c r="BW55" s="990"/>
      <c r="BX55" s="990"/>
      <c r="BY55" s="990"/>
      <c r="BZ55" s="990"/>
      <c r="CA55" s="990"/>
      <c r="CB55" s="990"/>
      <c r="CC55" s="990"/>
      <c r="CD55" s="990"/>
      <c r="CE55" s="990"/>
      <c r="CF55" s="990"/>
      <c r="CG55" s="1011"/>
      <c r="CH55" s="986"/>
      <c r="CI55" s="987"/>
      <c r="CJ55" s="987"/>
      <c r="CK55" s="987"/>
      <c r="CL55" s="988"/>
      <c r="CM55" s="986"/>
      <c r="CN55" s="987"/>
      <c r="CO55" s="987"/>
      <c r="CP55" s="987"/>
      <c r="CQ55" s="988"/>
      <c r="CR55" s="986"/>
      <c r="CS55" s="987"/>
      <c r="CT55" s="987"/>
      <c r="CU55" s="987"/>
      <c r="CV55" s="988"/>
      <c r="CW55" s="986"/>
      <c r="CX55" s="987"/>
      <c r="CY55" s="987"/>
      <c r="CZ55" s="987"/>
      <c r="DA55" s="988"/>
      <c r="DB55" s="986"/>
      <c r="DC55" s="987"/>
      <c r="DD55" s="987"/>
      <c r="DE55" s="987"/>
      <c r="DF55" s="988"/>
      <c r="DG55" s="986"/>
      <c r="DH55" s="987"/>
      <c r="DI55" s="987"/>
      <c r="DJ55" s="987"/>
      <c r="DK55" s="988"/>
      <c r="DL55" s="986"/>
      <c r="DM55" s="987"/>
      <c r="DN55" s="987"/>
      <c r="DO55" s="987"/>
      <c r="DP55" s="988"/>
      <c r="DQ55" s="986"/>
      <c r="DR55" s="987"/>
      <c r="DS55" s="987"/>
      <c r="DT55" s="987"/>
      <c r="DU55" s="988"/>
      <c r="DV55" s="989"/>
      <c r="DW55" s="990"/>
      <c r="DX55" s="990"/>
      <c r="DY55" s="990"/>
      <c r="DZ55" s="991"/>
      <c r="EA55" s="218"/>
    </row>
    <row r="56" spans="1:131" ht="26.25" customHeight="1" x14ac:dyDescent="0.15">
      <c r="A56" s="226">
        <v>29</v>
      </c>
      <c r="B56" s="1027"/>
      <c r="C56" s="1028"/>
      <c r="D56" s="1028"/>
      <c r="E56" s="1028"/>
      <c r="F56" s="1028"/>
      <c r="G56" s="1028"/>
      <c r="H56" s="1028"/>
      <c r="I56" s="1028"/>
      <c r="J56" s="1028"/>
      <c r="K56" s="1028"/>
      <c r="L56" s="1028"/>
      <c r="M56" s="1028"/>
      <c r="N56" s="1028"/>
      <c r="O56" s="1028"/>
      <c r="P56" s="1029"/>
      <c r="Q56" s="1030"/>
      <c r="R56" s="1022"/>
      <c r="S56" s="1022"/>
      <c r="T56" s="1022"/>
      <c r="U56" s="1022"/>
      <c r="V56" s="1022"/>
      <c r="W56" s="1022"/>
      <c r="X56" s="1022"/>
      <c r="Y56" s="1022"/>
      <c r="Z56" s="1022"/>
      <c r="AA56" s="1022"/>
      <c r="AB56" s="1022"/>
      <c r="AC56" s="1022"/>
      <c r="AD56" s="1022"/>
      <c r="AE56" s="1031"/>
      <c r="AF56" s="1032"/>
      <c r="AG56" s="1033"/>
      <c r="AH56" s="1033"/>
      <c r="AI56" s="1033"/>
      <c r="AJ56" s="1034"/>
      <c r="AK56" s="1021"/>
      <c r="AL56" s="1022"/>
      <c r="AM56" s="1022"/>
      <c r="AN56" s="1022"/>
      <c r="AO56" s="1022"/>
      <c r="AP56" s="1022"/>
      <c r="AQ56" s="1022"/>
      <c r="AR56" s="1022"/>
      <c r="AS56" s="1022"/>
      <c r="AT56" s="1022"/>
      <c r="AU56" s="1022"/>
      <c r="AV56" s="1022"/>
      <c r="AW56" s="1022"/>
      <c r="AX56" s="1022"/>
      <c r="AY56" s="1022"/>
      <c r="AZ56" s="1023"/>
      <c r="BA56" s="1023"/>
      <c r="BB56" s="1023"/>
      <c r="BC56" s="1023"/>
      <c r="BD56" s="1023"/>
      <c r="BE56" s="972"/>
      <c r="BF56" s="972"/>
      <c r="BG56" s="972"/>
      <c r="BH56" s="972"/>
      <c r="BI56" s="973"/>
      <c r="BJ56" s="220"/>
      <c r="BK56" s="220"/>
      <c r="BL56" s="220"/>
      <c r="BM56" s="220"/>
      <c r="BN56" s="220"/>
      <c r="BO56" s="229"/>
      <c r="BP56" s="229"/>
      <c r="BQ56" s="226">
        <v>50</v>
      </c>
      <c r="BR56" s="227"/>
      <c r="BS56" s="989"/>
      <c r="BT56" s="990"/>
      <c r="BU56" s="990"/>
      <c r="BV56" s="990"/>
      <c r="BW56" s="990"/>
      <c r="BX56" s="990"/>
      <c r="BY56" s="990"/>
      <c r="BZ56" s="990"/>
      <c r="CA56" s="990"/>
      <c r="CB56" s="990"/>
      <c r="CC56" s="990"/>
      <c r="CD56" s="990"/>
      <c r="CE56" s="990"/>
      <c r="CF56" s="990"/>
      <c r="CG56" s="1011"/>
      <c r="CH56" s="986"/>
      <c r="CI56" s="987"/>
      <c r="CJ56" s="987"/>
      <c r="CK56" s="987"/>
      <c r="CL56" s="988"/>
      <c r="CM56" s="986"/>
      <c r="CN56" s="987"/>
      <c r="CO56" s="987"/>
      <c r="CP56" s="987"/>
      <c r="CQ56" s="988"/>
      <c r="CR56" s="986"/>
      <c r="CS56" s="987"/>
      <c r="CT56" s="987"/>
      <c r="CU56" s="987"/>
      <c r="CV56" s="988"/>
      <c r="CW56" s="986"/>
      <c r="CX56" s="987"/>
      <c r="CY56" s="987"/>
      <c r="CZ56" s="987"/>
      <c r="DA56" s="988"/>
      <c r="DB56" s="986"/>
      <c r="DC56" s="987"/>
      <c r="DD56" s="987"/>
      <c r="DE56" s="987"/>
      <c r="DF56" s="988"/>
      <c r="DG56" s="986"/>
      <c r="DH56" s="987"/>
      <c r="DI56" s="987"/>
      <c r="DJ56" s="987"/>
      <c r="DK56" s="988"/>
      <c r="DL56" s="986"/>
      <c r="DM56" s="987"/>
      <c r="DN56" s="987"/>
      <c r="DO56" s="987"/>
      <c r="DP56" s="988"/>
      <c r="DQ56" s="986"/>
      <c r="DR56" s="987"/>
      <c r="DS56" s="987"/>
      <c r="DT56" s="987"/>
      <c r="DU56" s="988"/>
      <c r="DV56" s="989"/>
      <c r="DW56" s="990"/>
      <c r="DX56" s="990"/>
      <c r="DY56" s="990"/>
      <c r="DZ56" s="991"/>
      <c r="EA56" s="218"/>
    </row>
    <row r="57" spans="1:131" ht="26.25" customHeight="1" x14ac:dyDescent="0.15">
      <c r="A57" s="226">
        <v>30</v>
      </c>
      <c r="B57" s="1027"/>
      <c r="C57" s="1028"/>
      <c r="D57" s="1028"/>
      <c r="E57" s="1028"/>
      <c r="F57" s="1028"/>
      <c r="G57" s="1028"/>
      <c r="H57" s="1028"/>
      <c r="I57" s="1028"/>
      <c r="J57" s="1028"/>
      <c r="K57" s="1028"/>
      <c r="L57" s="1028"/>
      <c r="M57" s="1028"/>
      <c r="N57" s="1028"/>
      <c r="O57" s="1028"/>
      <c r="P57" s="1029"/>
      <c r="Q57" s="1030"/>
      <c r="R57" s="1022"/>
      <c r="S57" s="1022"/>
      <c r="T57" s="1022"/>
      <c r="U57" s="1022"/>
      <c r="V57" s="1022"/>
      <c r="W57" s="1022"/>
      <c r="X57" s="1022"/>
      <c r="Y57" s="1022"/>
      <c r="Z57" s="1022"/>
      <c r="AA57" s="1022"/>
      <c r="AB57" s="1022"/>
      <c r="AC57" s="1022"/>
      <c r="AD57" s="1022"/>
      <c r="AE57" s="1031"/>
      <c r="AF57" s="1032"/>
      <c r="AG57" s="1033"/>
      <c r="AH57" s="1033"/>
      <c r="AI57" s="1033"/>
      <c r="AJ57" s="1034"/>
      <c r="AK57" s="1021"/>
      <c r="AL57" s="1022"/>
      <c r="AM57" s="1022"/>
      <c r="AN57" s="1022"/>
      <c r="AO57" s="1022"/>
      <c r="AP57" s="1022"/>
      <c r="AQ57" s="1022"/>
      <c r="AR57" s="1022"/>
      <c r="AS57" s="1022"/>
      <c r="AT57" s="1022"/>
      <c r="AU57" s="1022"/>
      <c r="AV57" s="1022"/>
      <c r="AW57" s="1022"/>
      <c r="AX57" s="1022"/>
      <c r="AY57" s="1022"/>
      <c r="AZ57" s="1023"/>
      <c r="BA57" s="1023"/>
      <c r="BB57" s="1023"/>
      <c r="BC57" s="1023"/>
      <c r="BD57" s="1023"/>
      <c r="BE57" s="972"/>
      <c r="BF57" s="972"/>
      <c r="BG57" s="972"/>
      <c r="BH57" s="972"/>
      <c r="BI57" s="973"/>
      <c r="BJ57" s="220"/>
      <c r="BK57" s="220"/>
      <c r="BL57" s="220"/>
      <c r="BM57" s="220"/>
      <c r="BN57" s="220"/>
      <c r="BO57" s="229"/>
      <c r="BP57" s="229"/>
      <c r="BQ57" s="226">
        <v>51</v>
      </c>
      <c r="BR57" s="227"/>
      <c r="BS57" s="989"/>
      <c r="BT57" s="990"/>
      <c r="BU57" s="990"/>
      <c r="BV57" s="990"/>
      <c r="BW57" s="990"/>
      <c r="BX57" s="990"/>
      <c r="BY57" s="990"/>
      <c r="BZ57" s="990"/>
      <c r="CA57" s="990"/>
      <c r="CB57" s="990"/>
      <c r="CC57" s="990"/>
      <c r="CD57" s="990"/>
      <c r="CE57" s="990"/>
      <c r="CF57" s="990"/>
      <c r="CG57" s="1011"/>
      <c r="CH57" s="986"/>
      <c r="CI57" s="987"/>
      <c r="CJ57" s="987"/>
      <c r="CK57" s="987"/>
      <c r="CL57" s="988"/>
      <c r="CM57" s="986"/>
      <c r="CN57" s="987"/>
      <c r="CO57" s="987"/>
      <c r="CP57" s="987"/>
      <c r="CQ57" s="988"/>
      <c r="CR57" s="986"/>
      <c r="CS57" s="987"/>
      <c r="CT57" s="987"/>
      <c r="CU57" s="987"/>
      <c r="CV57" s="988"/>
      <c r="CW57" s="986"/>
      <c r="CX57" s="987"/>
      <c r="CY57" s="987"/>
      <c r="CZ57" s="987"/>
      <c r="DA57" s="988"/>
      <c r="DB57" s="986"/>
      <c r="DC57" s="987"/>
      <c r="DD57" s="987"/>
      <c r="DE57" s="987"/>
      <c r="DF57" s="988"/>
      <c r="DG57" s="986"/>
      <c r="DH57" s="987"/>
      <c r="DI57" s="987"/>
      <c r="DJ57" s="987"/>
      <c r="DK57" s="988"/>
      <c r="DL57" s="986"/>
      <c r="DM57" s="987"/>
      <c r="DN57" s="987"/>
      <c r="DO57" s="987"/>
      <c r="DP57" s="988"/>
      <c r="DQ57" s="986"/>
      <c r="DR57" s="987"/>
      <c r="DS57" s="987"/>
      <c r="DT57" s="987"/>
      <c r="DU57" s="988"/>
      <c r="DV57" s="989"/>
      <c r="DW57" s="990"/>
      <c r="DX57" s="990"/>
      <c r="DY57" s="990"/>
      <c r="DZ57" s="991"/>
      <c r="EA57" s="218"/>
    </row>
    <row r="58" spans="1:131" ht="26.25" customHeight="1" x14ac:dyDescent="0.15">
      <c r="A58" s="226">
        <v>31</v>
      </c>
      <c r="B58" s="1027"/>
      <c r="C58" s="1028"/>
      <c r="D58" s="1028"/>
      <c r="E58" s="1028"/>
      <c r="F58" s="1028"/>
      <c r="G58" s="1028"/>
      <c r="H58" s="1028"/>
      <c r="I58" s="1028"/>
      <c r="J58" s="1028"/>
      <c r="K58" s="1028"/>
      <c r="L58" s="1028"/>
      <c r="M58" s="1028"/>
      <c r="N58" s="1028"/>
      <c r="O58" s="1028"/>
      <c r="P58" s="1029"/>
      <c r="Q58" s="1030"/>
      <c r="R58" s="1022"/>
      <c r="S58" s="1022"/>
      <c r="T58" s="1022"/>
      <c r="U58" s="1022"/>
      <c r="V58" s="1022"/>
      <c r="W58" s="1022"/>
      <c r="X58" s="1022"/>
      <c r="Y58" s="1022"/>
      <c r="Z58" s="1022"/>
      <c r="AA58" s="1022"/>
      <c r="AB58" s="1022"/>
      <c r="AC58" s="1022"/>
      <c r="AD58" s="1022"/>
      <c r="AE58" s="1031"/>
      <c r="AF58" s="1032"/>
      <c r="AG58" s="1033"/>
      <c r="AH58" s="1033"/>
      <c r="AI58" s="1033"/>
      <c r="AJ58" s="1034"/>
      <c r="AK58" s="1021"/>
      <c r="AL58" s="1022"/>
      <c r="AM58" s="1022"/>
      <c r="AN58" s="1022"/>
      <c r="AO58" s="1022"/>
      <c r="AP58" s="1022"/>
      <c r="AQ58" s="1022"/>
      <c r="AR58" s="1022"/>
      <c r="AS58" s="1022"/>
      <c r="AT58" s="1022"/>
      <c r="AU58" s="1022"/>
      <c r="AV58" s="1022"/>
      <c r="AW58" s="1022"/>
      <c r="AX58" s="1022"/>
      <c r="AY58" s="1022"/>
      <c r="AZ58" s="1023"/>
      <c r="BA58" s="1023"/>
      <c r="BB58" s="1023"/>
      <c r="BC58" s="1023"/>
      <c r="BD58" s="1023"/>
      <c r="BE58" s="972"/>
      <c r="BF58" s="972"/>
      <c r="BG58" s="972"/>
      <c r="BH58" s="972"/>
      <c r="BI58" s="973"/>
      <c r="BJ58" s="220"/>
      <c r="BK58" s="220"/>
      <c r="BL58" s="220"/>
      <c r="BM58" s="220"/>
      <c r="BN58" s="220"/>
      <c r="BO58" s="229"/>
      <c r="BP58" s="229"/>
      <c r="BQ58" s="226">
        <v>52</v>
      </c>
      <c r="BR58" s="227"/>
      <c r="BS58" s="989"/>
      <c r="BT58" s="990"/>
      <c r="BU58" s="990"/>
      <c r="BV58" s="990"/>
      <c r="BW58" s="990"/>
      <c r="BX58" s="990"/>
      <c r="BY58" s="990"/>
      <c r="BZ58" s="990"/>
      <c r="CA58" s="990"/>
      <c r="CB58" s="990"/>
      <c r="CC58" s="990"/>
      <c r="CD58" s="990"/>
      <c r="CE58" s="990"/>
      <c r="CF58" s="990"/>
      <c r="CG58" s="1011"/>
      <c r="CH58" s="986"/>
      <c r="CI58" s="987"/>
      <c r="CJ58" s="987"/>
      <c r="CK58" s="987"/>
      <c r="CL58" s="988"/>
      <c r="CM58" s="986"/>
      <c r="CN58" s="987"/>
      <c r="CO58" s="987"/>
      <c r="CP58" s="987"/>
      <c r="CQ58" s="988"/>
      <c r="CR58" s="986"/>
      <c r="CS58" s="987"/>
      <c r="CT58" s="987"/>
      <c r="CU58" s="987"/>
      <c r="CV58" s="988"/>
      <c r="CW58" s="986"/>
      <c r="CX58" s="987"/>
      <c r="CY58" s="987"/>
      <c r="CZ58" s="987"/>
      <c r="DA58" s="988"/>
      <c r="DB58" s="986"/>
      <c r="DC58" s="987"/>
      <c r="DD58" s="987"/>
      <c r="DE58" s="987"/>
      <c r="DF58" s="988"/>
      <c r="DG58" s="986"/>
      <c r="DH58" s="987"/>
      <c r="DI58" s="987"/>
      <c r="DJ58" s="987"/>
      <c r="DK58" s="988"/>
      <c r="DL58" s="986"/>
      <c r="DM58" s="987"/>
      <c r="DN58" s="987"/>
      <c r="DO58" s="987"/>
      <c r="DP58" s="988"/>
      <c r="DQ58" s="986"/>
      <c r="DR58" s="987"/>
      <c r="DS58" s="987"/>
      <c r="DT58" s="987"/>
      <c r="DU58" s="988"/>
      <c r="DV58" s="989"/>
      <c r="DW58" s="990"/>
      <c r="DX58" s="990"/>
      <c r="DY58" s="990"/>
      <c r="DZ58" s="991"/>
      <c r="EA58" s="218"/>
    </row>
    <row r="59" spans="1:131" ht="26.25" customHeight="1" x14ac:dyDescent="0.15">
      <c r="A59" s="226">
        <v>32</v>
      </c>
      <c r="B59" s="1027"/>
      <c r="C59" s="1028"/>
      <c r="D59" s="1028"/>
      <c r="E59" s="1028"/>
      <c r="F59" s="1028"/>
      <c r="G59" s="1028"/>
      <c r="H59" s="1028"/>
      <c r="I59" s="1028"/>
      <c r="J59" s="1028"/>
      <c r="K59" s="1028"/>
      <c r="L59" s="1028"/>
      <c r="M59" s="1028"/>
      <c r="N59" s="1028"/>
      <c r="O59" s="1028"/>
      <c r="P59" s="1029"/>
      <c r="Q59" s="1030"/>
      <c r="R59" s="1022"/>
      <c r="S59" s="1022"/>
      <c r="T59" s="1022"/>
      <c r="U59" s="1022"/>
      <c r="V59" s="1022"/>
      <c r="W59" s="1022"/>
      <c r="X59" s="1022"/>
      <c r="Y59" s="1022"/>
      <c r="Z59" s="1022"/>
      <c r="AA59" s="1022"/>
      <c r="AB59" s="1022"/>
      <c r="AC59" s="1022"/>
      <c r="AD59" s="1022"/>
      <c r="AE59" s="1031"/>
      <c r="AF59" s="1032"/>
      <c r="AG59" s="1033"/>
      <c r="AH59" s="1033"/>
      <c r="AI59" s="1033"/>
      <c r="AJ59" s="1034"/>
      <c r="AK59" s="1021"/>
      <c r="AL59" s="1022"/>
      <c r="AM59" s="1022"/>
      <c r="AN59" s="1022"/>
      <c r="AO59" s="1022"/>
      <c r="AP59" s="1022"/>
      <c r="AQ59" s="1022"/>
      <c r="AR59" s="1022"/>
      <c r="AS59" s="1022"/>
      <c r="AT59" s="1022"/>
      <c r="AU59" s="1022"/>
      <c r="AV59" s="1022"/>
      <c r="AW59" s="1022"/>
      <c r="AX59" s="1022"/>
      <c r="AY59" s="1022"/>
      <c r="AZ59" s="1023"/>
      <c r="BA59" s="1023"/>
      <c r="BB59" s="1023"/>
      <c r="BC59" s="1023"/>
      <c r="BD59" s="1023"/>
      <c r="BE59" s="972"/>
      <c r="BF59" s="972"/>
      <c r="BG59" s="972"/>
      <c r="BH59" s="972"/>
      <c r="BI59" s="973"/>
      <c r="BJ59" s="220"/>
      <c r="BK59" s="220"/>
      <c r="BL59" s="220"/>
      <c r="BM59" s="220"/>
      <c r="BN59" s="220"/>
      <c r="BO59" s="229"/>
      <c r="BP59" s="229"/>
      <c r="BQ59" s="226">
        <v>53</v>
      </c>
      <c r="BR59" s="227"/>
      <c r="BS59" s="989"/>
      <c r="BT59" s="990"/>
      <c r="BU59" s="990"/>
      <c r="BV59" s="990"/>
      <c r="BW59" s="990"/>
      <c r="BX59" s="990"/>
      <c r="BY59" s="990"/>
      <c r="BZ59" s="990"/>
      <c r="CA59" s="990"/>
      <c r="CB59" s="990"/>
      <c r="CC59" s="990"/>
      <c r="CD59" s="990"/>
      <c r="CE59" s="990"/>
      <c r="CF59" s="990"/>
      <c r="CG59" s="1011"/>
      <c r="CH59" s="986"/>
      <c r="CI59" s="987"/>
      <c r="CJ59" s="987"/>
      <c r="CK59" s="987"/>
      <c r="CL59" s="988"/>
      <c r="CM59" s="986"/>
      <c r="CN59" s="987"/>
      <c r="CO59" s="987"/>
      <c r="CP59" s="987"/>
      <c r="CQ59" s="988"/>
      <c r="CR59" s="986"/>
      <c r="CS59" s="987"/>
      <c r="CT59" s="987"/>
      <c r="CU59" s="987"/>
      <c r="CV59" s="988"/>
      <c r="CW59" s="986"/>
      <c r="CX59" s="987"/>
      <c r="CY59" s="987"/>
      <c r="CZ59" s="987"/>
      <c r="DA59" s="988"/>
      <c r="DB59" s="986"/>
      <c r="DC59" s="987"/>
      <c r="DD59" s="987"/>
      <c r="DE59" s="987"/>
      <c r="DF59" s="988"/>
      <c r="DG59" s="986"/>
      <c r="DH59" s="987"/>
      <c r="DI59" s="987"/>
      <c r="DJ59" s="987"/>
      <c r="DK59" s="988"/>
      <c r="DL59" s="986"/>
      <c r="DM59" s="987"/>
      <c r="DN59" s="987"/>
      <c r="DO59" s="987"/>
      <c r="DP59" s="988"/>
      <c r="DQ59" s="986"/>
      <c r="DR59" s="987"/>
      <c r="DS59" s="987"/>
      <c r="DT59" s="987"/>
      <c r="DU59" s="988"/>
      <c r="DV59" s="989"/>
      <c r="DW59" s="990"/>
      <c r="DX59" s="990"/>
      <c r="DY59" s="990"/>
      <c r="DZ59" s="991"/>
      <c r="EA59" s="218"/>
    </row>
    <row r="60" spans="1:131" ht="26.25" customHeight="1" x14ac:dyDescent="0.15">
      <c r="A60" s="226">
        <v>33</v>
      </c>
      <c r="B60" s="1027"/>
      <c r="C60" s="1028"/>
      <c r="D60" s="1028"/>
      <c r="E60" s="1028"/>
      <c r="F60" s="1028"/>
      <c r="G60" s="1028"/>
      <c r="H60" s="1028"/>
      <c r="I60" s="1028"/>
      <c r="J60" s="1028"/>
      <c r="K60" s="1028"/>
      <c r="L60" s="1028"/>
      <c r="M60" s="1028"/>
      <c r="N60" s="1028"/>
      <c r="O60" s="1028"/>
      <c r="P60" s="1029"/>
      <c r="Q60" s="1030"/>
      <c r="R60" s="1022"/>
      <c r="S60" s="1022"/>
      <c r="T60" s="1022"/>
      <c r="U60" s="1022"/>
      <c r="V60" s="1022"/>
      <c r="W60" s="1022"/>
      <c r="X60" s="1022"/>
      <c r="Y60" s="1022"/>
      <c r="Z60" s="1022"/>
      <c r="AA60" s="1022"/>
      <c r="AB60" s="1022"/>
      <c r="AC60" s="1022"/>
      <c r="AD60" s="1022"/>
      <c r="AE60" s="1031"/>
      <c r="AF60" s="1032"/>
      <c r="AG60" s="1033"/>
      <c r="AH60" s="1033"/>
      <c r="AI60" s="1033"/>
      <c r="AJ60" s="1034"/>
      <c r="AK60" s="1021"/>
      <c r="AL60" s="1022"/>
      <c r="AM60" s="1022"/>
      <c r="AN60" s="1022"/>
      <c r="AO60" s="1022"/>
      <c r="AP60" s="1022"/>
      <c r="AQ60" s="1022"/>
      <c r="AR60" s="1022"/>
      <c r="AS60" s="1022"/>
      <c r="AT60" s="1022"/>
      <c r="AU60" s="1022"/>
      <c r="AV60" s="1022"/>
      <c r="AW60" s="1022"/>
      <c r="AX60" s="1022"/>
      <c r="AY60" s="1022"/>
      <c r="AZ60" s="1023"/>
      <c r="BA60" s="1023"/>
      <c r="BB60" s="1023"/>
      <c r="BC60" s="1023"/>
      <c r="BD60" s="1023"/>
      <c r="BE60" s="972"/>
      <c r="BF60" s="972"/>
      <c r="BG60" s="972"/>
      <c r="BH60" s="972"/>
      <c r="BI60" s="973"/>
      <c r="BJ60" s="220"/>
      <c r="BK60" s="220"/>
      <c r="BL60" s="220"/>
      <c r="BM60" s="220"/>
      <c r="BN60" s="220"/>
      <c r="BO60" s="229"/>
      <c r="BP60" s="229"/>
      <c r="BQ60" s="226">
        <v>54</v>
      </c>
      <c r="BR60" s="227"/>
      <c r="BS60" s="989"/>
      <c r="BT60" s="990"/>
      <c r="BU60" s="990"/>
      <c r="BV60" s="990"/>
      <c r="BW60" s="990"/>
      <c r="BX60" s="990"/>
      <c r="BY60" s="990"/>
      <c r="BZ60" s="990"/>
      <c r="CA60" s="990"/>
      <c r="CB60" s="990"/>
      <c r="CC60" s="990"/>
      <c r="CD60" s="990"/>
      <c r="CE60" s="990"/>
      <c r="CF60" s="990"/>
      <c r="CG60" s="1011"/>
      <c r="CH60" s="986"/>
      <c r="CI60" s="987"/>
      <c r="CJ60" s="987"/>
      <c r="CK60" s="987"/>
      <c r="CL60" s="988"/>
      <c r="CM60" s="986"/>
      <c r="CN60" s="987"/>
      <c r="CO60" s="987"/>
      <c r="CP60" s="987"/>
      <c r="CQ60" s="988"/>
      <c r="CR60" s="986"/>
      <c r="CS60" s="987"/>
      <c r="CT60" s="987"/>
      <c r="CU60" s="987"/>
      <c r="CV60" s="988"/>
      <c r="CW60" s="986"/>
      <c r="CX60" s="987"/>
      <c r="CY60" s="987"/>
      <c r="CZ60" s="987"/>
      <c r="DA60" s="988"/>
      <c r="DB60" s="986"/>
      <c r="DC60" s="987"/>
      <c r="DD60" s="987"/>
      <c r="DE60" s="987"/>
      <c r="DF60" s="988"/>
      <c r="DG60" s="986"/>
      <c r="DH60" s="987"/>
      <c r="DI60" s="987"/>
      <c r="DJ60" s="987"/>
      <c r="DK60" s="988"/>
      <c r="DL60" s="986"/>
      <c r="DM60" s="987"/>
      <c r="DN60" s="987"/>
      <c r="DO60" s="987"/>
      <c r="DP60" s="988"/>
      <c r="DQ60" s="986"/>
      <c r="DR60" s="987"/>
      <c r="DS60" s="987"/>
      <c r="DT60" s="987"/>
      <c r="DU60" s="988"/>
      <c r="DV60" s="989"/>
      <c r="DW60" s="990"/>
      <c r="DX60" s="990"/>
      <c r="DY60" s="990"/>
      <c r="DZ60" s="991"/>
      <c r="EA60" s="218"/>
    </row>
    <row r="61" spans="1:131" ht="26.25" customHeight="1" thickBot="1" x14ac:dyDescent="0.2">
      <c r="A61" s="226">
        <v>34</v>
      </c>
      <c r="B61" s="1027"/>
      <c r="C61" s="1028"/>
      <c r="D61" s="1028"/>
      <c r="E61" s="1028"/>
      <c r="F61" s="1028"/>
      <c r="G61" s="1028"/>
      <c r="H61" s="1028"/>
      <c r="I61" s="1028"/>
      <c r="J61" s="1028"/>
      <c r="K61" s="1028"/>
      <c r="L61" s="1028"/>
      <c r="M61" s="1028"/>
      <c r="N61" s="1028"/>
      <c r="O61" s="1028"/>
      <c r="P61" s="1029"/>
      <c r="Q61" s="1030"/>
      <c r="R61" s="1022"/>
      <c r="S61" s="1022"/>
      <c r="T61" s="1022"/>
      <c r="U61" s="1022"/>
      <c r="V61" s="1022"/>
      <c r="W61" s="1022"/>
      <c r="X61" s="1022"/>
      <c r="Y61" s="1022"/>
      <c r="Z61" s="1022"/>
      <c r="AA61" s="1022"/>
      <c r="AB61" s="1022"/>
      <c r="AC61" s="1022"/>
      <c r="AD61" s="1022"/>
      <c r="AE61" s="1031"/>
      <c r="AF61" s="1032"/>
      <c r="AG61" s="1033"/>
      <c r="AH61" s="1033"/>
      <c r="AI61" s="1033"/>
      <c r="AJ61" s="1034"/>
      <c r="AK61" s="1021"/>
      <c r="AL61" s="1022"/>
      <c r="AM61" s="1022"/>
      <c r="AN61" s="1022"/>
      <c r="AO61" s="1022"/>
      <c r="AP61" s="1022"/>
      <c r="AQ61" s="1022"/>
      <c r="AR61" s="1022"/>
      <c r="AS61" s="1022"/>
      <c r="AT61" s="1022"/>
      <c r="AU61" s="1022"/>
      <c r="AV61" s="1022"/>
      <c r="AW61" s="1022"/>
      <c r="AX61" s="1022"/>
      <c r="AY61" s="1022"/>
      <c r="AZ61" s="1023"/>
      <c r="BA61" s="1023"/>
      <c r="BB61" s="1023"/>
      <c r="BC61" s="1023"/>
      <c r="BD61" s="1023"/>
      <c r="BE61" s="972"/>
      <c r="BF61" s="972"/>
      <c r="BG61" s="972"/>
      <c r="BH61" s="972"/>
      <c r="BI61" s="973"/>
      <c r="BJ61" s="220"/>
      <c r="BK61" s="220"/>
      <c r="BL61" s="220"/>
      <c r="BM61" s="220"/>
      <c r="BN61" s="220"/>
      <c r="BO61" s="229"/>
      <c r="BP61" s="229"/>
      <c r="BQ61" s="226">
        <v>55</v>
      </c>
      <c r="BR61" s="227"/>
      <c r="BS61" s="989"/>
      <c r="BT61" s="990"/>
      <c r="BU61" s="990"/>
      <c r="BV61" s="990"/>
      <c r="BW61" s="990"/>
      <c r="BX61" s="990"/>
      <c r="BY61" s="990"/>
      <c r="BZ61" s="990"/>
      <c r="CA61" s="990"/>
      <c r="CB61" s="990"/>
      <c r="CC61" s="990"/>
      <c r="CD61" s="990"/>
      <c r="CE61" s="990"/>
      <c r="CF61" s="990"/>
      <c r="CG61" s="1011"/>
      <c r="CH61" s="986"/>
      <c r="CI61" s="987"/>
      <c r="CJ61" s="987"/>
      <c r="CK61" s="987"/>
      <c r="CL61" s="988"/>
      <c r="CM61" s="986"/>
      <c r="CN61" s="987"/>
      <c r="CO61" s="987"/>
      <c r="CP61" s="987"/>
      <c r="CQ61" s="988"/>
      <c r="CR61" s="986"/>
      <c r="CS61" s="987"/>
      <c r="CT61" s="987"/>
      <c r="CU61" s="987"/>
      <c r="CV61" s="988"/>
      <c r="CW61" s="986"/>
      <c r="CX61" s="987"/>
      <c r="CY61" s="987"/>
      <c r="CZ61" s="987"/>
      <c r="DA61" s="988"/>
      <c r="DB61" s="986"/>
      <c r="DC61" s="987"/>
      <c r="DD61" s="987"/>
      <c r="DE61" s="987"/>
      <c r="DF61" s="988"/>
      <c r="DG61" s="986"/>
      <c r="DH61" s="987"/>
      <c r="DI61" s="987"/>
      <c r="DJ61" s="987"/>
      <c r="DK61" s="988"/>
      <c r="DL61" s="986"/>
      <c r="DM61" s="987"/>
      <c r="DN61" s="987"/>
      <c r="DO61" s="987"/>
      <c r="DP61" s="988"/>
      <c r="DQ61" s="986"/>
      <c r="DR61" s="987"/>
      <c r="DS61" s="987"/>
      <c r="DT61" s="987"/>
      <c r="DU61" s="988"/>
      <c r="DV61" s="989"/>
      <c r="DW61" s="990"/>
      <c r="DX61" s="990"/>
      <c r="DY61" s="990"/>
      <c r="DZ61" s="991"/>
      <c r="EA61" s="218"/>
    </row>
    <row r="62" spans="1:131" ht="26.25" customHeight="1" x14ac:dyDescent="0.15">
      <c r="A62" s="226">
        <v>35</v>
      </c>
      <c r="B62" s="1027"/>
      <c r="C62" s="1028"/>
      <c r="D62" s="1028"/>
      <c r="E62" s="1028"/>
      <c r="F62" s="1028"/>
      <c r="G62" s="1028"/>
      <c r="H62" s="1028"/>
      <c r="I62" s="1028"/>
      <c r="J62" s="1028"/>
      <c r="K62" s="1028"/>
      <c r="L62" s="1028"/>
      <c r="M62" s="1028"/>
      <c r="N62" s="1028"/>
      <c r="O62" s="1028"/>
      <c r="P62" s="1029"/>
      <c r="Q62" s="1030"/>
      <c r="R62" s="1022"/>
      <c r="S62" s="1022"/>
      <c r="T62" s="1022"/>
      <c r="U62" s="1022"/>
      <c r="V62" s="1022"/>
      <c r="W62" s="1022"/>
      <c r="X62" s="1022"/>
      <c r="Y62" s="1022"/>
      <c r="Z62" s="1022"/>
      <c r="AA62" s="1022"/>
      <c r="AB62" s="1022"/>
      <c r="AC62" s="1022"/>
      <c r="AD62" s="1022"/>
      <c r="AE62" s="1031"/>
      <c r="AF62" s="1032"/>
      <c r="AG62" s="1033"/>
      <c r="AH62" s="1033"/>
      <c r="AI62" s="1033"/>
      <c r="AJ62" s="1034"/>
      <c r="AK62" s="1021"/>
      <c r="AL62" s="1022"/>
      <c r="AM62" s="1022"/>
      <c r="AN62" s="1022"/>
      <c r="AO62" s="1022"/>
      <c r="AP62" s="1022"/>
      <c r="AQ62" s="1022"/>
      <c r="AR62" s="1022"/>
      <c r="AS62" s="1022"/>
      <c r="AT62" s="1022"/>
      <c r="AU62" s="1022"/>
      <c r="AV62" s="1022"/>
      <c r="AW62" s="1022"/>
      <c r="AX62" s="1022"/>
      <c r="AY62" s="1022"/>
      <c r="AZ62" s="1023"/>
      <c r="BA62" s="1023"/>
      <c r="BB62" s="1023"/>
      <c r="BC62" s="1023"/>
      <c r="BD62" s="1023"/>
      <c r="BE62" s="972"/>
      <c r="BF62" s="972"/>
      <c r="BG62" s="972"/>
      <c r="BH62" s="972"/>
      <c r="BI62" s="973"/>
      <c r="BJ62" s="1024" t="s">
        <v>400</v>
      </c>
      <c r="BK62" s="1025"/>
      <c r="BL62" s="1025"/>
      <c r="BM62" s="1025"/>
      <c r="BN62" s="1026"/>
      <c r="BO62" s="229"/>
      <c r="BP62" s="229"/>
      <c r="BQ62" s="226">
        <v>56</v>
      </c>
      <c r="BR62" s="227"/>
      <c r="BS62" s="989"/>
      <c r="BT62" s="990"/>
      <c r="BU62" s="990"/>
      <c r="BV62" s="990"/>
      <c r="BW62" s="990"/>
      <c r="BX62" s="990"/>
      <c r="BY62" s="990"/>
      <c r="BZ62" s="990"/>
      <c r="CA62" s="990"/>
      <c r="CB62" s="990"/>
      <c r="CC62" s="990"/>
      <c r="CD62" s="990"/>
      <c r="CE62" s="990"/>
      <c r="CF62" s="990"/>
      <c r="CG62" s="1011"/>
      <c r="CH62" s="986"/>
      <c r="CI62" s="987"/>
      <c r="CJ62" s="987"/>
      <c r="CK62" s="987"/>
      <c r="CL62" s="988"/>
      <c r="CM62" s="986"/>
      <c r="CN62" s="987"/>
      <c r="CO62" s="987"/>
      <c r="CP62" s="987"/>
      <c r="CQ62" s="988"/>
      <c r="CR62" s="986"/>
      <c r="CS62" s="987"/>
      <c r="CT62" s="987"/>
      <c r="CU62" s="987"/>
      <c r="CV62" s="988"/>
      <c r="CW62" s="986"/>
      <c r="CX62" s="987"/>
      <c r="CY62" s="987"/>
      <c r="CZ62" s="987"/>
      <c r="DA62" s="988"/>
      <c r="DB62" s="986"/>
      <c r="DC62" s="987"/>
      <c r="DD62" s="987"/>
      <c r="DE62" s="987"/>
      <c r="DF62" s="988"/>
      <c r="DG62" s="986"/>
      <c r="DH62" s="987"/>
      <c r="DI62" s="987"/>
      <c r="DJ62" s="987"/>
      <c r="DK62" s="988"/>
      <c r="DL62" s="986"/>
      <c r="DM62" s="987"/>
      <c r="DN62" s="987"/>
      <c r="DO62" s="987"/>
      <c r="DP62" s="988"/>
      <c r="DQ62" s="986"/>
      <c r="DR62" s="987"/>
      <c r="DS62" s="987"/>
      <c r="DT62" s="987"/>
      <c r="DU62" s="988"/>
      <c r="DV62" s="989"/>
      <c r="DW62" s="990"/>
      <c r="DX62" s="990"/>
      <c r="DY62" s="990"/>
      <c r="DZ62" s="991"/>
      <c r="EA62" s="218"/>
    </row>
    <row r="63" spans="1:131" ht="26.25" customHeight="1" thickBot="1" x14ac:dyDescent="0.2">
      <c r="A63" s="228" t="s">
        <v>377</v>
      </c>
      <c r="B63" s="937" t="s">
        <v>401</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17"/>
      <c r="AF63" s="1018">
        <v>2807</v>
      </c>
      <c r="AG63" s="959"/>
      <c r="AH63" s="959"/>
      <c r="AI63" s="959"/>
      <c r="AJ63" s="1019"/>
      <c r="AK63" s="1020"/>
      <c r="AL63" s="963"/>
      <c r="AM63" s="963"/>
      <c r="AN63" s="963"/>
      <c r="AO63" s="963"/>
      <c r="AP63" s="959"/>
      <c r="AQ63" s="959"/>
      <c r="AR63" s="959"/>
      <c r="AS63" s="959"/>
      <c r="AT63" s="959"/>
      <c r="AU63" s="959"/>
      <c r="AV63" s="959"/>
      <c r="AW63" s="959"/>
      <c r="AX63" s="959"/>
      <c r="AY63" s="959"/>
      <c r="AZ63" s="1014"/>
      <c r="BA63" s="1014"/>
      <c r="BB63" s="1014"/>
      <c r="BC63" s="1014"/>
      <c r="BD63" s="1014"/>
      <c r="BE63" s="960"/>
      <c r="BF63" s="960"/>
      <c r="BG63" s="960"/>
      <c r="BH63" s="960"/>
      <c r="BI63" s="961"/>
      <c r="BJ63" s="1015" t="s">
        <v>122</v>
      </c>
      <c r="BK63" s="953"/>
      <c r="BL63" s="953"/>
      <c r="BM63" s="953"/>
      <c r="BN63" s="1016"/>
      <c r="BO63" s="229"/>
      <c r="BP63" s="229"/>
      <c r="BQ63" s="226">
        <v>57</v>
      </c>
      <c r="BR63" s="227"/>
      <c r="BS63" s="989"/>
      <c r="BT63" s="990"/>
      <c r="BU63" s="990"/>
      <c r="BV63" s="990"/>
      <c r="BW63" s="990"/>
      <c r="BX63" s="990"/>
      <c r="BY63" s="990"/>
      <c r="BZ63" s="990"/>
      <c r="CA63" s="990"/>
      <c r="CB63" s="990"/>
      <c r="CC63" s="990"/>
      <c r="CD63" s="990"/>
      <c r="CE63" s="990"/>
      <c r="CF63" s="990"/>
      <c r="CG63" s="1011"/>
      <c r="CH63" s="986"/>
      <c r="CI63" s="987"/>
      <c r="CJ63" s="987"/>
      <c r="CK63" s="987"/>
      <c r="CL63" s="988"/>
      <c r="CM63" s="986"/>
      <c r="CN63" s="987"/>
      <c r="CO63" s="987"/>
      <c r="CP63" s="987"/>
      <c r="CQ63" s="988"/>
      <c r="CR63" s="986"/>
      <c r="CS63" s="987"/>
      <c r="CT63" s="987"/>
      <c r="CU63" s="987"/>
      <c r="CV63" s="988"/>
      <c r="CW63" s="986"/>
      <c r="CX63" s="987"/>
      <c r="CY63" s="987"/>
      <c r="CZ63" s="987"/>
      <c r="DA63" s="988"/>
      <c r="DB63" s="986"/>
      <c r="DC63" s="987"/>
      <c r="DD63" s="987"/>
      <c r="DE63" s="987"/>
      <c r="DF63" s="988"/>
      <c r="DG63" s="986"/>
      <c r="DH63" s="987"/>
      <c r="DI63" s="987"/>
      <c r="DJ63" s="987"/>
      <c r="DK63" s="988"/>
      <c r="DL63" s="986"/>
      <c r="DM63" s="987"/>
      <c r="DN63" s="987"/>
      <c r="DO63" s="987"/>
      <c r="DP63" s="988"/>
      <c r="DQ63" s="986"/>
      <c r="DR63" s="987"/>
      <c r="DS63" s="987"/>
      <c r="DT63" s="987"/>
      <c r="DU63" s="988"/>
      <c r="DV63" s="989"/>
      <c r="DW63" s="990"/>
      <c r="DX63" s="990"/>
      <c r="DY63" s="990"/>
      <c r="DZ63" s="991"/>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989"/>
      <c r="BT64" s="990"/>
      <c r="BU64" s="990"/>
      <c r="BV64" s="990"/>
      <c r="BW64" s="990"/>
      <c r="BX64" s="990"/>
      <c r="BY64" s="990"/>
      <c r="BZ64" s="990"/>
      <c r="CA64" s="990"/>
      <c r="CB64" s="990"/>
      <c r="CC64" s="990"/>
      <c r="CD64" s="990"/>
      <c r="CE64" s="990"/>
      <c r="CF64" s="990"/>
      <c r="CG64" s="1011"/>
      <c r="CH64" s="986"/>
      <c r="CI64" s="987"/>
      <c r="CJ64" s="987"/>
      <c r="CK64" s="987"/>
      <c r="CL64" s="988"/>
      <c r="CM64" s="986"/>
      <c r="CN64" s="987"/>
      <c r="CO64" s="987"/>
      <c r="CP64" s="987"/>
      <c r="CQ64" s="988"/>
      <c r="CR64" s="986"/>
      <c r="CS64" s="987"/>
      <c r="CT64" s="987"/>
      <c r="CU64" s="987"/>
      <c r="CV64" s="988"/>
      <c r="CW64" s="986"/>
      <c r="CX64" s="987"/>
      <c r="CY64" s="987"/>
      <c r="CZ64" s="987"/>
      <c r="DA64" s="988"/>
      <c r="DB64" s="986"/>
      <c r="DC64" s="987"/>
      <c r="DD64" s="987"/>
      <c r="DE64" s="987"/>
      <c r="DF64" s="988"/>
      <c r="DG64" s="986"/>
      <c r="DH64" s="987"/>
      <c r="DI64" s="987"/>
      <c r="DJ64" s="987"/>
      <c r="DK64" s="988"/>
      <c r="DL64" s="986"/>
      <c r="DM64" s="987"/>
      <c r="DN64" s="987"/>
      <c r="DO64" s="987"/>
      <c r="DP64" s="988"/>
      <c r="DQ64" s="986"/>
      <c r="DR64" s="987"/>
      <c r="DS64" s="987"/>
      <c r="DT64" s="987"/>
      <c r="DU64" s="988"/>
      <c r="DV64" s="989"/>
      <c r="DW64" s="990"/>
      <c r="DX64" s="990"/>
      <c r="DY64" s="990"/>
      <c r="DZ64" s="991"/>
      <c r="EA64" s="218"/>
    </row>
    <row r="65" spans="1:131" ht="26.25" customHeight="1" thickBot="1" x14ac:dyDescent="0.2">
      <c r="A65" s="220" t="s">
        <v>402</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989"/>
      <c r="BT65" s="990"/>
      <c r="BU65" s="990"/>
      <c r="BV65" s="990"/>
      <c r="BW65" s="990"/>
      <c r="BX65" s="990"/>
      <c r="BY65" s="990"/>
      <c r="BZ65" s="990"/>
      <c r="CA65" s="990"/>
      <c r="CB65" s="990"/>
      <c r="CC65" s="990"/>
      <c r="CD65" s="990"/>
      <c r="CE65" s="990"/>
      <c r="CF65" s="990"/>
      <c r="CG65" s="1011"/>
      <c r="CH65" s="986"/>
      <c r="CI65" s="987"/>
      <c r="CJ65" s="987"/>
      <c r="CK65" s="987"/>
      <c r="CL65" s="988"/>
      <c r="CM65" s="986"/>
      <c r="CN65" s="987"/>
      <c r="CO65" s="987"/>
      <c r="CP65" s="987"/>
      <c r="CQ65" s="988"/>
      <c r="CR65" s="986"/>
      <c r="CS65" s="987"/>
      <c r="CT65" s="987"/>
      <c r="CU65" s="987"/>
      <c r="CV65" s="988"/>
      <c r="CW65" s="986"/>
      <c r="CX65" s="987"/>
      <c r="CY65" s="987"/>
      <c r="CZ65" s="987"/>
      <c r="DA65" s="988"/>
      <c r="DB65" s="986"/>
      <c r="DC65" s="987"/>
      <c r="DD65" s="987"/>
      <c r="DE65" s="987"/>
      <c r="DF65" s="988"/>
      <c r="DG65" s="986"/>
      <c r="DH65" s="987"/>
      <c r="DI65" s="987"/>
      <c r="DJ65" s="987"/>
      <c r="DK65" s="988"/>
      <c r="DL65" s="986"/>
      <c r="DM65" s="987"/>
      <c r="DN65" s="987"/>
      <c r="DO65" s="987"/>
      <c r="DP65" s="988"/>
      <c r="DQ65" s="986"/>
      <c r="DR65" s="987"/>
      <c r="DS65" s="987"/>
      <c r="DT65" s="987"/>
      <c r="DU65" s="988"/>
      <c r="DV65" s="989"/>
      <c r="DW65" s="990"/>
      <c r="DX65" s="990"/>
      <c r="DY65" s="990"/>
      <c r="DZ65" s="991"/>
      <c r="EA65" s="218"/>
    </row>
    <row r="66" spans="1:131" ht="26.25" customHeight="1" x14ac:dyDescent="0.15">
      <c r="A66" s="992" t="s">
        <v>403</v>
      </c>
      <c r="B66" s="993"/>
      <c r="C66" s="993"/>
      <c r="D66" s="993"/>
      <c r="E66" s="993"/>
      <c r="F66" s="993"/>
      <c r="G66" s="993"/>
      <c r="H66" s="993"/>
      <c r="I66" s="993"/>
      <c r="J66" s="993"/>
      <c r="K66" s="993"/>
      <c r="L66" s="993"/>
      <c r="M66" s="993"/>
      <c r="N66" s="993"/>
      <c r="O66" s="993"/>
      <c r="P66" s="994"/>
      <c r="Q66" s="998" t="s">
        <v>381</v>
      </c>
      <c r="R66" s="999"/>
      <c r="S66" s="999"/>
      <c r="T66" s="999"/>
      <c r="U66" s="1000"/>
      <c r="V66" s="998" t="s">
        <v>382</v>
      </c>
      <c r="W66" s="999"/>
      <c r="X66" s="999"/>
      <c r="Y66" s="999"/>
      <c r="Z66" s="1000"/>
      <c r="AA66" s="998" t="s">
        <v>383</v>
      </c>
      <c r="AB66" s="999"/>
      <c r="AC66" s="999"/>
      <c r="AD66" s="999"/>
      <c r="AE66" s="1000"/>
      <c r="AF66" s="1004" t="s">
        <v>384</v>
      </c>
      <c r="AG66" s="1005"/>
      <c r="AH66" s="1005"/>
      <c r="AI66" s="1005"/>
      <c r="AJ66" s="1006"/>
      <c r="AK66" s="998" t="s">
        <v>385</v>
      </c>
      <c r="AL66" s="993"/>
      <c r="AM66" s="993"/>
      <c r="AN66" s="993"/>
      <c r="AO66" s="994"/>
      <c r="AP66" s="998" t="s">
        <v>386</v>
      </c>
      <c r="AQ66" s="999"/>
      <c r="AR66" s="999"/>
      <c r="AS66" s="999"/>
      <c r="AT66" s="1000"/>
      <c r="AU66" s="998" t="s">
        <v>404</v>
      </c>
      <c r="AV66" s="999"/>
      <c r="AW66" s="999"/>
      <c r="AX66" s="999"/>
      <c r="AY66" s="1000"/>
      <c r="AZ66" s="998" t="s">
        <v>364</v>
      </c>
      <c r="BA66" s="999"/>
      <c r="BB66" s="999"/>
      <c r="BC66" s="999"/>
      <c r="BD66" s="1012"/>
      <c r="BE66" s="229"/>
      <c r="BF66" s="229"/>
      <c r="BG66" s="229"/>
      <c r="BH66" s="229"/>
      <c r="BI66" s="229"/>
      <c r="BJ66" s="229"/>
      <c r="BK66" s="229"/>
      <c r="BL66" s="229"/>
      <c r="BM66" s="229"/>
      <c r="BN66" s="229"/>
      <c r="BO66" s="229"/>
      <c r="BP66" s="229"/>
      <c r="BQ66" s="226">
        <v>60</v>
      </c>
      <c r="BR66" s="231"/>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18"/>
    </row>
    <row r="67" spans="1:131" ht="26.25" customHeight="1" thickBot="1" x14ac:dyDescent="0.2">
      <c r="A67" s="995"/>
      <c r="B67" s="996"/>
      <c r="C67" s="996"/>
      <c r="D67" s="996"/>
      <c r="E67" s="996"/>
      <c r="F67" s="996"/>
      <c r="G67" s="996"/>
      <c r="H67" s="996"/>
      <c r="I67" s="996"/>
      <c r="J67" s="996"/>
      <c r="K67" s="996"/>
      <c r="L67" s="996"/>
      <c r="M67" s="996"/>
      <c r="N67" s="996"/>
      <c r="O67" s="996"/>
      <c r="P67" s="997"/>
      <c r="Q67" s="1001"/>
      <c r="R67" s="1002"/>
      <c r="S67" s="1002"/>
      <c r="T67" s="1002"/>
      <c r="U67" s="1003"/>
      <c r="V67" s="1001"/>
      <c r="W67" s="1002"/>
      <c r="X67" s="1002"/>
      <c r="Y67" s="1002"/>
      <c r="Z67" s="1003"/>
      <c r="AA67" s="1001"/>
      <c r="AB67" s="1002"/>
      <c r="AC67" s="1002"/>
      <c r="AD67" s="1002"/>
      <c r="AE67" s="1003"/>
      <c r="AF67" s="1007"/>
      <c r="AG67" s="1008"/>
      <c r="AH67" s="1008"/>
      <c r="AI67" s="1008"/>
      <c r="AJ67" s="1009"/>
      <c r="AK67" s="1010"/>
      <c r="AL67" s="996"/>
      <c r="AM67" s="996"/>
      <c r="AN67" s="996"/>
      <c r="AO67" s="997"/>
      <c r="AP67" s="1001"/>
      <c r="AQ67" s="1002"/>
      <c r="AR67" s="1002"/>
      <c r="AS67" s="1002"/>
      <c r="AT67" s="1003"/>
      <c r="AU67" s="1001"/>
      <c r="AV67" s="1002"/>
      <c r="AW67" s="1002"/>
      <c r="AX67" s="1002"/>
      <c r="AY67" s="1003"/>
      <c r="AZ67" s="1001"/>
      <c r="BA67" s="1002"/>
      <c r="BB67" s="1002"/>
      <c r="BC67" s="1002"/>
      <c r="BD67" s="1013"/>
      <c r="BE67" s="229"/>
      <c r="BF67" s="229"/>
      <c r="BG67" s="229"/>
      <c r="BH67" s="229"/>
      <c r="BI67" s="229"/>
      <c r="BJ67" s="229"/>
      <c r="BK67" s="229"/>
      <c r="BL67" s="229"/>
      <c r="BM67" s="229"/>
      <c r="BN67" s="229"/>
      <c r="BO67" s="229"/>
      <c r="BP67" s="229"/>
      <c r="BQ67" s="226">
        <v>61</v>
      </c>
      <c r="BR67" s="231"/>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18"/>
    </row>
    <row r="68" spans="1:131" ht="26.25" customHeight="1" thickTop="1" x14ac:dyDescent="0.15">
      <c r="A68" s="224">
        <v>1</v>
      </c>
      <c r="B68" s="1093" t="s">
        <v>559</v>
      </c>
      <c r="C68" s="1094"/>
      <c r="D68" s="1094"/>
      <c r="E68" s="1094"/>
      <c r="F68" s="1094"/>
      <c r="G68" s="1094"/>
      <c r="H68" s="1094"/>
      <c r="I68" s="1094"/>
      <c r="J68" s="1094"/>
      <c r="K68" s="1094"/>
      <c r="L68" s="1094"/>
      <c r="M68" s="1094"/>
      <c r="N68" s="1094"/>
      <c r="O68" s="1094"/>
      <c r="P68" s="1095"/>
      <c r="Q68" s="985">
        <v>796</v>
      </c>
      <c r="R68" s="982"/>
      <c r="S68" s="982"/>
      <c r="T68" s="982"/>
      <c r="U68" s="982"/>
      <c r="V68" s="982">
        <v>758</v>
      </c>
      <c r="W68" s="982"/>
      <c r="X68" s="982"/>
      <c r="Y68" s="982"/>
      <c r="Z68" s="982"/>
      <c r="AA68" s="982">
        <v>38</v>
      </c>
      <c r="AB68" s="982"/>
      <c r="AC68" s="982"/>
      <c r="AD68" s="982"/>
      <c r="AE68" s="982"/>
      <c r="AF68" s="982">
        <v>38</v>
      </c>
      <c r="AG68" s="982"/>
      <c r="AH68" s="982"/>
      <c r="AI68" s="982"/>
      <c r="AJ68" s="982"/>
      <c r="AK68" s="982" t="s">
        <v>558</v>
      </c>
      <c r="AL68" s="982"/>
      <c r="AM68" s="982"/>
      <c r="AN68" s="982"/>
      <c r="AO68" s="982"/>
      <c r="AP68" s="982" t="s">
        <v>558</v>
      </c>
      <c r="AQ68" s="982"/>
      <c r="AR68" s="982"/>
      <c r="AS68" s="982"/>
      <c r="AT68" s="982"/>
      <c r="AU68" s="982" t="s">
        <v>558</v>
      </c>
      <c r="AV68" s="982"/>
      <c r="AW68" s="982"/>
      <c r="AX68" s="982"/>
      <c r="AY68" s="982"/>
      <c r="AZ68" s="983"/>
      <c r="BA68" s="983"/>
      <c r="BB68" s="983"/>
      <c r="BC68" s="983"/>
      <c r="BD68" s="984"/>
      <c r="BE68" s="229"/>
      <c r="BF68" s="229"/>
      <c r="BG68" s="229"/>
      <c r="BH68" s="229"/>
      <c r="BI68" s="229"/>
      <c r="BJ68" s="229"/>
      <c r="BK68" s="229"/>
      <c r="BL68" s="229"/>
      <c r="BM68" s="229"/>
      <c r="BN68" s="229"/>
      <c r="BO68" s="229"/>
      <c r="BP68" s="229"/>
      <c r="BQ68" s="226">
        <v>62</v>
      </c>
      <c r="BR68" s="231"/>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18"/>
    </row>
    <row r="69" spans="1:131" ht="26.25" customHeight="1" x14ac:dyDescent="0.15">
      <c r="A69" s="226">
        <v>2</v>
      </c>
      <c r="B69" s="974" t="s">
        <v>560</v>
      </c>
      <c r="C69" s="975"/>
      <c r="D69" s="975"/>
      <c r="E69" s="975"/>
      <c r="F69" s="975"/>
      <c r="G69" s="975"/>
      <c r="H69" s="975"/>
      <c r="I69" s="975"/>
      <c r="J69" s="975"/>
      <c r="K69" s="975"/>
      <c r="L69" s="975"/>
      <c r="M69" s="975"/>
      <c r="N69" s="975"/>
      <c r="O69" s="975"/>
      <c r="P69" s="976"/>
      <c r="Q69" s="977">
        <v>915</v>
      </c>
      <c r="R69" s="971"/>
      <c r="S69" s="971"/>
      <c r="T69" s="971"/>
      <c r="U69" s="971"/>
      <c r="V69" s="971">
        <v>903</v>
      </c>
      <c r="W69" s="971"/>
      <c r="X69" s="971"/>
      <c r="Y69" s="971"/>
      <c r="Z69" s="971"/>
      <c r="AA69" s="971">
        <v>12</v>
      </c>
      <c r="AB69" s="971"/>
      <c r="AC69" s="971"/>
      <c r="AD69" s="971"/>
      <c r="AE69" s="971"/>
      <c r="AF69" s="971">
        <v>10</v>
      </c>
      <c r="AG69" s="971"/>
      <c r="AH69" s="971"/>
      <c r="AI69" s="971"/>
      <c r="AJ69" s="971"/>
      <c r="AK69" s="981" t="s">
        <v>558</v>
      </c>
      <c r="AL69" s="979"/>
      <c r="AM69" s="979"/>
      <c r="AN69" s="979"/>
      <c r="AO69" s="980"/>
      <c r="AP69" s="981" t="s">
        <v>558</v>
      </c>
      <c r="AQ69" s="979"/>
      <c r="AR69" s="979"/>
      <c r="AS69" s="979"/>
      <c r="AT69" s="980"/>
      <c r="AU69" s="981" t="s">
        <v>558</v>
      </c>
      <c r="AV69" s="979"/>
      <c r="AW69" s="979"/>
      <c r="AX69" s="979"/>
      <c r="AY69" s="980"/>
      <c r="AZ69" s="972"/>
      <c r="BA69" s="972"/>
      <c r="BB69" s="972"/>
      <c r="BC69" s="972"/>
      <c r="BD69" s="973"/>
      <c r="BE69" s="229"/>
      <c r="BF69" s="229"/>
      <c r="BG69" s="229"/>
      <c r="BH69" s="229"/>
      <c r="BI69" s="229"/>
      <c r="BJ69" s="229"/>
      <c r="BK69" s="229"/>
      <c r="BL69" s="229"/>
      <c r="BM69" s="229"/>
      <c r="BN69" s="229"/>
      <c r="BO69" s="229"/>
      <c r="BP69" s="229"/>
      <c r="BQ69" s="226">
        <v>63</v>
      </c>
      <c r="BR69" s="231"/>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18"/>
    </row>
    <row r="70" spans="1:131" ht="26.25" customHeight="1" x14ac:dyDescent="0.15">
      <c r="A70" s="226">
        <v>3</v>
      </c>
      <c r="B70" s="974" t="s">
        <v>561</v>
      </c>
      <c r="C70" s="975"/>
      <c r="D70" s="975"/>
      <c r="E70" s="975"/>
      <c r="F70" s="975"/>
      <c r="G70" s="975"/>
      <c r="H70" s="975"/>
      <c r="I70" s="975"/>
      <c r="J70" s="975"/>
      <c r="K70" s="975"/>
      <c r="L70" s="975"/>
      <c r="M70" s="975"/>
      <c r="N70" s="975"/>
      <c r="O70" s="975"/>
      <c r="P70" s="976"/>
      <c r="Q70" s="977">
        <v>116</v>
      </c>
      <c r="R70" s="971"/>
      <c r="S70" s="971"/>
      <c r="T70" s="971"/>
      <c r="U70" s="971"/>
      <c r="V70" s="971">
        <v>113</v>
      </c>
      <c r="W70" s="971"/>
      <c r="X70" s="971"/>
      <c r="Y70" s="971"/>
      <c r="Z70" s="971"/>
      <c r="AA70" s="971">
        <v>3</v>
      </c>
      <c r="AB70" s="971"/>
      <c r="AC70" s="971"/>
      <c r="AD70" s="971"/>
      <c r="AE70" s="971"/>
      <c r="AF70" s="971">
        <v>3</v>
      </c>
      <c r="AG70" s="971"/>
      <c r="AH70" s="971"/>
      <c r="AI70" s="971"/>
      <c r="AJ70" s="971"/>
      <c r="AK70" s="981" t="s">
        <v>558</v>
      </c>
      <c r="AL70" s="979"/>
      <c r="AM70" s="979"/>
      <c r="AN70" s="979"/>
      <c r="AO70" s="980"/>
      <c r="AP70" s="981" t="s">
        <v>558</v>
      </c>
      <c r="AQ70" s="979"/>
      <c r="AR70" s="979"/>
      <c r="AS70" s="979"/>
      <c r="AT70" s="980"/>
      <c r="AU70" s="981" t="s">
        <v>558</v>
      </c>
      <c r="AV70" s="979"/>
      <c r="AW70" s="979"/>
      <c r="AX70" s="979"/>
      <c r="AY70" s="980"/>
      <c r="AZ70" s="972"/>
      <c r="BA70" s="972"/>
      <c r="BB70" s="972"/>
      <c r="BC70" s="972"/>
      <c r="BD70" s="973"/>
      <c r="BE70" s="229"/>
      <c r="BF70" s="229"/>
      <c r="BG70" s="229"/>
      <c r="BH70" s="229"/>
      <c r="BI70" s="229"/>
      <c r="BJ70" s="229"/>
      <c r="BK70" s="229"/>
      <c r="BL70" s="229"/>
      <c r="BM70" s="229"/>
      <c r="BN70" s="229"/>
      <c r="BO70" s="229"/>
      <c r="BP70" s="229"/>
      <c r="BQ70" s="226">
        <v>64</v>
      </c>
      <c r="BR70" s="231"/>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18"/>
    </row>
    <row r="71" spans="1:131" ht="26.25" customHeight="1" x14ac:dyDescent="0.15">
      <c r="A71" s="226">
        <v>4</v>
      </c>
      <c r="B71" s="974" t="s">
        <v>562</v>
      </c>
      <c r="C71" s="975"/>
      <c r="D71" s="975"/>
      <c r="E71" s="975"/>
      <c r="F71" s="975"/>
      <c r="G71" s="975"/>
      <c r="H71" s="975"/>
      <c r="I71" s="975"/>
      <c r="J71" s="975"/>
      <c r="K71" s="975"/>
      <c r="L71" s="975"/>
      <c r="M71" s="975"/>
      <c r="N71" s="975"/>
      <c r="O71" s="975"/>
      <c r="P71" s="976"/>
      <c r="Q71" s="977">
        <v>12127</v>
      </c>
      <c r="R71" s="971"/>
      <c r="S71" s="971"/>
      <c r="T71" s="971"/>
      <c r="U71" s="971"/>
      <c r="V71" s="971">
        <v>11635</v>
      </c>
      <c r="W71" s="971"/>
      <c r="X71" s="971"/>
      <c r="Y71" s="971"/>
      <c r="Z71" s="971"/>
      <c r="AA71" s="971">
        <v>492</v>
      </c>
      <c r="AB71" s="971"/>
      <c r="AC71" s="971"/>
      <c r="AD71" s="971"/>
      <c r="AE71" s="971"/>
      <c r="AF71" s="971">
        <v>492</v>
      </c>
      <c r="AG71" s="971"/>
      <c r="AH71" s="971"/>
      <c r="AI71" s="971"/>
      <c r="AJ71" s="971"/>
      <c r="AK71" s="971" t="s">
        <v>558</v>
      </c>
      <c r="AL71" s="971"/>
      <c r="AM71" s="971"/>
      <c r="AN71" s="971"/>
      <c r="AO71" s="971"/>
      <c r="AP71" s="971" t="s">
        <v>558</v>
      </c>
      <c r="AQ71" s="971"/>
      <c r="AR71" s="971"/>
      <c r="AS71" s="971"/>
      <c r="AT71" s="971"/>
      <c r="AU71" s="971" t="s">
        <v>558</v>
      </c>
      <c r="AV71" s="971"/>
      <c r="AW71" s="971"/>
      <c r="AX71" s="971"/>
      <c r="AY71" s="971"/>
      <c r="AZ71" s="972"/>
      <c r="BA71" s="972"/>
      <c r="BB71" s="972"/>
      <c r="BC71" s="972"/>
      <c r="BD71" s="973"/>
      <c r="BE71" s="229"/>
      <c r="BF71" s="229"/>
      <c r="BG71" s="229"/>
      <c r="BH71" s="229"/>
      <c r="BI71" s="229"/>
      <c r="BJ71" s="229"/>
      <c r="BK71" s="229"/>
      <c r="BL71" s="229"/>
      <c r="BM71" s="229"/>
      <c r="BN71" s="229"/>
      <c r="BO71" s="229"/>
      <c r="BP71" s="229"/>
      <c r="BQ71" s="226">
        <v>65</v>
      </c>
      <c r="BR71" s="231"/>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18"/>
    </row>
    <row r="72" spans="1:131" ht="26.25" customHeight="1" x14ac:dyDescent="0.15">
      <c r="A72" s="226">
        <v>5</v>
      </c>
      <c r="B72" s="974" t="s">
        <v>563</v>
      </c>
      <c r="C72" s="975"/>
      <c r="D72" s="975"/>
      <c r="E72" s="975"/>
      <c r="F72" s="975"/>
      <c r="G72" s="975"/>
      <c r="H72" s="975"/>
      <c r="I72" s="975"/>
      <c r="J72" s="975"/>
      <c r="K72" s="975"/>
      <c r="L72" s="975"/>
      <c r="M72" s="975"/>
      <c r="N72" s="975"/>
      <c r="O72" s="975"/>
      <c r="P72" s="976"/>
      <c r="Q72" s="977">
        <v>12</v>
      </c>
      <c r="R72" s="971"/>
      <c r="S72" s="971"/>
      <c r="T72" s="971"/>
      <c r="U72" s="971"/>
      <c r="V72" s="971">
        <v>12</v>
      </c>
      <c r="W72" s="971"/>
      <c r="X72" s="971"/>
      <c r="Y72" s="971"/>
      <c r="Z72" s="971"/>
      <c r="AA72" s="971">
        <v>1</v>
      </c>
      <c r="AB72" s="971"/>
      <c r="AC72" s="971"/>
      <c r="AD72" s="971"/>
      <c r="AE72" s="971"/>
      <c r="AF72" s="971">
        <v>1</v>
      </c>
      <c r="AG72" s="971"/>
      <c r="AH72" s="971"/>
      <c r="AI72" s="971"/>
      <c r="AJ72" s="971"/>
      <c r="AK72" s="971" t="s">
        <v>558</v>
      </c>
      <c r="AL72" s="971"/>
      <c r="AM72" s="971"/>
      <c r="AN72" s="971"/>
      <c r="AO72" s="971"/>
      <c r="AP72" s="971" t="s">
        <v>558</v>
      </c>
      <c r="AQ72" s="971"/>
      <c r="AR72" s="971"/>
      <c r="AS72" s="971"/>
      <c r="AT72" s="971"/>
      <c r="AU72" s="971" t="s">
        <v>558</v>
      </c>
      <c r="AV72" s="971"/>
      <c r="AW72" s="971"/>
      <c r="AX72" s="971"/>
      <c r="AY72" s="971"/>
      <c r="AZ72" s="972"/>
      <c r="BA72" s="972"/>
      <c r="BB72" s="972"/>
      <c r="BC72" s="972"/>
      <c r="BD72" s="973"/>
      <c r="BE72" s="229"/>
      <c r="BF72" s="229"/>
      <c r="BG72" s="229"/>
      <c r="BH72" s="229"/>
      <c r="BI72" s="229"/>
      <c r="BJ72" s="229"/>
      <c r="BK72" s="229"/>
      <c r="BL72" s="229"/>
      <c r="BM72" s="229"/>
      <c r="BN72" s="229"/>
      <c r="BO72" s="229"/>
      <c r="BP72" s="229"/>
      <c r="BQ72" s="226">
        <v>66</v>
      </c>
      <c r="BR72" s="231"/>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18"/>
    </row>
    <row r="73" spans="1:131" ht="26.25" customHeight="1" x14ac:dyDescent="0.15">
      <c r="A73" s="226">
        <v>6</v>
      </c>
      <c r="B73" s="974" t="s">
        <v>564</v>
      </c>
      <c r="C73" s="975"/>
      <c r="D73" s="975"/>
      <c r="E73" s="975"/>
      <c r="F73" s="975"/>
      <c r="G73" s="975"/>
      <c r="H73" s="975"/>
      <c r="I73" s="975"/>
      <c r="J73" s="975"/>
      <c r="K73" s="975"/>
      <c r="L73" s="975"/>
      <c r="M73" s="975"/>
      <c r="N73" s="975"/>
      <c r="O73" s="975"/>
      <c r="P73" s="976"/>
      <c r="Q73" s="977">
        <v>785</v>
      </c>
      <c r="R73" s="971"/>
      <c r="S73" s="971"/>
      <c r="T73" s="971"/>
      <c r="U73" s="971"/>
      <c r="V73" s="971">
        <v>370</v>
      </c>
      <c r="W73" s="971"/>
      <c r="X73" s="971"/>
      <c r="Y73" s="971"/>
      <c r="Z73" s="971"/>
      <c r="AA73" s="971">
        <v>414</v>
      </c>
      <c r="AB73" s="971"/>
      <c r="AC73" s="971"/>
      <c r="AD73" s="971"/>
      <c r="AE73" s="971"/>
      <c r="AF73" s="971">
        <v>414</v>
      </c>
      <c r="AG73" s="971"/>
      <c r="AH73" s="971"/>
      <c r="AI73" s="971"/>
      <c r="AJ73" s="971"/>
      <c r="AK73" s="971" t="s">
        <v>558</v>
      </c>
      <c r="AL73" s="971"/>
      <c r="AM73" s="971"/>
      <c r="AN73" s="971"/>
      <c r="AO73" s="971"/>
      <c r="AP73" s="971" t="s">
        <v>558</v>
      </c>
      <c r="AQ73" s="971"/>
      <c r="AR73" s="971"/>
      <c r="AS73" s="971"/>
      <c r="AT73" s="971"/>
      <c r="AU73" s="971" t="s">
        <v>558</v>
      </c>
      <c r="AV73" s="971"/>
      <c r="AW73" s="971"/>
      <c r="AX73" s="971"/>
      <c r="AY73" s="971"/>
      <c r="AZ73" s="972"/>
      <c r="BA73" s="972"/>
      <c r="BB73" s="972"/>
      <c r="BC73" s="972"/>
      <c r="BD73" s="973"/>
      <c r="BE73" s="229"/>
      <c r="BF73" s="229"/>
      <c r="BG73" s="229"/>
      <c r="BH73" s="229"/>
      <c r="BI73" s="229"/>
      <c r="BJ73" s="229"/>
      <c r="BK73" s="229"/>
      <c r="BL73" s="229"/>
      <c r="BM73" s="229"/>
      <c r="BN73" s="229"/>
      <c r="BO73" s="229"/>
      <c r="BP73" s="229"/>
      <c r="BQ73" s="226">
        <v>67</v>
      </c>
      <c r="BR73" s="231"/>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18"/>
    </row>
    <row r="74" spans="1:131" ht="26.25" customHeight="1" x14ac:dyDescent="0.15">
      <c r="A74" s="226">
        <v>7</v>
      </c>
      <c r="B74" s="974" t="s">
        <v>565</v>
      </c>
      <c r="C74" s="975"/>
      <c r="D74" s="975"/>
      <c r="E74" s="975"/>
      <c r="F74" s="975"/>
      <c r="G74" s="975"/>
      <c r="H74" s="975"/>
      <c r="I74" s="975"/>
      <c r="J74" s="975"/>
      <c r="K74" s="975"/>
      <c r="L74" s="975"/>
      <c r="M74" s="975"/>
      <c r="N74" s="975"/>
      <c r="O74" s="975"/>
      <c r="P74" s="976"/>
      <c r="Q74" s="977">
        <v>906481</v>
      </c>
      <c r="R74" s="971"/>
      <c r="S74" s="971"/>
      <c r="T74" s="971"/>
      <c r="U74" s="971"/>
      <c r="V74" s="971">
        <v>887687</v>
      </c>
      <c r="W74" s="971"/>
      <c r="X74" s="971"/>
      <c r="Y74" s="971"/>
      <c r="Z74" s="971"/>
      <c r="AA74" s="971">
        <v>18794</v>
      </c>
      <c r="AB74" s="971"/>
      <c r="AC74" s="971"/>
      <c r="AD74" s="971"/>
      <c r="AE74" s="971"/>
      <c r="AF74" s="971">
        <v>18794</v>
      </c>
      <c r="AG74" s="971"/>
      <c r="AH74" s="971"/>
      <c r="AI74" s="971"/>
      <c r="AJ74" s="971"/>
      <c r="AK74" s="971">
        <v>9782</v>
      </c>
      <c r="AL74" s="971"/>
      <c r="AM74" s="971"/>
      <c r="AN74" s="971"/>
      <c r="AO74" s="971"/>
      <c r="AP74" s="971" t="s">
        <v>558</v>
      </c>
      <c r="AQ74" s="971"/>
      <c r="AR74" s="971"/>
      <c r="AS74" s="971"/>
      <c r="AT74" s="971"/>
      <c r="AU74" s="971" t="s">
        <v>558</v>
      </c>
      <c r="AV74" s="971"/>
      <c r="AW74" s="971"/>
      <c r="AX74" s="971"/>
      <c r="AY74" s="971"/>
      <c r="AZ74" s="972"/>
      <c r="BA74" s="972"/>
      <c r="BB74" s="972"/>
      <c r="BC74" s="972"/>
      <c r="BD74" s="973"/>
      <c r="BE74" s="229"/>
      <c r="BF74" s="229"/>
      <c r="BG74" s="229"/>
      <c r="BH74" s="229"/>
      <c r="BI74" s="229"/>
      <c r="BJ74" s="229"/>
      <c r="BK74" s="229"/>
      <c r="BL74" s="229"/>
      <c r="BM74" s="229"/>
      <c r="BN74" s="229"/>
      <c r="BO74" s="229"/>
      <c r="BP74" s="229"/>
      <c r="BQ74" s="226">
        <v>68</v>
      </c>
      <c r="BR74" s="231"/>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18"/>
    </row>
    <row r="75" spans="1:131" ht="26.25" customHeight="1" x14ac:dyDescent="0.15">
      <c r="A75" s="226">
        <v>8</v>
      </c>
      <c r="B75" s="974"/>
      <c r="C75" s="975"/>
      <c r="D75" s="975"/>
      <c r="E75" s="975"/>
      <c r="F75" s="975"/>
      <c r="G75" s="975"/>
      <c r="H75" s="975"/>
      <c r="I75" s="975"/>
      <c r="J75" s="975"/>
      <c r="K75" s="975"/>
      <c r="L75" s="975"/>
      <c r="M75" s="975"/>
      <c r="N75" s="975"/>
      <c r="O75" s="975"/>
      <c r="P75" s="976"/>
      <c r="Q75" s="978"/>
      <c r="R75" s="979"/>
      <c r="S75" s="979"/>
      <c r="T75" s="979"/>
      <c r="U75" s="980"/>
      <c r="V75" s="981"/>
      <c r="W75" s="979"/>
      <c r="X75" s="979"/>
      <c r="Y75" s="979"/>
      <c r="Z75" s="980"/>
      <c r="AA75" s="981"/>
      <c r="AB75" s="979"/>
      <c r="AC75" s="979"/>
      <c r="AD75" s="979"/>
      <c r="AE75" s="980"/>
      <c r="AF75" s="981"/>
      <c r="AG75" s="979"/>
      <c r="AH75" s="979"/>
      <c r="AI75" s="979"/>
      <c r="AJ75" s="980"/>
      <c r="AK75" s="981"/>
      <c r="AL75" s="979"/>
      <c r="AM75" s="979"/>
      <c r="AN75" s="979"/>
      <c r="AO75" s="980"/>
      <c r="AP75" s="981"/>
      <c r="AQ75" s="979"/>
      <c r="AR75" s="979"/>
      <c r="AS75" s="979"/>
      <c r="AT75" s="980"/>
      <c r="AU75" s="981"/>
      <c r="AV75" s="979"/>
      <c r="AW75" s="979"/>
      <c r="AX75" s="979"/>
      <c r="AY75" s="980"/>
      <c r="AZ75" s="972"/>
      <c r="BA75" s="972"/>
      <c r="BB75" s="972"/>
      <c r="BC75" s="972"/>
      <c r="BD75" s="973"/>
      <c r="BE75" s="229"/>
      <c r="BF75" s="229"/>
      <c r="BG75" s="229"/>
      <c r="BH75" s="229"/>
      <c r="BI75" s="229"/>
      <c r="BJ75" s="229"/>
      <c r="BK75" s="229"/>
      <c r="BL75" s="229"/>
      <c r="BM75" s="229"/>
      <c r="BN75" s="229"/>
      <c r="BO75" s="229"/>
      <c r="BP75" s="229"/>
      <c r="BQ75" s="226">
        <v>69</v>
      </c>
      <c r="BR75" s="231"/>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18"/>
    </row>
    <row r="76" spans="1:131" ht="26.25" customHeight="1" x14ac:dyDescent="0.15">
      <c r="A76" s="226">
        <v>9</v>
      </c>
      <c r="B76" s="974"/>
      <c r="C76" s="975"/>
      <c r="D76" s="975"/>
      <c r="E76" s="975"/>
      <c r="F76" s="975"/>
      <c r="G76" s="975"/>
      <c r="H76" s="975"/>
      <c r="I76" s="975"/>
      <c r="J76" s="975"/>
      <c r="K76" s="975"/>
      <c r="L76" s="975"/>
      <c r="M76" s="975"/>
      <c r="N76" s="975"/>
      <c r="O76" s="975"/>
      <c r="P76" s="976"/>
      <c r="Q76" s="978"/>
      <c r="R76" s="979"/>
      <c r="S76" s="979"/>
      <c r="T76" s="979"/>
      <c r="U76" s="980"/>
      <c r="V76" s="981"/>
      <c r="W76" s="979"/>
      <c r="X76" s="979"/>
      <c r="Y76" s="979"/>
      <c r="Z76" s="980"/>
      <c r="AA76" s="981"/>
      <c r="AB76" s="979"/>
      <c r="AC76" s="979"/>
      <c r="AD76" s="979"/>
      <c r="AE76" s="980"/>
      <c r="AF76" s="981"/>
      <c r="AG76" s="979"/>
      <c r="AH76" s="979"/>
      <c r="AI76" s="979"/>
      <c r="AJ76" s="980"/>
      <c r="AK76" s="981"/>
      <c r="AL76" s="979"/>
      <c r="AM76" s="979"/>
      <c r="AN76" s="979"/>
      <c r="AO76" s="980"/>
      <c r="AP76" s="981"/>
      <c r="AQ76" s="979"/>
      <c r="AR76" s="979"/>
      <c r="AS76" s="979"/>
      <c r="AT76" s="980"/>
      <c r="AU76" s="981"/>
      <c r="AV76" s="979"/>
      <c r="AW76" s="979"/>
      <c r="AX76" s="979"/>
      <c r="AY76" s="980"/>
      <c r="AZ76" s="972"/>
      <c r="BA76" s="972"/>
      <c r="BB76" s="972"/>
      <c r="BC76" s="972"/>
      <c r="BD76" s="973"/>
      <c r="BE76" s="229"/>
      <c r="BF76" s="229"/>
      <c r="BG76" s="229"/>
      <c r="BH76" s="229"/>
      <c r="BI76" s="229"/>
      <c r="BJ76" s="229"/>
      <c r="BK76" s="229"/>
      <c r="BL76" s="229"/>
      <c r="BM76" s="229"/>
      <c r="BN76" s="229"/>
      <c r="BO76" s="229"/>
      <c r="BP76" s="229"/>
      <c r="BQ76" s="226">
        <v>70</v>
      </c>
      <c r="BR76" s="231"/>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18"/>
    </row>
    <row r="77" spans="1:131" ht="26.25" customHeight="1" x14ac:dyDescent="0.15">
      <c r="A77" s="226">
        <v>10</v>
      </c>
      <c r="B77" s="974"/>
      <c r="C77" s="975"/>
      <c r="D77" s="975"/>
      <c r="E77" s="975"/>
      <c r="F77" s="975"/>
      <c r="G77" s="975"/>
      <c r="H77" s="975"/>
      <c r="I77" s="975"/>
      <c r="J77" s="975"/>
      <c r="K77" s="975"/>
      <c r="L77" s="975"/>
      <c r="M77" s="975"/>
      <c r="N77" s="975"/>
      <c r="O77" s="975"/>
      <c r="P77" s="976"/>
      <c r="Q77" s="978"/>
      <c r="R77" s="979"/>
      <c r="S77" s="979"/>
      <c r="T77" s="979"/>
      <c r="U77" s="980"/>
      <c r="V77" s="981"/>
      <c r="W77" s="979"/>
      <c r="X77" s="979"/>
      <c r="Y77" s="979"/>
      <c r="Z77" s="980"/>
      <c r="AA77" s="981"/>
      <c r="AB77" s="979"/>
      <c r="AC77" s="979"/>
      <c r="AD77" s="979"/>
      <c r="AE77" s="980"/>
      <c r="AF77" s="981"/>
      <c r="AG77" s="979"/>
      <c r="AH77" s="979"/>
      <c r="AI77" s="979"/>
      <c r="AJ77" s="980"/>
      <c r="AK77" s="981"/>
      <c r="AL77" s="979"/>
      <c r="AM77" s="979"/>
      <c r="AN77" s="979"/>
      <c r="AO77" s="980"/>
      <c r="AP77" s="981"/>
      <c r="AQ77" s="979"/>
      <c r="AR77" s="979"/>
      <c r="AS77" s="979"/>
      <c r="AT77" s="980"/>
      <c r="AU77" s="981"/>
      <c r="AV77" s="979"/>
      <c r="AW77" s="979"/>
      <c r="AX77" s="979"/>
      <c r="AY77" s="980"/>
      <c r="AZ77" s="972"/>
      <c r="BA77" s="972"/>
      <c r="BB77" s="972"/>
      <c r="BC77" s="972"/>
      <c r="BD77" s="973"/>
      <c r="BE77" s="229"/>
      <c r="BF77" s="229"/>
      <c r="BG77" s="229"/>
      <c r="BH77" s="229"/>
      <c r="BI77" s="229"/>
      <c r="BJ77" s="229"/>
      <c r="BK77" s="229"/>
      <c r="BL77" s="229"/>
      <c r="BM77" s="229"/>
      <c r="BN77" s="229"/>
      <c r="BO77" s="229"/>
      <c r="BP77" s="229"/>
      <c r="BQ77" s="226">
        <v>71</v>
      </c>
      <c r="BR77" s="231"/>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18"/>
    </row>
    <row r="78" spans="1:131" ht="26.25" customHeight="1" x14ac:dyDescent="0.15">
      <c r="A78" s="226">
        <v>11</v>
      </c>
      <c r="B78" s="974"/>
      <c r="C78" s="975"/>
      <c r="D78" s="975"/>
      <c r="E78" s="975"/>
      <c r="F78" s="975"/>
      <c r="G78" s="975"/>
      <c r="H78" s="975"/>
      <c r="I78" s="975"/>
      <c r="J78" s="975"/>
      <c r="K78" s="975"/>
      <c r="L78" s="975"/>
      <c r="M78" s="975"/>
      <c r="N78" s="975"/>
      <c r="O78" s="975"/>
      <c r="P78" s="976"/>
      <c r="Q78" s="977"/>
      <c r="R78" s="971"/>
      <c r="S78" s="971"/>
      <c r="T78" s="971"/>
      <c r="U78" s="971"/>
      <c r="V78" s="971"/>
      <c r="W78" s="971"/>
      <c r="X78" s="971"/>
      <c r="Y78" s="971"/>
      <c r="Z78" s="971"/>
      <c r="AA78" s="971"/>
      <c r="AB78" s="971"/>
      <c r="AC78" s="971"/>
      <c r="AD78" s="971"/>
      <c r="AE78" s="971"/>
      <c r="AF78" s="971"/>
      <c r="AG78" s="971"/>
      <c r="AH78" s="971"/>
      <c r="AI78" s="971"/>
      <c r="AJ78" s="971"/>
      <c r="AK78" s="971"/>
      <c r="AL78" s="971"/>
      <c r="AM78" s="971"/>
      <c r="AN78" s="971"/>
      <c r="AO78" s="971"/>
      <c r="AP78" s="971"/>
      <c r="AQ78" s="971"/>
      <c r="AR78" s="971"/>
      <c r="AS78" s="971"/>
      <c r="AT78" s="971"/>
      <c r="AU78" s="971"/>
      <c r="AV78" s="971"/>
      <c r="AW78" s="971"/>
      <c r="AX78" s="971"/>
      <c r="AY78" s="971"/>
      <c r="AZ78" s="972"/>
      <c r="BA78" s="972"/>
      <c r="BB78" s="972"/>
      <c r="BC78" s="972"/>
      <c r="BD78" s="973"/>
      <c r="BE78" s="229"/>
      <c r="BF78" s="229"/>
      <c r="BG78" s="229"/>
      <c r="BH78" s="229"/>
      <c r="BI78" s="229"/>
      <c r="BJ78" s="218"/>
      <c r="BK78" s="218"/>
      <c r="BL78" s="218"/>
      <c r="BM78" s="218"/>
      <c r="BN78" s="218"/>
      <c r="BO78" s="229"/>
      <c r="BP78" s="229"/>
      <c r="BQ78" s="226">
        <v>72</v>
      </c>
      <c r="BR78" s="231"/>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18"/>
    </row>
    <row r="79" spans="1:131" ht="26.25" customHeight="1" x14ac:dyDescent="0.15">
      <c r="A79" s="226">
        <v>12</v>
      </c>
      <c r="B79" s="974"/>
      <c r="C79" s="975"/>
      <c r="D79" s="975"/>
      <c r="E79" s="975"/>
      <c r="F79" s="975"/>
      <c r="G79" s="975"/>
      <c r="H79" s="975"/>
      <c r="I79" s="975"/>
      <c r="J79" s="975"/>
      <c r="K79" s="975"/>
      <c r="L79" s="975"/>
      <c r="M79" s="975"/>
      <c r="N79" s="975"/>
      <c r="O79" s="975"/>
      <c r="P79" s="976"/>
      <c r="Q79" s="977"/>
      <c r="R79" s="971"/>
      <c r="S79" s="971"/>
      <c r="T79" s="971"/>
      <c r="U79" s="971"/>
      <c r="V79" s="971"/>
      <c r="W79" s="971"/>
      <c r="X79" s="971"/>
      <c r="Y79" s="971"/>
      <c r="Z79" s="971"/>
      <c r="AA79" s="971"/>
      <c r="AB79" s="971"/>
      <c r="AC79" s="971"/>
      <c r="AD79" s="971"/>
      <c r="AE79" s="971"/>
      <c r="AF79" s="971"/>
      <c r="AG79" s="971"/>
      <c r="AH79" s="971"/>
      <c r="AI79" s="971"/>
      <c r="AJ79" s="971"/>
      <c r="AK79" s="971"/>
      <c r="AL79" s="971"/>
      <c r="AM79" s="971"/>
      <c r="AN79" s="971"/>
      <c r="AO79" s="971"/>
      <c r="AP79" s="971"/>
      <c r="AQ79" s="971"/>
      <c r="AR79" s="971"/>
      <c r="AS79" s="971"/>
      <c r="AT79" s="971"/>
      <c r="AU79" s="971"/>
      <c r="AV79" s="971"/>
      <c r="AW79" s="971"/>
      <c r="AX79" s="971"/>
      <c r="AY79" s="971"/>
      <c r="AZ79" s="972"/>
      <c r="BA79" s="972"/>
      <c r="BB79" s="972"/>
      <c r="BC79" s="972"/>
      <c r="BD79" s="973"/>
      <c r="BE79" s="229"/>
      <c r="BF79" s="229"/>
      <c r="BG79" s="229"/>
      <c r="BH79" s="229"/>
      <c r="BI79" s="229"/>
      <c r="BJ79" s="218"/>
      <c r="BK79" s="218"/>
      <c r="BL79" s="218"/>
      <c r="BM79" s="218"/>
      <c r="BN79" s="218"/>
      <c r="BO79" s="229"/>
      <c r="BP79" s="229"/>
      <c r="BQ79" s="226">
        <v>73</v>
      </c>
      <c r="BR79" s="231"/>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18"/>
    </row>
    <row r="80" spans="1:131" ht="26.25" customHeight="1" x14ac:dyDescent="0.15">
      <c r="A80" s="226">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29"/>
      <c r="BF80" s="229"/>
      <c r="BG80" s="229"/>
      <c r="BH80" s="229"/>
      <c r="BI80" s="229"/>
      <c r="BJ80" s="229"/>
      <c r="BK80" s="229"/>
      <c r="BL80" s="229"/>
      <c r="BM80" s="229"/>
      <c r="BN80" s="229"/>
      <c r="BO80" s="229"/>
      <c r="BP80" s="229"/>
      <c r="BQ80" s="226">
        <v>74</v>
      </c>
      <c r="BR80" s="231"/>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18"/>
    </row>
    <row r="81" spans="1:131" ht="26.25" customHeight="1" x14ac:dyDescent="0.15">
      <c r="A81" s="226">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29"/>
      <c r="BF81" s="229"/>
      <c r="BG81" s="229"/>
      <c r="BH81" s="229"/>
      <c r="BI81" s="229"/>
      <c r="BJ81" s="229"/>
      <c r="BK81" s="229"/>
      <c r="BL81" s="229"/>
      <c r="BM81" s="229"/>
      <c r="BN81" s="229"/>
      <c r="BO81" s="229"/>
      <c r="BP81" s="229"/>
      <c r="BQ81" s="226">
        <v>75</v>
      </c>
      <c r="BR81" s="231"/>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18"/>
    </row>
    <row r="82" spans="1:131" ht="26.25" customHeight="1" x14ac:dyDescent="0.15">
      <c r="A82" s="226">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29"/>
      <c r="BF82" s="229"/>
      <c r="BG82" s="229"/>
      <c r="BH82" s="229"/>
      <c r="BI82" s="229"/>
      <c r="BJ82" s="229"/>
      <c r="BK82" s="229"/>
      <c r="BL82" s="229"/>
      <c r="BM82" s="229"/>
      <c r="BN82" s="229"/>
      <c r="BO82" s="229"/>
      <c r="BP82" s="229"/>
      <c r="BQ82" s="226">
        <v>76</v>
      </c>
      <c r="BR82" s="231"/>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18"/>
    </row>
    <row r="83" spans="1:131" ht="26.25" customHeight="1" x14ac:dyDescent="0.15">
      <c r="A83" s="226">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29"/>
      <c r="BF83" s="229"/>
      <c r="BG83" s="229"/>
      <c r="BH83" s="229"/>
      <c r="BI83" s="229"/>
      <c r="BJ83" s="229"/>
      <c r="BK83" s="229"/>
      <c r="BL83" s="229"/>
      <c r="BM83" s="229"/>
      <c r="BN83" s="229"/>
      <c r="BO83" s="229"/>
      <c r="BP83" s="229"/>
      <c r="BQ83" s="226">
        <v>77</v>
      </c>
      <c r="BR83" s="231"/>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18"/>
    </row>
    <row r="84" spans="1:131" ht="26.25" customHeight="1" x14ac:dyDescent="0.15">
      <c r="A84" s="226">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29"/>
      <c r="BF84" s="229"/>
      <c r="BG84" s="229"/>
      <c r="BH84" s="229"/>
      <c r="BI84" s="229"/>
      <c r="BJ84" s="229"/>
      <c r="BK84" s="229"/>
      <c r="BL84" s="229"/>
      <c r="BM84" s="229"/>
      <c r="BN84" s="229"/>
      <c r="BO84" s="229"/>
      <c r="BP84" s="229"/>
      <c r="BQ84" s="226">
        <v>78</v>
      </c>
      <c r="BR84" s="231"/>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18"/>
    </row>
    <row r="85" spans="1:131" ht="26.25" customHeight="1" x14ac:dyDescent="0.15">
      <c r="A85" s="226">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29"/>
      <c r="BF85" s="229"/>
      <c r="BG85" s="229"/>
      <c r="BH85" s="229"/>
      <c r="BI85" s="229"/>
      <c r="BJ85" s="229"/>
      <c r="BK85" s="229"/>
      <c r="BL85" s="229"/>
      <c r="BM85" s="229"/>
      <c r="BN85" s="229"/>
      <c r="BO85" s="229"/>
      <c r="BP85" s="229"/>
      <c r="BQ85" s="226">
        <v>79</v>
      </c>
      <c r="BR85" s="231"/>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18"/>
    </row>
    <row r="86" spans="1:131" ht="26.25" customHeight="1" x14ac:dyDescent="0.15">
      <c r="A86" s="226">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29"/>
      <c r="BF86" s="229"/>
      <c r="BG86" s="229"/>
      <c r="BH86" s="229"/>
      <c r="BI86" s="229"/>
      <c r="BJ86" s="229"/>
      <c r="BK86" s="229"/>
      <c r="BL86" s="229"/>
      <c r="BM86" s="229"/>
      <c r="BN86" s="229"/>
      <c r="BO86" s="229"/>
      <c r="BP86" s="229"/>
      <c r="BQ86" s="226">
        <v>80</v>
      </c>
      <c r="BR86" s="231"/>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18"/>
    </row>
    <row r="87" spans="1:131" ht="26.25" customHeight="1" x14ac:dyDescent="0.15">
      <c r="A87" s="232">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29"/>
      <c r="BF87" s="229"/>
      <c r="BG87" s="229"/>
      <c r="BH87" s="229"/>
      <c r="BI87" s="229"/>
      <c r="BJ87" s="229"/>
      <c r="BK87" s="229"/>
      <c r="BL87" s="229"/>
      <c r="BM87" s="229"/>
      <c r="BN87" s="229"/>
      <c r="BO87" s="229"/>
      <c r="BP87" s="229"/>
      <c r="BQ87" s="226">
        <v>81</v>
      </c>
      <c r="BR87" s="231"/>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18"/>
    </row>
    <row r="88" spans="1:131" ht="26.25" customHeight="1" thickBot="1" x14ac:dyDescent="0.2">
      <c r="A88" s="228" t="s">
        <v>377</v>
      </c>
      <c r="B88" s="937" t="s">
        <v>405</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29"/>
      <c r="BF88" s="229"/>
      <c r="BG88" s="229"/>
      <c r="BH88" s="229"/>
      <c r="BI88" s="229"/>
      <c r="BJ88" s="229"/>
      <c r="BK88" s="229"/>
      <c r="BL88" s="229"/>
      <c r="BM88" s="229"/>
      <c r="BN88" s="229"/>
      <c r="BO88" s="229"/>
      <c r="BP88" s="229"/>
      <c r="BQ88" s="226">
        <v>82</v>
      </c>
      <c r="BR88" s="231"/>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377</v>
      </c>
      <c r="BR102" s="937" t="s">
        <v>406</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40" t="s">
        <v>407</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41" t="s">
        <v>408</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409</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410</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42" t="s">
        <v>411</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412</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18" customFormat="1" ht="26.25" customHeight="1" x14ac:dyDescent="0.15">
      <c r="A109" s="895" t="s">
        <v>413</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414</v>
      </c>
      <c r="AB109" s="896"/>
      <c r="AC109" s="896"/>
      <c r="AD109" s="896"/>
      <c r="AE109" s="897"/>
      <c r="AF109" s="898" t="s">
        <v>415</v>
      </c>
      <c r="AG109" s="896"/>
      <c r="AH109" s="896"/>
      <c r="AI109" s="896"/>
      <c r="AJ109" s="897"/>
      <c r="AK109" s="898" t="s">
        <v>294</v>
      </c>
      <c r="AL109" s="896"/>
      <c r="AM109" s="896"/>
      <c r="AN109" s="896"/>
      <c r="AO109" s="897"/>
      <c r="AP109" s="898" t="s">
        <v>416</v>
      </c>
      <c r="AQ109" s="896"/>
      <c r="AR109" s="896"/>
      <c r="AS109" s="896"/>
      <c r="AT109" s="929"/>
      <c r="AU109" s="895" t="s">
        <v>413</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414</v>
      </c>
      <c r="BR109" s="896"/>
      <c r="BS109" s="896"/>
      <c r="BT109" s="896"/>
      <c r="BU109" s="897"/>
      <c r="BV109" s="898" t="s">
        <v>415</v>
      </c>
      <c r="BW109" s="896"/>
      <c r="BX109" s="896"/>
      <c r="BY109" s="896"/>
      <c r="BZ109" s="897"/>
      <c r="CA109" s="898" t="s">
        <v>294</v>
      </c>
      <c r="CB109" s="896"/>
      <c r="CC109" s="896"/>
      <c r="CD109" s="896"/>
      <c r="CE109" s="897"/>
      <c r="CF109" s="936" t="s">
        <v>416</v>
      </c>
      <c r="CG109" s="936"/>
      <c r="CH109" s="936"/>
      <c r="CI109" s="936"/>
      <c r="CJ109" s="936"/>
      <c r="CK109" s="898" t="s">
        <v>417</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414</v>
      </c>
      <c r="DH109" s="896"/>
      <c r="DI109" s="896"/>
      <c r="DJ109" s="896"/>
      <c r="DK109" s="897"/>
      <c r="DL109" s="898" t="s">
        <v>415</v>
      </c>
      <c r="DM109" s="896"/>
      <c r="DN109" s="896"/>
      <c r="DO109" s="896"/>
      <c r="DP109" s="897"/>
      <c r="DQ109" s="898" t="s">
        <v>294</v>
      </c>
      <c r="DR109" s="896"/>
      <c r="DS109" s="896"/>
      <c r="DT109" s="896"/>
      <c r="DU109" s="897"/>
      <c r="DV109" s="898" t="s">
        <v>416</v>
      </c>
      <c r="DW109" s="896"/>
      <c r="DX109" s="896"/>
      <c r="DY109" s="896"/>
      <c r="DZ109" s="929"/>
    </row>
    <row r="110" spans="1:131" s="218" customFormat="1" ht="26.25" customHeight="1" x14ac:dyDescent="0.15">
      <c r="A110" s="807" t="s">
        <v>418</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1515709</v>
      </c>
      <c r="AB110" s="889"/>
      <c r="AC110" s="889"/>
      <c r="AD110" s="889"/>
      <c r="AE110" s="890"/>
      <c r="AF110" s="891">
        <v>1613690</v>
      </c>
      <c r="AG110" s="889"/>
      <c r="AH110" s="889"/>
      <c r="AI110" s="889"/>
      <c r="AJ110" s="890"/>
      <c r="AK110" s="891">
        <v>1643108</v>
      </c>
      <c r="AL110" s="889"/>
      <c r="AM110" s="889"/>
      <c r="AN110" s="889"/>
      <c r="AO110" s="890"/>
      <c r="AP110" s="892">
        <v>31.6</v>
      </c>
      <c r="AQ110" s="893"/>
      <c r="AR110" s="893"/>
      <c r="AS110" s="893"/>
      <c r="AT110" s="894"/>
      <c r="AU110" s="930" t="s">
        <v>69</v>
      </c>
      <c r="AV110" s="931"/>
      <c r="AW110" s="931"/>
      <c r="AX110" s="931"/>
      <c r="AY110" s="931"/>
      <c r="AZ110" s="860" t="s">
        <v>419</v>
      </c>
      <c r="BA110" s="808"/>
      <c r="BB110" s="808"/>
      <c r="BC110" s="808"/>
      <c r="BD110" s="808"/>
      <c r="BE110" s="808"/>
      <c r="BF110" s="808"/>
      <c r="BG110" s="808"/>
      <c r="BH110" s="808"/>
      <c r="BI110" s="808"/>
      <c r="BJ110" s="808"/>
      <c r="BK110" s="808"/>
      <c r="BL110" s="808"/>
      <c r="BM110" s="808"/>
      <c r="BN110" s="808"/>
      <c r="BO110" s="808"/>
      <c r="BP110" s="809"/>
      <c r="BQ110" s="861">
        <v>14173220</v>
      </c>
      <c r="BR110" s="842"/>
      <c r="BS110" s="842"/>
      <c r="BT110" s="842"/>
      <c r="BU110" s="842"/>
      <c r="BV110" s="842">
        <v>14003254</v>
      </c>
      <c r="BW110" s="842"/>
      <c r="BX110" s="842"/>
      <c r="BY110" s="842"/>
      <c r="BZ110" s="842"/>
      <c r="CA110" s="842">
        <v>14133208</v>
      </c>
      <c r="CB110" s="842"/>
      <c r="CC110" s="842"/>
      <c r="CD110" s="842"/>
      <c r="CE110" s="842"/>
      <c r="CF110" s="866">
        <v>271.7</v>
      </c>
      <c r="CG110" s="867"/>
      <c r="CH110" s="867"/>
      <c r="CI110" s="867"/>
      <c r="CJ110" s="867"/>
      <c r="CK110" s="926" t="s">
        <v>420</v>
      </c>
      <c r="CL110" s="819"/>
      <c r="CM110" s="860" t="s">
        <v>421</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18" customFormat="1" ht="26.25" customHeight="1" x14ac:dyDescent="0.15">
      <c r="A111" s="774" t="s">
        <v>422</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423</v>
      </c>
      <c r="BA111" s="752"/>
      <c r="BB111" s="752"/>
      <c r="BC111" s="752"/>
      <c r="BD111" s="752"/>
      <c r="BE111" s="752"/>
      <c r="BF111" s="752"/>
      <c r="BG111" s="752"/>
      <c r="BH111" s="752"/>
      <c r="BI111" s="752"/>
      <c r="BJ111" s="752"/>
      <c r="BK111" s="752"/>
      <c r="BL111" s="752"/>
      <c r="BM111" s="752"/>
      <c r="BN111" s="752"/>
      <c r="BO111" s="752"/>
      <c r="BP111" s="753"/>
      <c r="BQ111" s="816">
        <v>423</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424</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18" customFormat="1" ht="26.25" customHeight="1" x14ac:dyDescent="0.15">
      <c r="A112" s="912" t="s">
        <v>425</v>
      </c>
      <c r="B112" s="913"/>
      <c r="C112" s="752" t="s">
        <v>426</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v>667</v>
      </c>
      <c r="AL112" s="780"/>
      <c r="AM112" s="780"/>
      <c r="AN112" s="780"/>
      <c r="AO112" s="781"/>
      <c r="AP112" s="824">
        <v>0</v>
      </c>
      <c r="AQ112" s="825"/>
      <c r="AR112" s="825"/>
      <c r="AS112" s="825"/>
      <c r="AT112" s="826"/>
      <c r="AU112" s="932"/>
      <c r="AV112" s="933"/>
      <c r="AW112" s="933"/>
      <c r="AX112" s="933"/>
      <c r="AY112" s="933"/>
      <c r="AZ112" s="815" t="s">
        <v>427</v>
      </c>
      <c r="BA112" s="752"/>
      <c r="BB112" s="752"/>
      <c r="BC112" s="752"/>
      <c r="BD112" s="752"/>
      <c r="BE112" s="752"/>
      <c r="BF112" s="752"/>
      <c r="BG112" s="752"/>
      <c r="BH112" s="752"/>
      <c r="BI112" s="752"/>
      <c r="BJ112" s="752"/>
      <c r="BK112" s="752"/>
      <c r="BL112" s="752"/>
      <c r="BM112" s="752"/>
      <c r="BN112" s="752"/>
      <c r="BO112" s="752"/>
      <c r="BP112" s="753"/>
      <c r="BQ112" s="816">
        <v>3444559</v>
      </c>
      <c r="BR112" s="817"/>
      <c r="BS112" s="817"/>
      <c r="BT112" s="817"/>
      <c r="BU112" s="817"/>
      <c r="BV112" s="817">
        <v>3062337</v>
      </c>
      <c r="BW112" s="817"/>
      <c r="BX112" s="817"/>
      <c r="BY112" s="817"/>
      <c r="BZ112" s="817"/>
      <c r="CA112" s="817">
        <v>2687394</v>
      </c>
      <c r="CB112" s="817"/>
      <c r="CC112" s="817"/>
      <c r="CD112" s="817"/>
      <c r="CE112" s="817"/>
      <c r="CF112" s="875">
        <v>51.7</v>
      </c>
      <c r="CG112" s="876"/>
      <c r="CH112" s="876"/>
      <c r="CI112" s="876"/>
      <c r="CJ112" s="876"/>
      <c r="CK112" s="927"/>
      <c r="CL112" s="821"/>
      <c r="CM112" s="815" t="s">
        <v>428</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18" customFormat="1" ht="26.25" customHeight="1" x14ac:dyDescent="0.15">
      <c r="A113" s="914"/>
      <c r="B113" s="915"/>
      <c r="C113" s="752" t="s">
        <v>429</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499464</v>
      </c>
      <c r="AB113" s="919"/>
      <c r="AC113" s="919"/>
      <c r="AD113" s="919"/>
      <c r="AE113" s="920"/>
      <c r="AF113" s="921">
        <v>415393</v>
      </c>
      <c r="AG113" s="919"/>
      <c r="AH113" s="919"/>
      <c r="AI113" s="919"/>
      <c r="AJ113" s="920"/>
      <c r="AK113" s="921">
        <v>404324</v>
      </c>
      <c r="AL113" s="919"/>
      <c r="AM113" s="919"/>
      <c r="AN113" s="919"/>
      <c r="AO113" s="920"/>
      <c r="AP113" s="922">
        <v>7.8</v>
      </c>
      <c r="AQ113" s="923"/>
      <c r="AR113" s="923"/>
      <c r="AS113" s="923"/>
      <c r="AT113" s="924"/>
      <c r="AU113" s="932"/>
      <c r="AV113" s="933"/>
      <c r="AW113" s="933"/>
      <c r="AX113" s="933"/>
      <c r="AY113" s="933"/>
      <c r="AZ113" s="815" t="s">
        <v>430</v>
      </c>
      <c r="BA113" s="752"/>
      <c r="BB113" s="752"/>
      <c r="BC113" s="752"/>
      <c r="BD113" s="752"/>
      <c r="BE113" s="752"/>
      <c r="BF113" s="752"/>
      <c r="BG113" s="752"/>
      <c r="BH113" s="752"/>
      <c r="BI113" s="752"/>
      <c r="BJ113" s="752"/>
      <c r="BK113" s="752"/>
      <c r="BL113" s="752"/>
      <c r="BM113" s="752"/>
      <c r="BN113" s="752"/>
      <c r="BO113" s="752"/>
      <c r="BP113" s="753"/>
      <c r="BQ113" s="816">
        <v>908</v>
      </c>
      <c r="BR113" s="817"/>
      <c r="BS113" s="817"/>
      <c r="BT113" s="817"/>
      <c r="BU113" s="817"/>
      <c r="BV113" s="817">
        <v>7277</v>
      </c>
      <c r="BW113" s="817"/>
      <c r="BX113" s="817"/>
      <c r="BY113" s="817"/>
      <c r="BZ113" s="817"/>
      <c r="CA113" s="817">
        <v>6824</v>
      </c>
      <c r="CB113" s="817"/>
      <c r="CC113" s="817"/>
      <c r="CD113" s="817"/>
      <c r="CE113" s="817"/>
      <c r="CF113" s="875">
        <v>0.1</v>
      </c>
      <c r="CG113" s="876"/>
      <c r="CH113" s="876"/>
      <c r="CI113" s="876"/>
      <c r="CJ113" s="876"/>
      <c r="CK113" s="927"/>
      <c r="CL113" s="821"/>
      <c r="CM113" s="815" t="s">
        <v>431</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18" customFormat="1" ht="26.25" customHeight="1" x14ac:dyDescent="0.15">
      <c r="A114" s="914"/>
      <c r="B114" s="915"/>
      <c r="C114" s="752" t="s">
        <v>432</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v>470</v>
      </c>
      <c r="AB114" s="780"/>
      <c r="AC114" s="780"/>
      <c r="AD114" s="780"/>
      <c r="AE114" s="781"/>
      <c r="AF114" s="782">
        <v>463</v>
      </c>
      <c r="AG114" s="780"/>
      <c r="AH114" s="780"/>
      <c r="AI114" s="780"/>
      <c r="AJ114" s="781"/>
      <c r="AK114" s="782">
        <v>533</v>
      </c>
      <c r="AL114" s="780"/>
      <c r="AM114" s="780"/>
      <c r="AN114" s="780"/>
      <c r="AO114" s="781"/>
      <c r="AP114" s="824">
        <v>0</v>
      </c>
      <c r="AQ114" s="825"/>
      <c r="AR114" s="825"/>
      <c r="AS114" s="825"/>
      <c r="AT114" s="826"/>
      <c r="AU114" s="932"/>
      <c r="AV114" s="933"/>
      <c r="AW114" s="933"/>
      <c r="AX114" s="933"/>
      <c r="AY114" s="933"/>
      <c r="AZ114" s="815" t="s">
        <v>433</v>
      </c>
      <c r="BA114" s="752"/>
      <c r="BB114" s="752"/>
      <c r="BC114" s="752"/>
      <c r="BD114" s="752"/>
      <c r="BE114" s="752"/>
      <c r="BF114" s="752"/>
      <c r="BG114" s="752"/>
      <c r="BH114" s="752"/>
      <c r="BI114" s="752"/>
      <c r="BJ114" s="752"/>
      <c r="BK114" s="752"/>
      <c r="BL114" s="752"/>
      <c r="BM114" s="752"/>
      <c r="BN114" s="752"/>
      <c r="BO114" s="752"/>
      <c r="BP114" s="753"/>
      <c r="BQ114" s="816">
        <v>1362230</v>
      </c>
      <c r="BR114" s="817"/>
      <c r="BS114" s="817"/>
      <c r="BT114" s="817"/>
      <c r="BU114" s="817"/>
      <c r="BV114" s="817">
        <v>1227607</v>
      </c>
      <c r="BW114" s="817"/>
      <c r="BX114" s="817"/>
      <c r="BY114" s="817"/>
      <c r="BZ114" s="817"/>
      <c r="CA114" s="817">
        <v>1271308</v>
      </c>
      <c r="CB114" s="817"/>
      <c r="CC114" s="817"/>
      <c r="CD114" s="817"/>
      <c r="CE114" s="817"/>
      <c r="CF114" s="875">
        <v>24.4</v>
      </c>
      <c r="CG114" s="876"/>
      <c r="CH114" s="876"/>
      <c r="CI114" s="876"/>
      <c r="CJ114" s="876"/>
      <c r="CK114" s="927"/>
      <c r="CL114" s="821"/>
      <c r="CM114" s="815" t="s">
        <v>434</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18" customFormat="1" ht="26.25" customHeight="1" x14ac:dyDescent="0.15">
      <c r="A115" s="914"/>
      <c r="B115" s="915"/>
      <c r="C115" s="752" t="s">
        <v>435</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v>464</v>
      </c>
      <c r="AB115" s="919"/>
      <c r="AC115" s="919"/>
      <c r="AD115" s="919"/>
      <c r="AE115" s="920"/>
      <c r="AF115" s="921">
        <v>423</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436</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437</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18" customFormat="1" ht="26.25" customHeight="1" x14ac:dyDescent="0.15">
      <c r="A116" s="916"/>
      <c r="B116" s="917"/>
      <c r="C116" s="839" t="s">
        <v>438</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v>862</v>
      </c>
      <c r="AB116" s="780"/>
      <c r="AC116" s="780"/>
      <c r="AD116" s="780"/>
      <c r="AE116" s="781"/>
      <c r="AF116" s="782">
        <v>615</v>
      </c>
      <c r="AG116" s="780"/>
      <c r="AH116" s="780"/>
      <c r="AI116" s="780"/>
      <c r="AJ116" s="781"/>
      <c r="AK116" s="782">
        <v>124</v>
      </c>
      <c r="AL116" s="780"/>
      <c r="AM116" s="780"/>
      <c r="AN116" s="780"/>
      <c r="AO116" s="781"/>
      <c r="AP116" s="824">
        <v>0</v>
      </c>
      <c r="AQ116" s="825"/>
      <c r="AR116" s="825"/>
      <c r="AS116" s="825"/>
      <c r="AT116" s="826"/>
      <c r="AU116" s="932"/>
      <c r="AV116" s="933"/>
      <c r="AW116" s="933"/>
      <c r="AX116" s="933"/>
      <c r="AY116" s="933"/>
      <c r="AZ116" s="909" t="s">
        <v>439</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440</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18"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441</v>
      </c>
      <c r="Z117" s="897"/>
      <c r="AA117" s="902">
        <v>2016969</v>
      </c>
      <c r="AB117" s="903"/>
      <c r="AC117" s="903"/>
      <c r="AD117" s="903"/>
      <c r="AE117" s="904"/>
      <c r="AF117" s="905">
        <v>2030584</v>
      </c>
      <c r="AG117" s="903"/>
      <c r="AH117" s="903"/>
      <c r="AI117" s="903"/>
      <c r="AJ117" s="904"/>
      <c r="AK117" s="905">
        <v>2048756</v>
      </c>
      <c r="AL117" s="903"/>
      <c r="AM117" s="903"/>
      <c r="AN117" s="903"/>
      <c r="AO117" s="904"/>
      <c r="AP117" s="906"/>
      <c r="AQ117" s="907"/>
      <c r="AR117" s="907"/>
      <c r="AS117" s="907"/>
      <c r="AT117" s="908"/>
      <c r="AU117" s="932"/>
      <c r="AV117" s="933"/>
      <c r="AW117" s="933"/>
      <c r="AX117" s="933"/>
      <c r="AY117" s="933"/>
      <c r="AZ117" s="863" t="s">
        <v>442</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443</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18" customFormat="1" ht="26.25" customHeight="1" x14ac:dyDescent="0.15">
      <c r="A118" s="895" t="s">
        <v>417</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414</v>
      </c>
      <c r="AB118" s="896"/>
      <c r="AC118" s="896"/>
      <c r="AD118" s="896"/>
      <c r="AE118" s="897"/>
      <c r="AF118" s="898" t="s">
        <v>415</v>
      </c>
      <c r="AG118" s="896"/>
      <c r="AH118" s="896"/>
      <c r="AI118" s="896"/>
      <c r="AJ118" s="897"/>
      <c r="AK118" s="898" t="s">
        <v>294</v>
      </c>
      <c r="AL118" s="896"/>
      <c r="AM118" s="896"/>
      <c r="AN118" s="896"/>
      <c r="AO118" s="897"/>
      <c r="AP118" s="899" t="s">
        <v>416</v>
      </c>
      <c r="AQ118" s="900"/>
      <c r="AR118" s="900"/>
      <c r="AS118" s="900"/>
      <c r="AT118" s="901"/>
      <c r="AU118" s="932"/>
      <c r="AV118" s="933"/>
      <c r="AW118" s="933"/>
      <c r="AX118" s="933"/>
      <c r="AY118" s="933"/>
      <c r="AZ118" s="838" t="s">
        <v>444</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445</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18" customFormat="1" ht="26.25" customHeight="1" x14ac:dyDescent="0.15">
      <c r="A119" s="818" t="s">
        <v>420</v>
      </c>
      <c r="B119" s="819"/>
      <c r="C119" s="860" t="s">
        <v>421</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39" t="s">
        <v>177</v>
      </c>
      <c r="BA119" s="239"/>
      <c r="BB119" s="239"/>
      <c r="BC119" s="239"/>
      <c r="BD119" s="239"/>
      <c r="BE119" s="239"/>
      <c r="BF119" s="239"/>
      <c r="BG119" s="239"/>
      <c r="BH119" s="239"/>
      <c r="BI119" s="239"/>
      <c r="BJ119" s="239"/>
      <c r="BK119" s="239"/>
      <c r="BL119" s="239"/>
      <c r="BM119" s="239"/>
      <c r="BN119" s="239"/>
      <c r="BO119" s="877" t="s">
        <v>446</v>
      </c>
      <c r="BP119" s="878"/>
      <c r="BQ119" s="879">
        <v>18981340</v>
      </c>
      <c r="BR119" s="845"/>
      <c r="BS119" s="845"/>
      <c r="BT119" s="845"/>
      <c r="BU119" s="845"/>
      <c r="BV119" s="845">
        <v>18300475</v>
      </c>
      <c r="BW119" s="845"/>
      <c r="BX119" s="845"/>
      <c r="BY119" s="845"/>
      <c r="BZ119" s="845"/>
      <c r="CA119" s="845">
        <v>18098734</v>
      </c>
      <c r="CB119" s="845"/>
      <c r="CC119" s="845"/>
      <c r="CD119" s="845"/>
      <c r="CE119" s="845"/>
      <c r="CF119" s="748"/>
      <c r="CG119" s="749"/>
      <c r="CH119" s="749"/>
      <c r="CI119" s="749"/>
      <c r="CJ119" s="834"/>
      <c r="CK119" s="928"/>
      <c r="CL119" s="823"/>
      <c r="CM119" s="838" t="s">
        <v>447</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v>423</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18" customFormat="1" ht="26.25" customHeight="1" x14ac:dyDescent="0.15">
      <c r="A120" s="820"/>
      <c r="B120" s="821"/>
      <c r="C120" s="815" t="s">
        <v>424</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448</v>
      </c>
      <c r="AV120" s="881"/>
      <c r="AW120" s="881"/>
      <c r="AX120" s="881"/>
      <c r="AY120" s="882"/>
      <c r="AZ120" s="860" t="s">
        <v>449</v>
      </c>
      <c r="BA120" s="808"/>
      <c r="BB120" s="808"/>
      <c r="BC120" s="808"/>
      <c r="BD120" s="808"/>
      <c r="BE120" s="808"/>
      <c r="BF120" s="808"/>
      <c r="BG120" s="808"/>
      <c r="BH120" s="808"/>
      <c r="BI120" s="808"/>
      <c r="BJ120" s="808"/>
      <c r="BK120" s="808"/>
      <c r="BL120" s="808"/>
      <c r="BM120" s="808"/>
      <c r="BN120" s="808"/>
      <c r="BO120" s="808"/>
      <c r="BP120" s="809"/>
      <c r="BQ120" s="861">
        <v>4186352</v>
      </c>
      <c r="BR120" s="842"/>
      <c r="BS120" s="842"/>
      <c r="BT120" s="842"/>
      <c r="BU120" s="842"/>
      <c r="BV120" s="842">
        <v>4153482</v>
      </c>
      <c r="BW120" s="842"/>
      <c r="BX120" s="842"/>
      <c r="BY120" s="842"/>
      <c r="BZ120" s="842"/>
      <c r="CA120" s="842">
        <v>4364587</v>
      </c>
      <c r="CB120" s="842"/>
      <c r="CC120" s="842"/>
      <c r="CD120" s="842"/>
      <c r="CE120" s="842"/>
      <c r="CF120" s="866">
        <v>83.9</v>
      </c>
      <c r="CG120" s="867"/>
      <c r="CH120" s="867"/>
      <c r="CI120" s="867"/>
      <c r="CJ120" s="867"/>
      <c r="CK120" s="868" t="s">
        <v>450</v>
      </c>
      <c r="CL120" s="852"/>
      <c r="CM120" s="852"/>
      <c r="CN120" s="852"/>
      <c r="CO120" s="853"/>
      <c r="CP120" s="872" t="s">
        <v>395</v>
      </c>
      <c r="CQ120" s="873"/>
      <c r="CR120" s="873"/>
      <c r="CS120" s="873"/>
      <c r="CT120" s="873"/>
      <c r="CU120" s="873"/>
      <c r="CV120" s="873"/>
      <c r="CW120" s="873"/>
      <c r="CX120" s="873"/>
      <c r="CY120" s="873"/>
      <c r="CZ120" s="873"/>
      <c r="DA120" s="873"/>
      <c r="DB120" s="873"/>
      <c r="DC120" s="873"/>
      <c r="DD120" s="873"/>
      <c r="DE120" s="873"/>
      <c r="DF120" s="874"/>
      <c r="DG120" s="861">
        <v>2692973</v>
      </c>
      <c r="DH120" s="842"/>
      <c r="DI120" s="842"/>
      <c r="DJ120" s="842"/>
      <c r="DK120" s="842"/>
      <c r="DL120" s="842">
        <v>2214847</v>
      </c>
      <c r="DM120" s="842"/>
      <c r="DN120" s="842"/>
      <c r="DO120" s="842"/>
      <c r="DP120" s="842"/>
      <c r="DQ120" s="842">
        <v>1821835</v>
      </c>
      <c r="DR120" s="842"/>
      <c r="DS120" s="842"/>
      <c r="DT120" s="842"/>
      <c r="DU120" s="842"/>
      <c r="DV120" s="843">
        <v>35</v>
      </c>
      <c r="DW120" s="843"/>
      <c r="DX120" s="843"/>
      <c r="DY120" s="843"/>
      <c r="DZ120" s="844"/>
    </row>
    <row r="121" spans="1:130" s="218" customFormat="1" ht="26.25" customHeight="1" x14ac:dyDescent="0.15">
      <c r="A121" s="820"/>
      <c r="B121" s="821"/>
      <c r="C121" s="863" t="s">
        <v>451</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452</v>
      </c>
      <c r="BA121" s="752"/>
      <c r="BB121" s="752"/>
      <c r="BC121" s="752"/>
      <c r="BD121" s="752"/>
      <c r="BE121" s="752"/>
      <c r="BF121" s="752"/>
      <c r="BG121" s="752"/>
      <c r="BH121" s="752"/>
      <c r="BI121" s="752"/>
      <c r="BJ121" s="752"/>
      <c r="BK121" s="752"/>
      <c r="BL121" s="752"/>
      <c r="BM121" s="752"/>
      <c r="BN121" s="752"/>
      <c r="BO121" s="752"/>
      <c r="BP121" s="753"/>
      <c r="BQ121" s="816">
        <v>1329366</v>
      </c>
      <c r="BR121" s="817"/>
      <c r="BS121" s="817"/>
      <c r="BT121" s="817"/>
      <c r="BU121" s="817"/>
      <c r="BV121" s="817">
        <v>1112943</v>
      </c>
      <c r="BW121" s="817"/>
      <c r="BX121" s="817"/>
      <c r="BY121" s="817"/>
      <c r="BZ121" s="817"/>
      <c r="CA121" s="817">
        <v>904609</v>
      </c>
      <c r="CB121" s="817"/>
      <c r="CC121" s="817"/>
      <c r="CD121" s="817"/>
      <c r="CE121" s="817"/>
      <c r="CF121" s="875">
        <v>17.399999999999999</v>
      </c>
      <c r="CG121" s="876"/>
      <c r="CH121" s="876"/>
      <c r="CI121" s="876"/>
      <c r="CJ121" s="876"/>
      <c r="CK121" s="869"/>
      <c r="CL121" s="855"/>
      <c r="CM121" s="855"/>
      <c r="CN121" s="855"/>
      <c r="CO121" s="856"/>
      <c r="CP121" s="835" t="s">
        <v>393</v>
      </c>
      <c r="CQ121" s="836"/>
      <c r="CR121" s="836"/>
      <c r="CS121" s="836"/>
      <c r="CT121" s="836"/>
      <c r="CU121" s="836"/>
      <c r="CV121" s="836"/>
      <c r="CW121" s="836"/>
      <c r="CX121" s="836"/>
      <c r="CY121" s="836"/>
      <c r="CZ121" s="836"/>
      <c r="DA121" s="836"/>
      <c r="DB121" s="836"/>
      <c r="DC121" s="836"/>
      <c r="DD121" s="836"/>
      <c r="DE121" s="836"/>
      <c r="DF121" s="837"/>
      <c r="DG121" s="816">
        <v>599185</v>
      </c>
      <c r="DH121" s="817"/>
      <c r="DI121" s="817"/>
      <c r="DJ121" s="817"/>
      <c r="DK121" s="817"/>
      <c r="DL121" s="817">
        <v>706472</v>
      </c>
      <c r="DM121" s="817"/>
      <c r="DN121" s="817"/>
      <c r="DO121" s="817"/>
      <c r="DP121" s="817"/>
      <c r="DQ121" s="817">
        <v>713776</v>
      </c>
      <c r="DR121" s="817"/>
      <c r="DS121" s="817"/>
      <c r="DT121" s="817"/>
      <c r="DU121" s="817"/>
      <c r="DV121" s="794">
        <v>13.7</v>
      </c>
      <c r="DW121" s="794"/>
      <c r="DX121" s="794"/>
      <c r="DY121" s="794"/>
      <c r="DZ121" s="795"/>
    </row>
    <row r="122" spans="1:130" s="218" customFormat="1" ht="26.25" customHeight="1" x14ac:dyDescent="0.15">
      <c r="A122" s="820"/>
      <c r="B122" s="821"/>
      <c r="C122" s="815" t="s">
        <v>434</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453</v>
      </c>
      <c r="BA122" s="839"/>
      <c r="BB122" s="839"/>
      <c r="BC122" s="839"/>
      <c r="BD122" s="839"/>
      <c r="BE122" s="839"/>
      <c r="BF122" s="839"/>
      <c r="BG122" s="839"/>
      <c r="BH122" s="839"/>
      <c r="BI122" s="839"/>
      <c r="BJ122" s="839"/>
      <c r="BK122" s="839"/>
      <c r="BL122" s="839"/>
      <c r="BM122" s="839"/>
      <c r="BN122" s="839"/>
      <c r="BO122" s="839"/>
      <c r="BP122" s="840"/>
      <c r="BQ122" s="879">
        <v>12029363</v>
      </c>
      <c r="BR122" s="845"/>
      <c r="BS122" s="845"/>
      <c r="BT122" s="845"/>
      <c r="BU122" s="845"/>
      <c r="BV122" s="845">
        <v>11885050</v>
      </c>
      <c r="BW122" s="845"/>
      <c r="BX122" s="845"/>
      <c r="BY122" s="845"/>
      <c r="BZ122" s="845"/>
      <c r="CA122" s="845">
        <v>11843413</v>
      </c>
      <c r="CB122" s="845"/>
      <c r="CC122" s="845"/>
      <c r="CD122" s="845"/>
      <c r="CE122" s="845"/>
      <c r="CF122" s="846">
        <v>227.7</v>
      </c>
      <c r="CG122" s="847"/>
      <c r="CH122" s="847"/>
      <c r="CI122" s="847"/>
      <c r="CJ122" s="847"/>
      <c r="CK122" s="869"/>
      <c r="CL122" s="855"/>
      <c r="CM122" s="855"/>
      <c r="CN122" s="855"/>
      <c r="CO122" s="856"/>
      <c r="CP122" s="835" t="s">
        <v>396</v>
      </c>
      <c r="CQ122" s="836"/>
      <c r="CR122" s="836"/>
      <c r="CS122" s="836"/>
      <c r="CT122" s="836"/>
      <c r="CU122" s="836"/>
      <c r="CV122" s="836"/>
      <c r="CW122" s="836"/>
      <c r="CX122" s="836"/>
      <c r="CY122" s="836"/>
      <c r="CZ122" s="836"/>
      <c r="DA122" s="836"/>
      <c r="DB122" s="836"/>
      <c r="DC122" s="836"/>
      <c r="DD122" s="836"/>
      <c r="DE122" s="836"/>
      <c r="DF122" s="837"/>
      <c r="DG122" s="816">
        <v>148251</v>
      </c>
      <c r="DH122" s="817"/>
      <c r="DI122" s="817"/>
      <c r="DJ122" s="817"/>
      <c r="DK122" s="817"/>
      <c r="DL122" s="817">
        <v>137133</v>
      </c>
      <c r="DM122" s="817"/>
      <c r="DN122" s="817"/>
      <c r="DO122" s="817"/>
      <c r="DP122" s="817"/>
      <c r="DQ122" s="817">
        <v>147275</v>
      </c>
      <c r="DR122" s="817"/>
      <c r="DS122" s="817"/>
      <c r="DT122" s="817"/>
      <c r="DU122" s="817"/>
      <c r="DV122" s="794">
        <v>2.8</v>
      </c>
      <c r="DW122" s="794"/>
      <c r="DX122" s="794"/>
      <c r="DY122" s="794"/>
      <c r="DZ122" s="795"/>
    </row>
    <row r="123" spans="1:130" s="218" customFormat="1" ht="26.25" customHeight="1" x14ac:dyDescent="0.15">
      <c r="A123" s="820"/>
      <c r="B123" s="821"/>
      <c r="C123" s="815" t="s">
        <v>440</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39" t="s">
        <v>177</v>
      </c>
      <c r="BA123" s="239"/>
      <c r="BB123" s="239"/>
      <c r="BC123" s="239"/>
      <c r="BD123" s="239"/>
      <c r="BE123" s="239"/>
      <c r="BF123" s="239"/>
      <c r="BG123" s="239"/>
      <c r="BH123" s="239"/>
      <c r="BI123" s="239"/>
      <c r="BJ123" s="239"/>
      <c r="BK123" s="239"/>
      <c r="BL123" s="239"/>
      <c r="BM123" s="239"/>
      <c r="BN123" s="239"/>
      <c r="BO123" s="877" t="s">
        <v>454</v>
      </c>
      <c r="BP123" s="878"/>
      <c r="BQ123" s="832">
        <v>17545081</v>
      </c>
      <c r="BR123" s="833"/>
      <c r="BS123" s="833"/>
      <c r="BT123" s="833"/>
      <c r="BU123" s="833"/>
      <c r="BV123" s="833">
        <v>17151475</v>
      </c>
      <c r="BW123" s="833"/>
      <c r="BX123" s="833"/>
      <c r="BY123" s="833"/>
      <c r="BZ123" s="833"/>
      <c r="CA123" s="833">
        <v>17112609</v>
      </c>
      <c r="CB123" s="833"/>
      <c r="CC123" s="833"/>
      <c r="CD123" s="833"/>
      <c r="CE123" s="833"/>
      <c r="CF123" s="748"/>
      <c r="CG123" s="749"/>
      <c r="CH123" s="749"/>
      <c r="CI123" s="749"/>
      <c r="CJ123" s="834"/>
      <c r="CK123" s="869"/>
      <c r="CL123" s="855"/>
      <c r="CM123" s="855"/>
      <c r="CN123" s="855"/>
      <c r="CO123" s="856"/>
      <c r="CP123" s="835" t="s">
        <v>390</v>
      </c>
      <c r="CQ123" s="836"/>
      <c r="CR123" s="836"/>
      <c r="CS123" s="836"/>
      <c r="CT123" s="836"/>
      <c r="CU123" s="836"/>
      <c r="CV123" s="836"/>
      <c r="CW123" s="836"/>
      <c r="CX123" s="836"/>
      <c r="CY123" s="836"/>
      <c r="CZ123" s="836"/>
      <c r="DA123" s="836"/>
      <c r="DB123" s="836"/>
      <c r="DC123" s="836"/>
      <c r="DD123" s="836"/>
      <c r="DE123" s="836"/>
      <c r="DF123" s="837"/>
      <c r="DG123" s="779">
        <v>4150</v>
      </c>
      <c r="DH123" s="780"/>
      <c r="DI123" s="780"/>
      <c r="DJ123" s="780"/>
      <c r="DK123" s="781"/>
      <c r="DL123" s="782">
        <v>3885</v>
      </c>
      <c r="DM123" s="780"/>
      <c r="DN123" s="780"/>
      <c r="DO123" s="780"/>
      <c r="DP123" s="781"/>
      <c r="DQ123" s="782">
        <v>4508</v>
      </c>
      <c r="DR123" s="780"/>
      <c r="DS123" s="780"/>
      <c r="DT123" s="780"/>
      <c r="DU123" s="781"/>
      <c r="DV123" s="824">
        <v>0.1</v>
      </c>
      <c r="DW123" s="825"/>
      <c r="DX123" s="825"/>
      <c r="DY123" s="825"/>
      <c r="DZ123" s="826"/>
    </row>
    <row r="124" spans="1:130" s="218" customFormat="1" ht="26.25" customHeight="1" thickBot="1" x14ac:dyDescent="0.2">
      <c r="A124" s="820"/>
      <c r="B124" s="821"/>
      <c r="C124" s="815" t="s">
        <v>443</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455</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28.2</v>
      </c>
      <c r="BR124" s="831"/>
      <c r="BS124" s="831"/>
      <c r="BT124" s="831"/>
      <c r="BU124" s="831"/>
      <c r="BV124" s="831">
        <v>22.6</v>
      </c>
      <c r="BW124" s="831"/>
      <c r="BX124" s="831"/>
      <c r="BY124" s="831"/>
      <c r="BZ124" s="831"/>
      <c r="CA124" s="831">
        <v>18.899999999999999</v>
      </c>
      <c r="CB124" s="831"/>
      <c r="CC124" s="831"/>
      <c r="CD124" s="831"/>
      <c r="CE124" s="831"/>
      <c r="CF124" s="726"/>
      <c r="CG124" s="727"/>
      <c r="CH124" s="727"/>
      <c r="CI124" s="727"/>
      <c r="CJ124" s="862"/>
      <c r="CK124" s="870"/>
      <c r="CL124" s="870"/>
      <c r="CM124" s="870"/>
      <c r="CN124" s="870"/>
      <c r="CO124" s="871"/>
      <c r="CP124" s="835" t="s">
        <v>456</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18" customFormat="1" ht="26.25" customHeight="1" x14ac:dyDescent="0.15">
      <c r="A125" s="820"/>
      <c r="B125" s="821"/>
      <c r="C125" s="815" t="s">
        <v>445</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v>464</v>
      </c>
      <c r="AB125" s="780"/>
      <c r="AC125" s="780"/>
      <c r="AD125" s="780"/>
      <c r="AE125" s="781"/>
      <c r="AF125" s="782">
        <v>423</v>
      </c>
      <c r="AG125" s="780"/>
      <c r="AH125" s="780"/>
      <c r="AI125" s="780"/>
      <c r="AJ125" s="781"/>
      <c r="AK125" s="782" t="s">
        <v>122</v>
      </c>
      <c r="AL125" s="780"/>
      <c r="AM125" s="780"/>
      <c r="AN125" s="780"/>
      <c r="AO125" s="781"/>
      <c r="AP125" s="824" t="s">
        <v>122</v>
      </c>
      <c r="AQ125" s="825"/>
      <c r="AR125" s="825"/>
      <c r="AS125" s="825"/>
      <c r="AT125" s="826"/>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851" t="s">
        <v>457</v>
      </c>
      <c r="CL125" s="852"/>
      <c r="CM125" s="852"/>
      <c r="CN125" s="852"/>
      <c r="CO125" s="853"/>
      <c r="CP125" s="860" t="s">
        <v>458</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18" customFormat="1" ht="26.25" customHeight="1" thickBot="1" x14ac:dyDescent="0.2">
      <c r="A126" s="820"/>
      <c r="B126" s="821"/>
      <c r="C126" s="815" t="s">
        <v>447</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854"/>
      <c r="CL126" s="855"/>
      <c r="CM126" s="855"/>
      <c r="CN126" s="855"/>
      <c r="CO126" s="856"/>
      <c r="CP126" s="815" t="s">
        <v>459</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18" customFormat="1" ht="26.25" customHeight="1" x14ac:dyDescent="0.15">
      <c r="A127" s="822"/>
      <c r="B127" s="823"/>
      <c r="C127" s="838" t="s">
        <v>460</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20"/>
      <c r="AV127" s="220"/>
      <c r="AW127" s="220"/>
      <c r="AX127" s="841" t="s">
        <v>461</v>
      </c>
      <c r="AY127" s="812"/>
      <c r="AZ127" s="812"/>
      <c r="BA127" s="812"/>
      <c r="BB127" s="812"/>
      <c r="BC127" s="812"/>
      <c r="BD127" s="812"/>
      <c r="BE127" s="813"/>
      <c r="BF127" s="811" t="s">
        <v>462</v>
      </c>
      <c r="BG127" s="812"/>
      <c r="BH127" s="812"/>
      <c r="BI127" s="812"/>
      <c r="BJ127" s="812"/>
      <c r="BK127" s="812"/>
      <c r="BL127" s="813"/>
      <c r="BM127" s="811" t="s">
        <v>463</v>
      </c>
      <c r="BN127" s="812"/>
      <c r="BO127" s="812"/>
      <c r="BP127" s="812"/>
      <c r="BQ127" s="812"/>
      <c r="BR127" s="812"/>
      <c r="BS127" s="813"/>
      <c r="BT127" s="811" t="s">
        <v>464</v>
      </c>
      <c r="BU127" s="812"/>
      <c r="BV127" s="812"/>
      <c r="BW127" s="812"/>
      <c r="BX127" s="812"/>
      <c r="BY127" s="812"/>
      <c r="BZ127" s="814"/>
      <c r="CA127" s="220"/>
      <c r="CB127" s="220"/>
      <c r="CC127" s="220"/>
      <c r="CD127" s="243"/>
      <c r="CE127" s="243"/>
      <c r="CF127" s="243"/>
      <c r="CG127" s="220"/>
      <c r="CH127" s="220"/>
      <c r="CI127" s="220"/>
      <c r="CJ127" s="242"/>
      <c r="CK127" s="854"/>
      <c r="CL127" s="855"/>
      <c r="CM127" s="855"/>
      <c r="CN127" s="855"/>
      <c r="CO127" s="856"/>
      <c r="CP127" s="815" t="s">
        <v>465</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18" customFormat="1" ht="26.25" customHeight="1" thickBot="1" x14ac:dyDescent="0.2">
      <c r="A128" s="796" t="s">
        <v>466</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467</v>
      </c>
      <c r="X128" s="798"/>
      <c r="Y128" s="798"/>
      <c r="Z128" s="799"/>
      <c r="AA128" s="800">
        <v>169196</v>
      </c>
      <c r="AB128" s="801"/>
      <c r="AC128" s="801"/>
      <c r="AD128" s="801"/>
      <c r="AE128" s="802"/>
      <c r="AF128" s="803">
        <v>212397</v>
      </c>
      <c r="AG128" s="801"/>
      <c r="AH128" s="801"/>
      <c r="AI128" s="801"/>
      <c r="AJ128" s="802"/>
      <c r="AK128" s="803">
        <v>229548</v>
      </c>
      <c r="AL128" s="801"/>
      <c r="AM128" s="801"/>
      <c r="AN128" s="801"/>
      <c r="AO128" s="802"/>
      <c r="AP128" s="804"/>
      <c r="AQ128" s="805"/>
      <c r="AR128" s="805"/>
      <c r="AS128" s="805"/>
      <c r="AT128" s="806"/>
      <c r="AU128" s="220"/>
      <c r="AV128" s="220"/>
      <c r="AW128" s="220"/>
      <c r="AX128" s="807" t="s">
        <v>468</v>
      </c>
      <c r="AY128" s="808"/>
      <c r="AZ128" s="808"/>
      <c r="BA128" s="808"/>
      <c r="BB128" s="808"/>
      <c r="BC128" s="808"/>
      <c r="BD128" s="808"/>
      <c r="BE128" s="809"/>
      <c r="BF128" s="786" t="s">
        <v>122</v>
      </c>
      <c r="BG128" s="787"/>
      <c r="BH128" s="787"/>
      <c r="BI128" s="787"/>
      <c r="BJ128" s="787"/>
      <c r="BK128" s="787"/>
      <c r="BL128" s="810"/>
      <c r="BM128" s="786">
        <v>14.25</v>
      </c>
      <c r="BN128" s="787"/>
      <c r="BO128" s="787"/>
      <c r="BP128" s="787"/>
      <c r="BQ128" s="787"/>
      <c r="BR128" s="787"/>
      <c r="BS128" s="810"/>
      <c r="BT128" s="786">
        <v>20</v>
      </c>
      <c r="BU128" s="787"/>
      <c r="BV128" s="787"/>
      <c r="BW128" s="787"/>
      <c r="BX128" s="787"/>
      <c r="BY128" s="787"/>
      <c r="BZ128" s="788"/>
      <c r="CA128" s="243"/>
      <c r="CB128" s="243"/>
      <c r="CC128" s="243"/>
      <c r="CD128" s="243"/>
      <c r="CE128" s="243"/>
      <c r="CF128" s="243"/>
      <c r="CG128" s="220"/>
      <c r="CH128" s="220"/>
      <c r="CI128" s="220"/>
      <c r="CJ128" s="242"/>
      <c r="CK128" s="857"/>
      <c r="CL128" s="858"/>
      <c r="CM128" s="858"/>
      <c r="CN128" s="858"/>
      <c r="CO128" s="859"/>
      <c r="CP128" s="789" t="s">
        <v>469</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18"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470</v>
      </c>
      <c r="X129" s="777"/>
      <c r="Y129" s="777"/>
      <c r="Z129" s="778"/>
      <c r="AA129" s="779">
        <v>6351374</v>
      </c>
      <c r="AB129" s="780"/>
      <c r="AC129" s="780"/>
      <c r="AD129" s="780"/>
      <c r="AE129" s="781"/>
      <c r="AF129" s="782">
        <v>6333388</v>
      </c>
      <c r="AG129" s="780"/>
      <c r="AH129" s="780"/>
      <c r="AI129" s="780"/>
      <c r="AJ129" s="781"/>
      <c r="AK129" s="782">
        <v>6463263</v>
      </c>
      <c r="AL129" s="780"/>
      <c r="AM129" s="780"/>
      <c r="AN129" s="780"/>
      <c r="AO129" s="781"/>
      <c r="AP129" s="783"/>
      <c r="AQ129" s="784"/>
      <c r="AR129" s="784"/>
      <c r="AS129" s="784"/>
      <c r="AT129" s="785"/>
      <c r="AU129" s="221"/>
      <c r="AV129" s="221"/>
      <c r="AW129" s="221"/>
      <c r="AX129" s="751" t="s">
        <v>471</v>
      </c>
      <c r="AY129" s="752"/>
      <c r="AZ129" s="752"/>
      <c r="BA129" s="752"/>
      <c r="BB129" s="752"/>
      <c r="BC129" s="752"/>
      <c r="BD129" s="752"/>
      <c r="BE129" s="753"/>
      <c r="BF129" s="770" t="s">
        <v>122</v>
      </c>
      <c r="BG129" s="771"/>
      <c r="BH129" s="771"/>
      <c r="BI129" s="771"/>
      <c r="BJ129" s="771"/>
      <c r="BK129" s="771"/>
      <c r="BL129" s="772"/>
      <c r="BM129" s="770">
        <v>19.25</v>
      </c>
      <c r="BN129" s="771"/>
      <c r="BO129" s="771"/>
      <c r="BP129" s="771"/>
      <c r="BQ129" s="771"/>
      <c r="BR129" s="771"/>
      <c r="BS129" s="772"/>
      <c r="BT129" s="770">
        <v>30</v>
      </c>
      <c r="BU129" s="771"/>
      <c r="BV129" s="771"/>
      <c r="BW129" s="771"/>
      <c r="BX129" s="771"/>
      <c r="BY129" s="771"/>
      <c r="BZ129" s="773"/>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774" t="s">
        <v>472</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473</v>
      </c>
      <c r="X130" s="777"/>
      <c r="Y130" s="777"/>
      <c r="Z130" s="778"/>
      <c r="AA130" s="779">
        <v>1267311</v>
      </c>
      <c r="AB130" s="780"/>
      <c r="AC130" s="780"/>
      <c r="AD130" s="780"/>
      <c r="AE130" s="781"/>
      <c r="AF130" s="782">
        <v>1257899</v>
      </c>
      <c r="AG130" s="780"/>
      <c r="AH130" s="780"/>
      <c r="AI130" s="780"/>
      <c r="AJ130" s="781"/>
      <c r="AK130" s="782">
        <v>1260950</v>
      </c>
      <c r="AL130" s="780"/>
      <c r="AM130" s="780"/>
      <c r="AN130" s="780"/>
      <c r="AO130" s="781"/>
      <c r="AP130" s="783"/>
      <c r="AQ130" s="784"/>
      <c r="AR130" s="784"/>
      <c r="AS130" s="784"/>
      <c r="AT130" s="785"/>
      <c r="AU130" s="221"/>
      <c r="AV130" s="221"/>
      <c r="AW130" s="221"/>
      <c r="AX130" s="751" t="s">
        <v>474</v>
      </c>
      <c r="AY130" s="752"/>
      <c r="AZ130" s="752"/>
      <c r="BA130" s="752"/>
      <c r="BB130" s="752"/>
      <c r="BC130" s="752"/>
      <c r="BD130" s="752"/>
      <c r="BE130" s="753"/>
      <c r="BF130" s="754">
        <v>11</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475</v>
      </c>
      <c r="X131" s="761"/>
      <c r="Y131" s="761"/>
      <c r="Z131" s="762"/>
      <c r="AA131" s="763">
        <v>5084063</v>
      </c>
      <c r="AB131" s="764"/>
      <c r="AC131" s="764"/>
      <c r="AD131" s="764"/>
      <c r="AE131" s="765"/>
      <c r="AF131" s="766">
        <v>5075489</v>
      </c>
      <c r="AG131" s="764"/>
      <c r="AH131" s="764"/>
      <c r="AI131" s="764"/>
      <c r="AJ131" s="765"/>
      <c r="AK131" s="766">
        <v>5202313</v>
      </c>
      <c r="AL131" s="764"/>
      <c r="AM131" s="764"/>
      <c r="AN131" s="764"/>
      <c r="AO131" s="765"/>
      <c r="AP131" s="767"/>
      <c r="AQ131" s="768"/>
      <c r="AR131" s="768"/>
      <c r="AS131" s="768"/>
      <c r="AT131" s="769"/>
      <c r="AU131" s="221"/>
      <c r="AV131" s="221"/>
      <c r="AW131" s="221"/>
      <c r="AX131" s="729" t="s">
        <v>476</v>
      </c>
      <c r="AY131" s="730"/>
      <c r="AZ131" s="730"/>
      <c r="BA131" s="730"/>
      <c r="BB131" s="730"/>
      <c r="BC131" s="730"/>
      <c r="BD131" s="730"/>
      <c r="BE131" s="731"/>
      <c r="BF131" s="732">
        <v>18.899999999999999</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738" t="s">
        <v>477</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478</v>
      </c>
      <c r="W132" s="742"/>
      <c r="X132" s="742"/>
      <c r="Y132" s="742"/>
      <c r="Z132" s="743"/>
      <c r="AA132" s="744">
        <v>11.417285740000001</v>
      </c>
      <c r="AB132" s="745"/>
      <c r="AC132" s="745"/>
      <c r="AD132" s="745"/>
      <c r="AE132" s="746"/>
      <c r="AF132" s="747">
        <v>11.03909397</v>
      </c>
      <c r="AG132" s="745"/>
      <c r="AH132" s="745"/>
      <c r="AI132" s="745"/>
      <c r="AJ132" s="746"/>
      <c r="AK132" s="747">
        <v>10.73095756</v>
      </c>
      <c r="AL132" s="745"/>
      <c r="AM132" s="745"/>
      <c r="AN132" s="745"/>
      <c r="AO132" s="746"/>
      <c r="AP132" s="748"/>
      <c r="AQ132" s="749"/>
      <c r="AR132" s="749"/>
      <c r="AS132" s="749"/>
      <c r="AT132" s="75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479</v>
      </c>
      <c r="W133" s="721"/>
      <c r="X133" s="721"/>
      <c r="Y133" s="721"/>
      <c r="Z133" s="722"/>
      <c r="AA133" s="723">
        <v>11.1</v>
      </c>
      <c r="AB133" s="724"/>
      <c r="AC133" s="724"/>
      <c r="AD133" s="724"/>
      <c r="AE133" s="725"/>
      <c r="AF133" s="723">
        <v>11.2</v>
      </c>
      <c r="AG133" s="724"/>
      <c r="AH133" s="724"/>
      <c r="AI133" s="724"/>
      <c r="AJ133" s="725"/>
      <c r="AK133" s="723">
        <v>11</v>
      </c>
      <c r="AL133" s="724"/>
      <c r="AM133" s="724"/>
      <c r="AN133" s="724"/>
      <c r="AO133" s="725"/>
      <c r="AP133" s="726"/>
      <c r="AQ133" s="727"/>
      <c r="AR133" s="727"/>
      <c r="AS133" s="727"/>
      <c r="AT133" s="728"/>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vfZpM74qQUxOgDqnRjizAo86VY81GWXtYCi0V4OO/vh+y0DLLd5nDED+v5g76KrYnf/WpWxBjAHiZlu70zkoUQ==" saltValue="DaLfJURxIJOyMWPQ36P2OQ==" spinCount="100000" sheet="1" objects="1" scenarios="1" formatRows="0"/>
  <mergeCells count="2035">
    <mergeCell ref="B72:P72"/>
    <mergeCell ref="B71:P71"/>
    <mergeCell ref="B70:P70"/>
    <mergeCell ref="B69:P69"/>
    <mergeCell ref="B68:P6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Q68:U68"/>
    <mergeCell ref="V68:Z68"/>
    <mergeCell ref="AA68:AE68"/>
    <mergeCell ref="AF68:AJ68"/>
    <mergeCell ref="AK68:AO68"/>
    <mergeCell ref="CW67:DA67"/>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AU69:AY69"/>
    <mergeCell ref="AZ69:BD69"/>
    <mergeCell ref="CR68:CV68"/>
    <mergeCell ref="CW68:DA68"/>
    <mergeCell ref="DB68:DF68"/>
    <mergeCell ref="DG68:DK68"/>
    <mergeCell ref="CR66:CV66"/>
    <mergeCell ref="BS67:CG67"/>
    <mergeCell ref="CH67:CL67"/>
    <mergeCell ref="CM67:CQ67"/>
    <mergeCell ref="CR67:CV67"/>
    <mergeCell ref="AP68:AT68"/>
    <mergeCell ref="AU68:AY68"/>
    <mergeCell ref="AZ68:BD68"/>
    <mergeCell ref="BS68:CG68"/>
    <mergeCell ref="CH68:CL68"/>
    <mergeCell ref="CM68:CQ68"/>
    <mergeCell ref="AP70:AT70"/>
    <mergeCell ref="AU70:AY70"/>
    <mergeCell ref="AZ70:BD70"/>
    <mergeCell ref="BS70:CG70"/>
    <mergeCell ref="CH70:CL70"/>
    <mergeCell ref="CM70:CQ70"/>
    <mergeCell ref="DB67:DF67"/>
    <mergeCell ref="DG67:DK67"/>
    <mergeCell ref="DL67:DP67"/>
    <mergeCell ref="DQ67:DU67"/>
    <mergeCell ref="DG69:DK69"/>
    <mergeCell ref="DL69:DP69"/>
    <mergeCell ref="DQ69:DU69"/>
    <mergeCell ref="DV69:DZ69"/>
    <mergeCell ref="Q70:U70"/>
    <mergeCell ref="V70:Z70"/>
    <mergeCell ref="AA70:AE70"/>
    <mergeCell ref="AF70:AJ70"/>
    <mergeCell ref="AK70:AO70"/>
    <mergeCell ref="BS69:CG69"/>
    <mergeCell ref="CH69:CL69"/>
    <mergeCell ref="CM69:CQ69"/>
    <mergeCell ref="CR69:CV69"/>
    <mergeCell ref="CW69:DA69"/>
    <mergeCell ref="DB69:DF69"/>
    <mergeCell ref="DV68:DZ68"/>
    <mergeCell ref="Q69:U69"/>
    <mergeCell ref="V69:Z69"/>
    <mergeCell ref="AA69:AE69"/>
    <mergeCell ref="AF69:AJ69"/>
    <mergeCell ref="AK69:AO69"/>
    <mergeCell ref="AP69:AT69"/>
    <mergeCell ref="DG71:DK71"/>
    <mergeCell ref="DL71:DP71"/>
    <mergeCell ref="DQ71:DU71"/>
    <mergeCell ref="DV71:DZ71"/>
    <mergeCell ref="Q72:U72"/>
    <mergeCell ref="V72:Z72"/>
    <mergeCell ref="AA72:AE72"/>
    <mergeCell ref="AF72:AJ72"/>
    <mergeCell ref="AK72:AO72"/>
    <mergeCell ref="BS71:CG71"/>
    <mergeCell ref="CH71:CL71"/>
    <mergeCell ref="CM71:CQ71"/>
    <mergeCell ref="CR71:CV71"/>
    <mergeCell ref="CW71:DA71"/>
    <mergeCell ref="DB71:DF71"/>
    <mergeCell ref="DL68:DP68"/>
    <mergeCell ref="DQ68:DU68"/>
    <mergeCell ref="DV70:DZ70"/>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DV72:DZ72"/>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CR74:CV74"/>
    <mergeCell ref="CW74:DA74"/>
    <mergeCell ref="DB74:DF74"/>
    <mergeCell ref="DG74:DK74"/>
    <mergeCell ref="DL74:DP74"/>
    <mergeCell ref="DQ74:DU74"/>
    <mergeCell ref="AP74:AT74"/>
    <mergeCell ref="AU74:AY74"/>
    <mergeCell ref="AZ74:BD74"/>
    <mergeCell ref="BS74:CG74"/>
    <mergeCell ref="CH74:CL74"/>
    <mergeCell ref="CM74:CQ74"/>
    <mergeCell ref="B74:P74"/>
    <mergeCell ref="DG73:DK73"/>
    <mergeCell ref="DL73:DP73"/>
    <mergeCell ref="DQ73:DU73"/>
    <mergeCell ref="DV73:DZ73"/>
    <mergeCell ref="Q74:U74"/>
    <mergeCell ref="V74:Z74"/>
    <mergeCell ref="AA74:AE74"/>
    <mergeCell ref="AF74:AJ74"/>
    <mergeCell ref="AK74:AO74"/>
    <mergeCell ref="BS73:CG73"/>
    <mergeCell ref="CH73:CL73"/>
    <mergeCell ref="CM73:CQ73"/>
    <mergeCell ref="CR73:CV73"/>
    <mergeCell ref="CW73:DA73"/>
    <mergeCell ref="DB73:DF73"/>
    <mergeCell ref="B73:P73"/>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4"/>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85" zoomScaleNormal="85" zoomScaleSheetLayoutView="85" workbookViewId="0"/>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480</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0VhutmTiXwNBLLUi9BG283cH4XEQNiz94wHZVwVK9UQMhZYgTJGTdj4WFMtzTF3cJgZL7aIZ+hTi01roe+Dwg==" saltValue="q6jQ3sQ/AW9AE+B/5sDKsw==" spinCount="100000" sheet="1" objects="1" scenarios="1"/>
  <dataConsolidate/>
  <phoneticPr fontId="4"/>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37XyYo8F31lcIsma0LXytomFdaBtJF2aTvb//M3ajg4WvRXpRFJCu5paHPI9ROBD/459wHBgq7oqF9QALvq+A==" saltValue="ybj/aNUGvfCqPyGXCcO6+Q==" spinCount="100000" sheet="1" objects="1" scenarios="1"/>
  <dataConsolidate/>
  <phoneticPr fontId="4"/>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96" zoomScaleSheetLayoutView="96" workbookViewId="0">
      <selection activeCell="AP62" sqref="AP62"/>
    </sheetView>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481</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482</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8" t="s">
        <v>483</v>
      </c>
      <c r="AP7" s="260"/>
      <c r="AQ7" s="261" t="s">
        <v>484</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9"/>
      <c r="AP8" s="266" t="s">
        <v>485</v>
      </c>
      <c r="AQ8" s="267" t="s">
        <v>486</v>
      </c>
      <c r="AR8" s="268" t="s">
        <v>487</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30" t="s">
        <v>488</v>
      </c>
      <c r="AL9" s="1131"/>
      <c r="AM9" s="1131"/>
      <c r="AN9" s="1132"/>
      <c r="AO9" s="269">
        <v>2132956</v>
      </c>
      <c r="AP9" s="269">
        <v>166261</v>
      </c>
      <c r="AQ9" s="270">
        <v>120794</v>
      </c>
      <c r="AR9" s="271">
        <v>37.6</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30" t="s">
        <v>489</v>
      </c>
      <c r="AL10" s="1131"/>
      <c r="AM10" s="1131"/>
      <c r="AN10" s="1132"/>
      <c r="AO10" s="272">
        <v>310976</v>
      </c>
      <c r="AP10" s="272">
        <v>24240</v>
      </c>
      <c r="AQ10" s="273">
        <v>16294</v>
      </c>
      <c r="AR10" s="274">
        <v>48.8</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30" t="s">
        <v>490</v>
      </c>
      <c r="AL11" s="1131"/>
      <c r="AM11" s="1131"/>
      <c r="AN11" s="1132"/>
      <c r="AO11" s="272">
        <v>36700</v>
      </c>
      <c r="AP11" s="272">
        <v>2861</v>
      </c>
      <c r="AQ11" s="273">
        <v>1928</v>
      </c>
      <c r="AR11" s="274">
        <v>48.4</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30" t="s">
        <v>491</v>
      </c>
      <c r="AL12" s="1131"/>
      <c r="AM12" s="1131"/>
      <c r="AN12" s="1132"/>
      <c r="AO12" s="272" t="s">
        <v>492</v>
      </c>
      <c r="AP12" s="272" t="s">
        <v>492</v>
      </c>
      <c r="AQ12" s="273">
        <v>20</v>
      </c>
      <c r="AR12" s="274" t="s">
        <v>492</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30" t="s">
        <v>493</v>
      </c>
      <c r="AL13" s="1131"/>
      <c r="AM13" s="1131"/>
      <c r="AN13" s="1132"/>
      <c r="AO13" s="272" t="s">
        <v>492</v>
      </c>
      <c r="AP13" s="272" t="s">
        <v>492</v>
      </c>
      <c r="AQ13" s="273">
        <v>4630</v>
      </c>
      <c r="AR13" s="274" t="s">
        <v>492</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30" t="s">
        <v>494</v>
      </c>
      <c r="AL14" s="1131"/>
      <c r="AM14" s="1131"/>
      <c r="AN14" s="1132"/>
      <c r="AO14" s="272">
        <v>110984</v>
      </c>
      <c r="AP14" s="272">
        <v>8651</v>
      </c>
      <c r="AQ14" s="273">
        <v>2459</v>
      </c>
      <c r="AR14" s="274">
        <v>251.8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33" t="s">
        <v>495</v>
      </c>
      <c r="AL15" s="1134"/>
      <c r="AM15" s="1134"/>
      <c r="AN15" s="1135"/>
      <c r="AO15" s="272">
        <v>-172879</v>
      </c>
      <c r="AP15" s="272">
        <v>-13476</v>
      </c>
      <c r="AQ15" s="273">
        <v>-7108</v>
      </c>
      <c r="AR15" s="274">
        <v>89.6</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33" t="s">
        <v>177</v>
      </c>
      <c r="AL16" s="1134"/>
      <c r="AM16" s="1134"/>
      <c r="AN16" s="1135"/>
      <c r="AO16" s="272">
        <v>2418737</v>
      </c>
      <c r="AP16" s="272">
        <v>188537</v>
      </c>
      <c r="AQ16" s="273">
        <v>139017</v>
      </c>
      <c r="AR16" s="274">
        <v>35.6</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496</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497</v>
      </c>
      <c r="AP20" s="281" t="s">
        <v>498</v>
      </c>
      <c r="AQ20" s="282" t="s">
        <v>499</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36" t="s">
        <v>500</v>
      </c>
      <c r="AL21" s="1137"/>
      <c r="AM21" s="1137"/>
      <c r="AN21" s="1138"/>
      <c r="AO21" s="285">
        <v>12.39</v>
      </c>
      <c r="AP21" s="286">
        <v>11.1</v>
      </c>
      <c r="AQ21" s="287">
        <v>1.29</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36" t="s">
        <v>501</v>
      </c>
      <c r="AL22" s="1137"/>
      <c r="AM22" s="1137"/>
      <c r="AN22" s="1138"/>
      <c r="AO22" s="290">
        <v>95.7</v>
      </c>
      <c r="AP22" s="291">
        <v>96.5</v>
      </c>
      <c r="AQ22" s="292">
        <v>-0.8</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29" t="s">
        <v>502</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55"/>
    </row>
    <row r="27" spans="1:46" x14ac:dyDescent="0.15">
      <c r="A27" s="297"/>
      <c r="AO27" s="250"/>
      <c r="AP27" s="250"/>
      <c r="AQ27" s="250"/>
      <c r="AR27" s="250"/>
      <c r="AS27" s="250"/>
      <c r="AT27" s="250"/>
    </row>
    <row r="28" spans="1:46" ht="17.25" x14ac:dyDescent="0.15">
      <c r="A28" s="251" t="s">
        <v>503</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504</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8" t="s">
        <v>483</v>
      </c>
      <c r="AP30" s="260"/>
      <c r="AQ30" s="261" t="s">
        <v>484</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9"/>
      <c r="AP31" s="266" t="s">
        <v>485</v>
      </c>
      <c r="AQ31" s="267" t="s">
        <v>486</v>
      </c>
      <c r="AR31" s="268" t="s">
        <v>487</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20" t="s">
        <v>505</v>
      </c>
      <c r="AL32" s="1121"/>
      <c r="AM32" s="1121"/>
      <c r="AN32" s="1122"/>
      <c r="AO32" s="300">
        <v>1643108</v>
      </c>
      <c r="AP32" s="300">
        <v>128078</v>
      </c>
      <c r="AQ32" s="301">
        <v>62408</v>
      </c>
      <c r="AR32" s="302">
        <v>105.2</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20" t="s">
        <v>506</v>
      </c>
      <c r="AL33" s="1121"/>
      <c r="AM33" s="1121"/>
      <c r="AN33" s="1122"/>
      <c r="AO33" s="300" t="s">
        <v>492</v>
      </c>
      <c r="AP33" s="300" t="s">
        <v>492</v>
      </c>
      <c r="AQ33" s="301" t="s">
        <v>492</v>
      </c>
      <c r="AR33" s="302" t="s">
        <v>492</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20" t="s">
        <v>507</v>
      </c>
      <c r="AL34" s="1121"/>
      <c r="AM34" s="1121"/>
      <c r="AN34" s="1122"/>
      <c r="AO34" s="300">
        <v>667</v>
      </c>
      <c r="AP34" s="300">
        <v>52</v>
      </c>
      <c r="AQ34" s="301">
        <v>4</v>
      </c>
      <c r="AR34" s="302">
        <v>1200</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20" t="s">
        <v>508</v>
      </c>
      <c r="AL35" s="1121"/>
      <c r="AM35" s="1121"/>
      <c r="AN35" s="1122"/>
      <c r="AO35" s="300">
        <v>404324</v>
      </c>
      <c r="AP35" s="300">
        <v>31516</v>
      </c>
      <c r="AQ35" s="301">
        <v>14219</v>
      </c>
      <c r="AR35" s="302">
        <v>121.6</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20" t="s">
        <v>509</v>
      </c>
      <c r="AL36" s="1121"/>
      <c r="AM36" s="1121"/>
      <c r="AN36" s="1122"/>
      <c r="AO36" s="300">
        <v>533</v>
      </c>
      <c r="AP36" s="300">
        <v>42</v>
      </c>
      <c r="AQ36" s="301">
        <v>4004</v>
      </c>
      <c r="AR36" s="302">
        <v>-99</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20" t="s">
        <v>510</v>
      </c>
      <c r="AL37" s="1121"/>
      <c r="AM37" s="1121"/>
      <c r="AN37" s="1122"/>
      <c r="AO37" s="300" t="s">
        <v>492</v>
      </c>
      <c r="AP37" s="300" t="s">
        <v>492</v>
      </c>
      <c r="AQ37" s="301">
        <v>309</v>
      </c>
      <c r="AR37" s="302" t="s">
        <v>492</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23" t="s">
        <v>511</v>
      </c>
      <c r="AL38" s="1124"/>
      <c r="AM38" s="1124"/>
      <c r="AN38" s="1125"/>
      <c r="AO38" s="303">
        <v>124</v>
      </c>
      <c r="AP38" s="303">
        <v>10</v>
      </c>
      <c r="AQ38" s="304">
        <v>4</v>
      </c>
      <c r="AR38" s="292">
        <v>150</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23" t="s">
        <v>512</v>
      </c>
      <c r="AL39" s="1124"/>
      <c r="AM39" s="1124"/>
      <c r="AN39" s="1125"/>
      <c r="AO39" s="300">
        <v>-229548</v>
      </c>
      <c r="AP39" s="300">
        <v>-17893</v>
      </c>
      <c r="AQ39" s="301">
        <v>-2554</v>
      </c>
      <c r="AR39" s="302">
        <v>600.6</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20" t="s">
        <v>513</v>
      </c>
      <c r="AL40" s="1121"/>
      <c r="AM40" s="1121"/>
      <c r="AN40" s="1122"/>
      <c r="AO40" s="300">
        <v>-1260950</v>
      </c>
      <c r="AP40" s="300">
        <v>-98289</v>
      </c>
      <c r="AQ40" s="301">
        <v>-52280</v>
      </c>
      <c r="AR40" s="302">
        <v>88</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26" t="s">
        <v>287</v>
      </c>
      <c r="AL41" s="1127"/>
      <c r="AM41" s="1127"/>
      <c r="AN41" s="1128"/>
      <c r="AO41" s="300">
        <v>558258</v>
      </c>
      <c r="AP41" s="300">
        <v>43515</v>
      </c>
      <c r="AQ41" s="301">
        <v>26115</v>
      </c>
      <c r="AR41" s="302">
        <v>66.599999999999994</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514</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515</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13" t="s">
        <v>483</v>
      </c>
      <c r="AN49" s="1115" t="s">
        <v>516</v>
      </c>
      <c r="AO49" s="1116"/>
      <c r="AP49" s="1116"/>
      <c r="AQ49" s="1116"/>
      <c r="AR49" s="1117"/>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14"/>
      <c r="AN50" s="316" t="s">
        <v>517</v>
      </c>
      <c r="AO50" s="317" t="s">
        <v>518</v>
      </c>
      <c r="AP50" s="318" t="s">
        <v>519</v>
      </c>
      <c r="AQ50" s="319" t="s">
        <v>520</v>
      </c>
      <c r="AR50" s="320" t="s">
        <v>521</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522</v>
      </c>
      <c r="AL51" s="313"/>
      <c r="AM51" s="321">
        <v>2435439</v>
      </c>
      <c r="AN51" s="322">
        <v>174334</v>
      </c>
      <c r="AO51" s="323">
        <v>3.4</v>
      </c>
      <c r="AP51" s="324">
        <v>94796</v>
      </c>
      <c r="AQ51" s="325">
        <v>1.4</v>
      </c>
      <c r="AR51" s="326">
        <v>2</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523</v>
      </c>
      <c r="AM52" s="329">
        <v>1766868</v>
      </c>
      <c r="AN52" s="330">
        <v>126476</v>
      </c>
      <c r="AO52" s="331">
        <v>-10.3</v>
      </c>
      <c r="AP52" s="332">
        <v>55781</v>
      </c>
      <c r="AQ52" s="333">
        <v>4.5999999999999996</v>
      </c>
      <c r="AR52" s="334">
        <v>-14.9</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524</v>
      </c>
      <c r="AL53" s="313"/>
      <c r="AM53" s="321">
        <v>1110885</v>
      </c>
      <c r="AN53" s="322">
        <v>81479</v>
      </c>
      <c r="AO53" s="323">
        <v>-53.3</v>
      </c>
      <c r="AP53" s="324">
        <v>97758</v>
      </c>
      <c r="AQ53" s="325">
        <v>3.1</v>
      </c>
      <c r="AR53" s="326">
        <v>-56.4</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523</v>
      </c>
      <c r="AM54" s="329">
        <v>648452</v>
      </c>
      <c r="AN54" s="330">
        <v>47561</v>
      </c>
      <c r="AO54" s="331">
        <v>-62.4</v>
      </c>
      <c r="AP54" s="332">
        <v>45946</v>
      </c>
      <c r="AQ54" s="333">
        <v>-17.600000000000001</v>
      </c>
      <c r="AR54" s="334">
        <v>-44.8</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525</v>
      </c>
      <c r="AL55" s="313"/>
      <c r="AM55" s="321">
        <v>1202795</v>
      </c>
      <c r="AN55" s="322">
        <v>89654</v>
      </c>
      <c r="AO55" s="323">
        <v>10</v>
      </c>
      <c r="AP55" s="324">
        <v>91338</v>
      </c>
      <c r="AQ55" s="325">
        <v>-6.6</v>
      </c>
      <c r="AR55" s="326">
        <v>16.600000000000001</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523</v>
      </c>
      <c r="AM56" s="329">
        <v>684724</v>
      </c>
      <c r="AN56" s="330">
        <v>51038</v>
      </c>
      <c r="AO56" s="331">
        <v>7.3</v>
      </c>
      <c r="AP56" s="332">
        <v>43989</v>
      </c>
      <c r="AQ56" s="333">
        <v>-4.3</v>
      </c>
      <c r="AR56" s="334">
        <v>11.6</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526</v>
      </c>
      <c r="AL57" s="313"/>
      <c r="AM57" s="321">
        <v>1671971</v>
      </c>
      <c r="AN57" s="322">
        <v>127690</v>
      </c>
      <c r="AO57" s="323">
        <v>42.4</v>
      </c>
      <c r="AP57" s="324">
        <v>103975</v>
      </c>
      <c r="AQ57" s="325">
        <v>13.8</v>
      </c>
      <c r="AR57" s="326">
        <v>28.6</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523</v>
      </c>
      <c r="AM58" s="329">
        <v>1107564</v>
      </c>
      <c r="AN58" s="330">
        <v>84586</v>
      </c>
      <c r="AO58" s="331">
        <v>65.7</v>
      </c>
      <c r="AP58" s="332">
        <v>52698</v>
      </c>
      <c r="AQ58" s="333">
        <v>19.8</v>
      </c>
      <c r="AR58" s="334">
        <v>45.9</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527</v>
      </c>
      <c r="AL59" s="313"/>
      <c r="AM59" s="321">
        <v>1927221</v>
      </c>
      <c r="AN59" s="322">
        <v>150224</v>
      </c>
      <c r="AO59" s="323">
        <v>17.600000000000001</v>
      </c>
      <c r="AP59" s="324">
        <v>112678</v>
      </c>
      <c r="AQ59" s="325">
        <v>8.4</v>
      </c>
      <c r="AR59" s="326">
        <v>9.1999999999999993</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523</v>
      </c>
      <c r="AM60" s="329">
        <v>1534533</v>
      </c>
      <c r="AN60" s="330">
        <v>119614</v>
      </c>
      <c r="AO60" s="331">
        <v>41.4</v>
      </c>
      <c r="AP60" s="332">
        <v>55165</v>
      </c>
      <c r="AQ60" s="333">
        <v>4.7</v>
      </c>
      <c r="AR60" s="334">
        <v>36.700000000000003</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528</v>
      </c>
      <c r="AL61" s="335"/>
      <c r="AM61" s="336">
        <v>1669662</v>
      </c>
      <c r="AN61" s="337">
        <v>124676</v>
      </c>
      <c r="AO61" s="338">
        <v>4</v>
      </c>
      <c r="AP61" s="339">
        <v>100109</v>
      </c>
      <c r="AQ61" s="340">
        <v>4</v>
      </c>
      <c r="AR61" s="326">
        <v>0</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523</v>
      </c>
      <c r="AM62" s="329">
        <v>1148428</v>
      </c>
      <c r="AN62" s="330">
        <v>85855</v>
      </c>
      <c r="AO62" s="331">
        <v>8.3000000000000007</v>
      </c>
      <c r="AP62" s="332">
        <v>50716</v>
      </c>
      <c r="AQ62" s="333">
        <v>1.4</v>
      </c>
      <c r="AR62" s="334">
        <v>6.9</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zuRF7dd/gjz12ARvo1Q3CB1urBKYuCQ6lOJZA4moGztUohWxrxtVE8f30NFUTvnuClPJZhjhhXDCjnzksRYVqA==" saltValue="gZ0l1soq1BGt9WqwjVCkbA=="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4"/>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90" zoomScaleNormal="90" zoomScaleSheetLayoutView="55" workbookViewId="0"/>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480</v>
      </c>
    </row>
    <row r="121" spans="125:125" ht="13.5" hidden="1" customHeight="1" x14ac:dyDescent="0.15">
      <c r="DU121" s="247"/>
    </row>
  </sheetData>
  <sheetProtection algorithmName="SHA-512" hashValue="FdxutWJuVDxFXf9/te/DqcYeH6d0bN5ojoJrmj7fQjIkRhN7ZKhCDDdGpB4O61LiKvj0Q7HidaG1XImGCFIL9Q==" saltValue="6DMhwUtTG5qNHcNw1/gJxQ==" spinCount="100000" sheet="1" objects="1" scenarios="1"/>
  <dataConsolidate/>
  <phoneticPr fontId="4"/>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480</v>
      </c>
    </row>
  </sheetData>
  <sheetProtection algorithmName="SHA-512" hashValue="pfnGcId2ERBTj+r/N6UQX9DhK3xpeS1cAfLZBEeP5cDkBiwPWtPk8OfxrTtKbQkJEKP8SckwdLxE4rL4cf8Qcg==" saltValue="2xa1+l8L9HTQ6o12dP1DIg==" spinCount="100000" sheet="1" objects="1" scenarios="1"/>
  <dataConsolidate/>
  <phoneticPr fontId="4"/>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530</v>
      </c>
      <c r="G46" s="8" t="s">
        <v>531</v>
      </c>
      <c r="H46" s="8" t="s">
        <v>532</v>
      </c>
      <c r="I46" s="8" t="s">
        <v>533</v>
      </c>
      <c r="J46" s="9" t="s">
        <v>534</v>
      </c>
    </row>
    <row r="47" spans="2:10" ht="57.75" customHeight="1" x14ac:dyDescent="0.15">
      <c r="B47" s="10"/>
      <c r="C47" s="1139" t="s">
        <v>3</v>
      </c>
      <c r="D47" s="1139"/>
      <c r="E47" s="1140"/>
      <c r="F47" s="11">
        <v>32.07</v>
      </c>
      <c r="G47" s="12">
        <v>34.700000000000003</v>
      </c>
      <c r="H47" s="12">
        <v>39.020000000000003</v>
      </c>
      <c r="I47" s="12">
        <v>36.770000000000003</v>
      </c>
      <c r="J47" s="13">
        <v>34.880000000000003</v>
      </c>
    </row>
    <row r="48" spans="2:10" ht="57.75" customHeight="1" x14ac:dyDescent="0.15">
      <c r="B48" s="14"/>
      <c r="C48" s="1141" t="s">
        <v>4</v>
      </c>
      <c r="D48" s="1141"/>
      <c r="E48" s="1142"/>
      <c r="F48" s="15">
        <v>7.63</v>
      </c>
      <c r="G48" s="16">
        <v>11.54</v>
      </c>
      <c r="H48" s="16">
        <v>10.49</v>
      </c>
      <c r="I48" s="16">
        <v>6.25</v>
      </c>
      <c r="J48" s="17">
        <v>3.86</v>
      </c>
    </row>
    <row r="49" spans="2:10" ht="57.75" customHeight="1" thickBot="1" x14ac:dyDescent="0.2">
      <c r="B49" s="18"/>
      <c r="C49" s="1143" t="s">
        <v>5</v>
      </c>
      <c r="D49" s="1143"/>
      <c r="E49" s="1144"/>
      <c r="F49" s="19">
        <v>4.1100000000000003</v>
      </c>
      <c r="G49" s="20">
        <v>2.3199999999999998</v>
      </c>
      <c r="H49" s="20" t="s">
        <v>535</v>
      </c>
      <c r="I49" s="20" t="s">
        <v>536</v>
      </c>
      <c r="J49" s="21" t="s">
        <v>537</v>
      </c>
    </row>
    <row r="50" spans="2:10" x14ac:dyDescent="0.15"/>
  </sheetData>
  <sheetProtection algorithmName="SHA-512" hashValue="3McoVY3D2gKmk0jbBRRjdJ9pxohVguPaaC8jsVO+5NlDrvwfoRffC4ZKXDQs6BnVz/cs6o2NMaTXZpJNfHCeqg==" saltValue="rmK+JfmQmM/YENSp+28m5Q==" spinCount="100000" sheet="1" objects="1" scenarios="1"/>
  <mergeCells count="3">
    <mergeCell ref="C47:E47"/>
    <mergeCell ref="C48:E48"/>
    <mergeCell ref="C49:E49"/>
  </mergeCells>
  <phoneticPr fontId="4"/>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SonLOAdmin</cp:lastModifiedBy>
  <cp:lastPrinted>2026-03-16T02:29:47Z</cp:lastPrinted>
  <dcterms:created xsi:type="dcterms:W3CDTF">2026-02-23T07:55:32Z</dcterms:created>
  <dcterms:modified xsi:type="dcterms:W3CDTF">2026-03-16T08:30:56Z</dcterms:modified>
  <cp:category/>
</cp:coreProperties>
</file>