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63" i="11"/>
  <c r="AU88" i="11" l="1"/>
  <c r="AP88" i="11"/>
  <c r="AF88" i="11"/>
  <c r="CW102" i="11"/>
  <c r="DB102" i="11"/>
  <c r="DG102" i="11"/>
  <c r="DL102" i="11"/>
  <c r="DQ102" i="11"/>
  <c r="DV102" i="11"/>
  <c r="CR102" i="11"/>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W36" i="9"/>
  <c r="BE36" i="9"/>
  <c r="BW35" i="9"/>
  <c r="BE35" i="9"/>
  <c r="CO34" i="9"/>
  <c r="CO35" i="9" s="1"/>
  <c r="CO36" i="9" s="1"/>
  <c r="CO37" i="9" s="1"/>
  <c r="CO38" i="9" s="1"/>
  <c r="CO39" i="9" s="1"/>
  <c r="CO40" i="9" s="1"/>
  <c r="CO41" i="9" s="1"/>
  <c r="CO42" i="9" s="1"/>
  <c r="CO43" i="9" s="1"/>
  <c r="BW34" i="9"/>
  <c r="BE34" i="9"/>
  <c r="C34" i="9"/>
  <c r="C35" i="9" s="1"/>
  <c r="C36"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<sst xmlns="http://schemas.openxmlformats.org/spreadsheetml/2006/main" count="900" uniqueCount="554">
  <si>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</si>
  <si>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</si>
  <si>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</si>
  <si>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</si>
  <si>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</si>
  <si>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</si>
  <si>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</si>
  <si>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</si>
  <si>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</si>
  <si>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</si>
  <si>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</si>
  <si>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</si>
  <si>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</si>
  <si>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</si>
  <si>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</si>
  <si>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</si>
  <si>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</si>
  <si>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</si>
  <si>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</si>
  <si>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</si>
  <si>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</si>
  <si>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</si>
  <si>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</si>
  <si>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</si>
  <si>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</si>
  <si>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</si>
  <si>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</si>
  <si>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</si>
  <si>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</si>
  <si>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</si>
  <si>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</si>
  <si>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</si>
  <si>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</si>
  <si>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</si>
  <si>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</si>
  <si>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</si>
  <si>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</si>
  <si>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</si>
  <si>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</si>
  <si>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</si>
  <si>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</si>
  <si>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</si>
  <si>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</si>
  <si>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</si>
  <si>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</si>
  <si>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</si>
  <si>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</si>
  <si>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</si>
  <si>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</si>
  <si>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</si>
  <si>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</si>
  <si>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</si>
  <si>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</si>
  <si>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</si>
  <si>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</si>
  <si>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</si>
  <si>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</si>
  <si>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</si>
  <si>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</si>
  <si>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</si>
  <si>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</si>
  <si>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</si>
  <si>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</si>
  <si>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</si>
  <si>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</si>
  <si>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</si>
  <si>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</si>
  <si>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</si>
  <si>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</si>
  <si>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</si>
  <si>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</si>
  <si>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</si>
  <si>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</si>
  <si>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</si>
  <si>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</si>
  <si>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</si>
  <si>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</si>
  <si>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</si>
  <si>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</si>
  <si>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</si>
  <si>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</si>
  <si>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</si>
  <si>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</si>
  <si>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</si>
  <si>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</si>
  <si>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</si>
  <si>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</si>
  <si>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</si>
  <si>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</si>
  <si>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</si>
  <si>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</si>
  <si>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</si>
  <si>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</si>
  <si>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</si>
  <si>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</si>
  <si>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</si>
  <si>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</si>
  <si>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</si>
  <si>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</si>
  <si>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</si>
  <si>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</si>
  <si>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</si>
  <si>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</si>
  <si>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</si>
  <si>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</si>
  <si>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</si>
  <si>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</si>
  <si>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</si>
  <si>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</si>
  <si>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</si>
  <si>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</si>
  <si>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</si>
  <si>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</si>
  <si>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</si>
  <si>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</si>
  <si>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</si>
  <si>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</si>
  <si>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</si>
  <si>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</si>
  <si>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</si>
  <si>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</si>
  <si>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</si>
  <si>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</si>
  <si>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</si>
  <si>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</si>
  <si>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</si>
  <si>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</si>
  <si>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</si>
  <si>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</si>
  <si>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</si>
  <si>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</si>
  <si>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</si>
  <si>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</si>
  <si>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</si>
  <si>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</si>
  <si>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</si>
  <si>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病院事業会計</t>
    <phoneticPr fontId="5"/>
  </si>
  <si>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</si>
  <si>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</si>
  <si>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</si>
  <si>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</si>
  <si>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</si>
  <si>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</si>
  <si>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</si>
  <si>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</si>
  <si>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</si>
  <si>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</si>
  <si>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</si>
  <si>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</si>
  <si>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</si>
  <si>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</si>
  <si>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</si>
  <si>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</si>
  <si>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</si>
  <si>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</si>
  <si>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</si>
  <si>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</si>
  <si>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</si>
  <si>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</si>
  <si>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</si>
  <si>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</si>
  <si>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</si>
  <si>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</si>
  <si>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</si>
  <si>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</si>
  <si>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</si>
  <si>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</si>
  <si>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</si>
  <si>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</si>
  <si>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</si>
  <si>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</si>
  <si>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</si>
  <si>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</si>
  <si>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</si>
  <si>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</si>
  <si>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</si>
  <si>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</si>
  <si>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</si>
  <si>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</si>
  <si>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</si>
  <si>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</si>
  <si>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</si>
  <si>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</si>
  <si>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</si>
  <si>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</si>
  <si>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</si>
  <si>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</si>
  <si>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</si>
  <si>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</si>
  <si>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</si>
  <si>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</si>
  <si>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</si>
  <si>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</si>
  <si>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</si>
  <si>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</si>
  <si>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</si>
  <si>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</si>
  <si>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</si>
  <si>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</si>
  <si>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</si>
  <si>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</si>
  <si>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</si>
  <si>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</si>
  <si>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</si>
  <si>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</si>
  <si>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</si>
  <si>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</si>
  <si>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</si>
  <si>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</si>
  <si>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</si>
  <si>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</si>
  <si>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</si>
  <si>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</si>
  <si>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</si>
  <si>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</si>
  <si>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</si>
  <si>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</si>
  <si>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</si>
  <si>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</si>
  <si>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</si>
  <si>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</si>
  <si>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</si>
  <si>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</si>
  <si>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</si>
  <si>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</si>
  <si>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</si>
  <si>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</si>
  <si>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</si>
  <si>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</si>
  <si>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</si>
  <si>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</si>
  <si>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</si>
  <si>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</si>
  <si>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</si>
  <si>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</si>
  <si>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</si>
  <si>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</si>
  <si>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</si>
  <si>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</si>
  <si>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</si>
  <si>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</si>
  <si>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</si>
  <si>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</si>
  <si>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</si>
  <si>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</si>
  <si>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</si>
  <si>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</si>
  <si>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</si>
  <si>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</si>
  <si>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</si>
  <si>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</si>
  <si>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</si>
  <si>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</si>
  <si>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</si>
  <si>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</si>
  <si>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</si>
  <si>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</si>
  <si>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</si>
  <si>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</si>
  <si>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</si>
  <si>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</si>
  <si>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</si>
  <si>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</si>
  <si>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</si>
  <si>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</si>
  <si>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</si>
  <si>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</si>
  <si>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</si>
  <si>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</si>
  <si>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</si>
  <si>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</si>
  <si>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</si>
  <si>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</si>
  <si>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</si>
  <si>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</si>
  <si>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</si>
  <si>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</si>
  <si>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</si>
  <si>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</si>
  <si>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</si>
  <si>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</si>
  <si>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</si>
  <si>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</si>
  <si>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</si>
  <si>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</si>
  <si>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</si>
  <si>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</si>
  <si>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</si>
  <si>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</si>
  <si>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</si>
  <si>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</si>
  <si>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</si>
  <si>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</si>
  <si>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</si>
  <si>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</si>
  <si>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</si>
  <si>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</si>
  <si>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</si>
  <si>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</si>
  <si>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</si>
  <si>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</si>
  <si>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</si>
  <si>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</si>
  <si>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</si>
  <si>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</si>
  <si>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</si>
  <si>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</si>
  <si>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</si>
  <si>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</si>
  <si>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</si>
  <si>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</si>
  <si>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</si>
  <si>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</si>
  <si>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</si>
  <si>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</si>
  <si>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</si>
  <si>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</si>
  <si>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</si>
  <si>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</si>
  <si>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</si>
  <si>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</si>
  <si>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</si>
  <si>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</si>
  <si>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</si>
  <si>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</si>
  <si>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</si>
  <si>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</si>
  <si>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</si>
  <si>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</si>
  <si>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</si>
  <si>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</si>
  <si>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</si>
  <si>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</si>
  <si>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</si>
  <si>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</si>
  <si>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</si>
  <si>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</si>
  <si>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</si>
  <si>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</si>
  <si>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</si>
  <si>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</si>
  <si>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</si>
  <si>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</si>
  <si>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</si>
  <si>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</si>
  <si>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</si>
  <si>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</si>
  <si>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</si>
  <si>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</si>
  <si>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</si>
  <si>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</si>
  <si>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</si>
  <si>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</si>
  <si>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</si>
  <si>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</si>
  <si>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</si>
  <si>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</si>
  <si>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</si>
  <si>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</si>
  <si>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</si>
  <si>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</si>
  <si>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</si>
  <si>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</si>
  <si>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</si>
  <si>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</si>
  <si>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</si>
  <si>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特別会計公共用地先行取得事業費</t>
    <phoneticPr fontId="5"/>
  </si>
  <si>
    <t>特別会計宝塚すみれ墓苑事業費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</si>
  <si>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</si>
  <si>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</si>
  <si>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</si>
  <si>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</si>
  <si>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</si>
  <si>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</si>
  <si>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</si>
  <si>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</si>
  <si>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</si>
  <si>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</si>
  <si>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</si>
  <si>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</si>
  <si>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</si>
  <si>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</si>
  <si>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t>
    <phoneticPr fontId="5"/>
  </si>
  <si>
    <t>介護保険事業</t>
    <phoneticPr fontId="5"/>
  </si>
  <si>
    <t>農業共済事業</t>
    <phoneticPr fontId="5"/>
  </si>
  <si>
    <t>後期高齢者医療事業</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</si>
  <si>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</si>
  <si>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</si>
  <si>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</si>
  <si>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</si>
  <si>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</si>
  <si>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</si>
  <si>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</si>
  <si>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</si>
  <si>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</si>
  <si>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</si>
  <si>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</si>
  <si>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</si>
  <si>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</si>
  <si>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</si>
  <si>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</si>
  <si>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</si>
  <si>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</si>
  <si>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</si>
  <si>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</si>
  <si>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</si>
  <si>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</si>
  <si>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</si>
  <si>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</si>
  <si>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</si>
  <si>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</si>
  <si>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</si>
  <si>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</si>
  <si>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</si>
  <si>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</si>
  <si>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</si>
  <si>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</si>
  <si>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</si>
  <si>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</si>
  <si>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</si>
  <si>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</si>
  <si>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</si>
  <si>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</si>
  <si>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</si>
  <si>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</si>
  <si>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</si>
  <si>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</si>
  <si>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</si>
  <si>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</si>
  <si>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</si>
  <si>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</si>
  <si>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</si>
  <si>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</si>
  <si>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</si>
  <si>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</si>
  <si>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</si>
  <si>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</si>
  <si>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</si>
  <si>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</si>
  <si>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</si>
  <si>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</si>
  <si>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</si>
  <si>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</si>
  <si>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</si>
  <si>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</si>
  <si>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</si>
  <si>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</si>
  <si>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</si>
  <si>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</si>
  <si>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</si>
  <si>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</si>
  <si>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</si>
  <si>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</si>
  <si>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</si>
  <si>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</si>
  <si>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</si>
  <si>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</si>
  <si>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</si>
  <si>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</si>
  <si>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</si>
  <si>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</si>
  <si>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</si>
  <si>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</si>
  <si>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</si>
  <si>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</si>
  <si>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</si>
  <si>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</si>
  <si>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</si>
  <si>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</si>
  <si>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</si>
  <si>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</si>
  <si>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</si>
  <si>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</si>
  <si>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</si>
  <si>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</si>
  <si>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</si>
  <si>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</si>
  <si>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</si>
  <si>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</si>
  <si>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</si>
  <si>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</si>
  <si>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</si>
  <si>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</si>
  <si>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</si>
  <si>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</si>
  <si>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</si>
  <si>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</si>
  <si>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</si>
  <si>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</si>
  <si>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</si>
  <si>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</si>
  <si>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</si>
  <si>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</si>
  <si>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</si>
  <si>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</si>
  <si>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</si>
  <si>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</si>
  <si>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</si>
  <si>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</si>
  <si>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</si>
  <si>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</si>
  <si>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</si>
  <si>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</si>
  <si>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</si>
  <si>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</si>
  <si>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</si>
  <si>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</si>
  <si>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</si>
  <si>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</si>
  <si>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</si>
  <si>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</si>
  <si>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</si>
  <si>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</si>
  <si>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</si>
  <si>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</si>
  <si>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</si>
  <si>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</si>
  <si>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</si>
  <si>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</si>
  <si>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</si>
  <si>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</si>
  <si>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</si>
  <si>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</si>
  <si>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0.49</t>
  </si>
  <si>
    <t>国民健康保険事業</t>
  </si>
  <si>
    <t>▲ 1.30</t>
  </si>
  <si>
    <t>▲ 1.47</t>
  </si>
  <si>
    <t>▲ 2.49</t>
  </si>
  <si>
    <t>▲ 3.47</t>
  </si>
  <si>
    <t>▲ 3.88</t>
  </si>
  <si>
    <t>病院事業会計</t>
  </si>
  <si>
    <t>▲ 0.09</t>
  </si>
  <si>
    <t>▲ 2.46</t>
  </si>
  <si>
    <t>水道事業会計</t>
  </si>
  <si>
    <t>一般会計</t>
  </si>
  <si>
    <t>特別会計宝塚すみれ墓苑事業費</t>
  </si>
  <si>
    <t>後期高齢者医療事業</t>
  </si>
  <si>
    <t>農業共済事業</t>
  </si>
  <si>
    <t>介護保険事業</t>
  </si>
  <si>
    <t>その他会計（赤字）</t>
  </si>
  <si>
    <t>その他会計（黒字）</t>
  </si>
  <si>
    <t>丹波少年自然の家</t>
    <rPh sb="0" eb="2">
      <t>タンバ</t>
    </rPh>
    <rPh sb="2" eb="4">
      <t>ショウネン</t>
    </rPh>
    <rPh sb="4" eb="6">
      <t>シゼン</t>
    </rPh>
    <rPh sb="7" eb="8">
      <t>イエ</t>
    </rPh>
    <phoneticPr fontId="2"/>
  </si>
  <si>
    <t>ソリオ宝塚都市開発（株）</t>
    <rPh sb="3" eb="5">
      <t>タカラヅカ</t>
    </rPh>
    <rPh sb="5" eb="7">
      <t>トシ</t>
    </rPh>
    <rPh sb="7" eb="9">
      <t>カイハツ</t>
    </rPh>
    <rPh sb="10" eb="11">
      <t>カブ</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</si>
  <si>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</si>
  <si>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</si>
  <si>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（株）エフエム宝塚</t>
    <rPh sb="1" eb="2">
      <t>カブ</t>
    </rPh>
    <rPh sb="7" eb="9">
      <t>タカラヅカ</t>
    </rPh>
    <phoneticPr fontId="2"/>
  </si>
  <si>
    <t>逆瀬川都市開発（株）</t>
    <rPh sb="0" eb="3">
      <t>サカセガワ</t>
    </rPh>
    <rPh sb="3" eb="5">
      <t>トシ</t>
    </rPh>
    <rPh sb="5" eb="7">
      <t>カイハツ</t>
    </rPh>
    <rPh sb="8" eb="9">
      <t>カブ</t>
    </rPh>
    <phoneticPr fontId="2"/>
  </si>
  <si>
    <t>宝塚市土地開発公社</t>
    <rPh sb="0" eb="2">
      <t>タカラヅカ</t>
    </rPh>
    <rPh sb="2" eb="3">
      <t>シ</t>
    </rPh>
    <rPh sb="3" eb="5">
      <t>トチ</t>
    </rPh>
    <rPh sb="5" eb="7">
      <t>カイハツ</t>
    </rPh>
    <rPh sb="7" eb="9">
      <t>コウシャ</t>
    </rPh>
    <phoneticPr fontId="2"/>
  </si>
  <si>
    <t>-</t>
    <phoneticPr fontId="2"/>
  </si>
  <si>
    <t>-</t>
    <phoneticPr fontId="2"/>
  </si>
  <si>
    <t>（公財）宝塚市スポーツ振興公社</t>
    <rPh sb="1" eb="2">
      <t>コウ</t>
    </rPh>
    <rPh sb="2" eb="3">
      <t>ザイ</t>
    </rPh>
    <rPh sb="4" eb="7">
      <t>タカラヅカシ</t>
    </rPh>
    <rPh sb="11" eb="13">
      <t>シンコウ</t>
    </rPh>
    <rPh sb="13" eb="15">
      <t>コウシャ</t>
    </rPh>
    <phoneticPr fontId="2"/>
  </si>
  <si>
    <t>（公財）宝塚市文化財団</t>
    <rPh sb="1" eb="2">
      <t>コウ</t>
    </rPh>
    <rPh sb="2" eb="3">
      <t>ザイ</t>
    </rPh>
    <rPh sb="4" eb="7">
      <t>タカラヅカシ</t>
    </rPh>
    <rPh sb="7" eb="9">
      <t>ブンカ</t>
    </rPh>
    <rPh sb="9" eb="11">
      <t>ザイダン</t>
    </rPh>
    <phoneticPr fontId="2"/>
  </si>
  <si>
    <t>（一財）宝塚市保健福祉サービス公社</t>
    <rPh sb="1" eb="2">
      <t>イッ</t>
    </rPh>
    <rPh sb="2" eb="3">
      <t>ザイ</t>
    </rPh>
    <rPh sb="4" eb="7">
      <t>タカラヅカシ</t>
    </rPh>
    <rPh sb="7" eb="9">
      <t>ホケン</t>
    </rPh>
    <rPh sb="9" eb="11">
      <t>フクシ</t>
    </rPh>
    <rPh sb="15" eb="17">
      <t>コウシャ</t>
    </rPh>
    <phoneticPr fontId="2"/>
  </si>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</sst>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0" fillId="0" borderId="112"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33792</c:v>
                </c:pt>
                <c:pt idx="1">
                  <c:v>41081</c:v>
                </c:pt>
                <c:pt idx="2">
                  <c:v>21961</c:v>
                </c:pt>
                <c:pt idx="3">
                  <c:v>31008</c:v>
                </c:pt>
                <c:pt idx="4">
                  <c:v>24131</c:v>
                </c:pt>
              </c:numCache>
            </c:numRef>
          </c:val>
          <c:smooth val="0"/>
        </c:ser>
        <c:dLbls>
          <c:showLegendKey val="0"/>
          <c:showVal val="0"/>
          <c:showCatName val="0"/>
          <c:showSerName val="0"/>
          <c:showPercent val="0"/>
          <c:showBubbleSize val="0"/>
        </c:dLbls>
        <c:marker val="1"/>
        <c:smooth val="0"/>
        <c:axId val="105972480"/>
        <c:axId val="105974400"/>
      </c:lineChart>
      <c:catAx>
        <c:axId val="105972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4400"/>
        <c:crosses val="autoZero"/>
        <c:auto val="1"/>
        <c:lblAlgn val="ctr"/>
        <c:lblOffset val="100"/>
        <c:tickLblSkip val="1"/>
        <c:tickMarkSkip val="1"/>
        <c:noMultiLvlLbl val="0"/>
      </c:catAx>
      <c:valAx>
        <c:axId val="10597440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0.38</c:v>
                </c:pt>
                <c:pt idx="1">
                  <c:v>1.98</c:v>
                </c:pt>
                <c:pt idx="2">
                  <c:v>1.44</c:v>
                </c:pt>
                <c:pt idx="3">
                  <c:v>2.2400000000000002</c:v>
                </c:pt>
                <c:pt idx="4">
                  <c:v>1.93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9.69</c:v>
                </c:pt>
                <c:pt idx="1">
                  <c:v>10.27</c:v>
                </c:pt>
                <c:pt idx="2">
                  <c:v>11.31</c:v>
                </c:pt>
                <c:pt idx="3">
                  <c:v>12</c:v>
                </c:pt>
                <c:pt idx="4">
                  <c:v>12.86</c:v>
                </c:pt>
              </c:numCache>
            </c:numRef>
          </c:val>
        </c:ser>
        <c:dLbls>
          <c:showLegendKey val="0"/>
          <c:showVal val="0"/>
          <c:showCatName val="0"/>
          <c:showSerName val="0"/>
          <c:showPercent val="0"/>
          <c:showBubbleSize val="0"/>
        </c:dLbls>
        <c:gapWidth val="250"/>
        <c:overlap val="100"/>
        <c:axId val="106526208"/>
        <c:axId val="10652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-0.49</c:v>
                </c:pt>
                <c:pt idx="1">
                  <c:v>2.34</c:v>
                </c:pt>
                <c:pt idx="2">
                  <c:v>0.46</c:v>
                </c:pt>
                <c:pt idx="3">
                  <c:v>1.55</c:v>
                </c:pt>
                <c:pt idx="4">
                  <c:v>1.0900000000000001</c:v>
                </c:pt>
              </c:numCache>
            </c:numRef>
          </c:val>
          <c:smooth val="0"/>
        </c:ser>
        <c:dLbls>
          <c:showLegendKey val="0"/>
          <c:showVal val="0"/>
          <c:showCatName val="0"/>
          <c:showSerName val="0"/>
          <c:showPercent val="0"/>
          <c:showBubbleSize val="0"/>
        </c:dLbls>
        <c:marker val="1"/>
        <c:smooth val="0"/>
        <c:axId val="106526208"/>
        <c:axId val="106528128"/>
      </c:lineChart>
      <c:catAx>
        <c:axId val="1065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28128"/>
        <c:crosses val="autoZero"/>
        <c:auto val="1"/>
        <c:lblAlgn val="ctr"/>
        <c:lblOffset val="100"/>
        <c:tickLblSkip val="1"/>
        <c:tickMarkSkip val="1"/>
        <c:noMultiLvlLbl val="0"/>
      </c:catAx>
      <c:valAx>
        <c:axId val="10652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1.0900000000000001</c:v>
                </c:pt>
                <c:pt idx="2">
                  <c:v>#N/A</c:v>
                </c:pt>
                <c:pt idx="3">
                  <c:v>1.76</c:v>
                </c:pt>
                <c:pt idx="4">
                  <c:v>#N/A</c:v>
                </c:pt>
                <c:pt idx="5">
                  <c:v>1.46</c:v>
                </c:pt>
                <c:pt idx="6">
                  <c:v>#N/A</c:v>
                </c:pt>
                <c:pt idx="7">
                  <c:v>0.47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0.15</c:v>
                </c:pt>
                <c:pt idx="4">
                  <c:v>#N/A</c:v>
                </c:pt>
                <c:pt idx="5">
                  <c:v>0</c:v>
                </c:pt>
                <c:pt idx="6">
                  <c:v>#N/A</c:v>
                </c:pt>
                <c:pt idx="7">
                  <c:v>0</c:v>
                </c:pt>
                <c:pt idx="8">
                  <c:v>#N/A</c:v>
                </c:pt>
                <c:pt idx="9">
                  <c:v>0.01</c:v>
                </c:pt>
              </c:numCache>
            </c:numRef>
          </c:val>
        </c:ser>
        <c:ser>
          <c:idx val="3"/>
          <c:order val="3"/>
          <c:tx>
            <c:strRef>
              <c:f>データシート!$A$30</c:f>
              <c:strCache>
                <c:ptCount val="1"/>
                <c:pt idx="0">
                  <c:v>農業共済事業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0.16</c:v>
                </c:pt>
                <c:pt idx="4">
                  <c:v>#N/A</c:v>
                </c:pt>
                <c:pt idx="5">
                  <c:v>0.17</c:v>
                </c:pt>
                <c:pt idx="6">
                  <c:v>#N/A</c:v>
                </c:pt>
                <c:pt idx="7">
                  <c:v>0.23</c:v>
                </c:pt>
                <c:pt idx="8">
                  <c:v>#N/A</c:v>
                </c:pt>
                <c:pt idx="9">
                  <c:v>0.22</c:v>
                </c:pt>
              </c:numCache>
            </c:numRef>
          </c:val>
        </c:ser>
        <c:ser>
          <c:idx val="5"/>
          <c:order val="5"/>
          <c:tx>
            <c:strRef>
              <c:f>データシート!$A$32</c:f>
              <c:strCache>
                <c:ptCount val="1"/>
                <c:pt idx="0">
                  <c:v>特別会計宝塚すみれ墓苑事業費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0.25</c:v>
                </c:pt>
                <c:pt idx="8">
                  <c:v>#N/A</c:v>
                </c:pt>
                <c:pt idx="9">
                  <c:v>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0.38</c:v>
                </c:pt>
                <c:pt idx="2">
                  <c:v>#N/A</c:v>
                </c:pt>
                <c:pt idx="3">
                  <c:v>1.98</c:v>
                </c:pt>
                <c:pt idx="4">
                  <c:v>#N/A</c:v>
                </c:pt>
                <c:pt idx="5">
                  <c:v>1.44</c:v>
                </c:pt>
                <c:pt idx="6">
                  <c:v>#N/A</c:v>
                </c:pt>
                <c:pt idx="7">
                  <c:v>1.99</c:v>
                </c:pt>
                <c:pt idx="8">
                  <c:v>#N/A</c:v>
                </c:pt>
                <c:pt idx="9">
                  <c:v>1.53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11.53</c:v>
                </c:pt>
                <c:pt idx="2">
                  <c:v>#N/A</c:v>
                </c:pt>
                <c:pt idx="3">
                  <c:v>9.75</c:v>
                </c:pt>
                <c:pt idx="4">
                  <c:v>#N/A</c:v>
                </c:pt>
                <c:pt idx="5">
                  <c:v>10.27</c:v>
                </c:pt>
                <c:pt idx="6">
                  <c:v>#N/A</c:v>
                </c:pt>
                <c:pt idx="7">
                  <c:v>10.43</c:v>
                </c:pt>
                <c:pt idx="8">
                  <c:v>#N/A</c:v>
                </c:pt>
                <c:pt idx="9">
                  <c:v>13.95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0.09</c:v>
                </c:pt>
                <c:pt idx="1">
                  <c:v>#N/A</c:v>
                </c:pt>
                <c:pt idx="2">
                  <c:v>#N/A</c:v>
                </c:pt>
                <c:pt idx="3">
                  <c:v>2.11</c:v>
                </c:pt>
                <c:pt idx="4">
                  <c:v>#N/A</c:v>
                </c:pt>
                <c:pt idx="5">
                  <c:v>1.55</c:v>
                </c:pt>
                <c:pt idx="6">
                  <c:v>#N/A</c:v>
                </c:pt>
                <c:pt idx="7">
                  <c:v>0.98</c:v>
                </c:pt>
                <c:pt idx="8">
                  <c:v>2.46</c:v>
                </c:pt>
                <c:pt idx="9">
                  <c:v>#N/A</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1.3</c:v>
                </c:pt>
                <c:pt idx="1">
                  <c:v>#N/A</c:v>
                </c:pt>
                <c:pt idx="2">
                  <c:v>1.47</c:v>
                </c:pt>
                <c:pt idx="3">
                  <c:v>#N/A</c:v>
                </c:pt>
                <c:pt idx="4">
                  <c:v>2.4900000000000002</c:v>
                </c:pt>
                <c:pt idx="5">
                  <c:v>#N/A</c:v>
                </c:pt>
                <c:pt idx="6">
                  <c:v>3.47</c:v>
                </c:pt>
                <c:pt idx="7">
                  <c:v>#N/A</c:v>
                </c:pt>
                <c:pt idx="8">
                  <c:v>3.88</c:v>
                </c:pt>
                <c:pt idx="9">
                  <c:v>#N/A</c:v>
                </c:pt>
              </c:numCache>
            </c:numRef>
          </c:val>
        </c:ser>
        <c:dLbls>
          <c:showLegendKey val="0"/>
          <c:showVal val="0"/>
          <c:showCatName val="0"/>
          <c:showSerName val="0"/>
          <c:showPercent val="0"/>
          <c:showBubbleSize val="0"/>
        </c:dLbls>
        <c:gapWidth val="150"/>
        <c:overlap val="100"/>
        <c:axId val="106638720"/>
        <c:axId val="106656896"/>
      </c:barChart>
      <c:catAx>
        <c:axId val="1066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56896"/>
        <c:crosses val="autoZero"/>
        <c:auto val="1"/>
        <c:lblAlgn val="ctr"/>
        <c:lblOffset val="100"/>
        <c:tickLblSkip val="1"/>
        <c:tickMarkSkip val="1"/>
        <c:noMultiLvlLbl val="0"/>
      </c:catAx>
      <c:valAx>
        <c:axId val="10665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3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8718</c:v>
                </c:pt>
                <c:pt idx="5">
                  <c:v>8797</c:v>
                </c:pt>
                <c:pt idx="8">
                  <c:v>8349</c:v>
                </c:pt>
                <c:pt idx="11">
                  <c:v>7881</c:v>
                </c:pt>
                <c:pt idx="14">
                  <c:v>7802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968</c:v>
                </c:pt>
                <c:pt idx="3">
                  <c:v>687</c:v>
                </c:pt>
                <c:pt idx="6">
                  <c:v>486</c:v>
                </c:pt>
                <c:pt idx="9">
                  <c:v>490</c:v>
                </c:pt>
                <c:pt idx="12">
                  <c:v>466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3</c:v>
                </c:pt>
                <c:pt idx="6">
                  <c:v>4</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2192</c:v>
                </c:pt>
                <c:pt idx="3">
                  <c:v>2202</c:v>
                </c:pt>
                <c:pt idx="6">
                  <c:v>1993</c:v>
                </c:pt>
                <c:pt idx="9">
                  <c:v>1921</c:v>
                </c:pt>
                <c:pt idx="12">
                  <c:v>1881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57</c:v>
                </c:pt>
                <c:pt idx="3">
                  <c:v>47</c:v>
                </c:pt>
                <c:pt idx="6">
                  <c:v>30</c:v>
                </c:pt>
                <c:pt idx="9">
                  <c:v>47</c:v>
                </c:pt>
                <c:pt idx="12">
                  <c:v>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9036</c:v>
                </c:pt>
                <c:pt idx="3">
                  <c:v>9116</c:v>
                </c:pt>
                <c:pt idx="6">
                  <c:v>8920</c:v>
                </c:pt>
                <c:pt idx="9">
                  <c:v>8456</c:v>
                </c:pt>
                <c:pt idx="12">
                  <c:v>7954</c:v>
                </c:pt>
              </c:numCache>
            </c:numRef>
          </c:val>
        </c:ser>
        <c:dLbls>
          <c:showLegendKey val="0"/>
          <c:showVal val="0"/>
          <c:showCatName val="0"/>
          <c:showSerName val="0"/>
          <c:showPercent val="0"/>
          <c:showBubbleSize val="0"/>
        </c:dLbls>
        <c:gapWidth val="100"/>
        <c:overlap val="100"/>
        <c:axId val="105499264"/>
        <c:axId val="10648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3540</c:v>
                </c:pt>
                <c:pt idx="2">
                  <c:v>#N/A</c:v>
                </c:pt>
                <c:pt idx="3">
                  <c:v>#N/A</c:v>
                </c:pt>
                <c:pt idx="4">
                  <c:v>3260</c:v>
                </c:pt>
                <c:pt idx="5">
                  <c:v>#N/A</c:v>
                </c:pt>
                <c:pt idx="6">
                  <c:v>#N/A</c:v>
                </c:pt>
                <c:pt idx="7">
                  <c:v>3084</c:v>
                </c:pt>
                <c:pt idx="8">
                  <c:v>#N/A</c:v>
                </c:pt>
                <c:pt idx="9">
                  <c:v>#N/A</c:v>
                </c:pt>
                <c:pt idx="10">
                  <c:v>3037</c:v>
                </c:pt>
                <c:pt idx="11">
                  <c:v>#N/A</c:v>
                </c:pt>
                <c:pt idx="12">
                  <c:v>#N/A</c:v>
                </c:pt>
                <c:pt idx="13">
                  <c:v>2532</c:v>
                </c:pt>
                <c:pt idx="14">
                  <c:v>#N/A</c:v>
                </c:pt>
              </c:numCache>
            </c:numRef>
          </c:val>
          <c:smooth val="0"/>
        </c:ser>
        <c:dLbls>
          <c:showLegendKey val="0"/>
          <c:showVal val="0"/>
          <c:showCatName val="0"/>
          <c:showSerName val="0"/>
          <c:showPercent val="0"/>
          <c:showBubbleSize val="0"/>
        </c:dLbls>
        <c:marker val="1"/>
        <c:smooth val="0"/>
        <c:axId val="105499264"/>
        <c:axId val="106480384"/>
      </c:lineChart>
      <c:catAx>
        <c:axId val="1054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80384"/>
        <c:crosses val="autoZero"/>
        <c:auto val="1"/>
        <c:lblAlgn val="ctr"/>
        <c:lblOffset val="100"/>
        <c:tickLblSkip val="1"/>
        <c:tickMarkSkip val="1"/>
        <c:noMultiLvlLbl val="0"/>
      </c:catAx>
      <c:valAx>
        <c:axId val="10648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57891</c:v>
                </c:pt>
                <c:pt idx="5">
                  <c:v>58030</c:v>
                </c:pt>
                <c:pt idx="8">
                  <c:v>58464</c:v>
                </c:pt>
                <c:pt idx="11">
                  <c:v>58564</c:v>
                </c:pt>
                <c:pt idx="14">
                  <c:v>59568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31832</c:v>
                </c:pt>
                <c:pt idx="5">
                  <c:v>30199</c:v>
                </c:pt>
                <c:pt idx="8">
                  <c:v>29051</c:v>
                </c:pt>
                <c:pt idx="11">
                  <c:v>27259</c:v>
                </c:pt>
                <c:pt idx="14">
                  <c:v>27207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11729</c:v>
                </c:pt>
                <c:pt idx="5">
                  <c:v>12383</c:v>
                </c:pt>
                <c:pt idx="8">
                  <c:v>12203</c:v>
                </c:pt>
                <c:pt idx="11">
                  <c:v>12428</c:v>
                </c:pt>
                <c:pt idx="14">
                  <c:v>12881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1408</c:v>
                </c:pt>
                <c:pt idx="3">
                  <c:v>1074</c:v>
                </c:pt>
                <c:pt idx="6">
                  <c:v>1103</c:v>
                </c:pt>
                <c:pt idx="9">
                  <c:v>841</c:v>
                </c:pt>
                <c:pt idx="12">
                  <c:v>1088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13778</c:v>
                </c:pt>
                <c:pt idx="3">
                  <c:v>13265</c:v>
                </c:pt>
                <c:pt idx="6">
                  <c:v>13105</c:v>
                </c:pt>
                <c:pt idx="9">
                  <c:v>12592</c:v>
                </c:pt>
                <c:pt idx="12">
                  <c:v>11747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c:v>
                </c:pt>
                <c:pt idx="3">
                  <c:v>37</c:v>
                </c:pt>
                <c:pt idx="6">
                  <c:v>33</c:v>
                </c:pt>
                <c:pt idx="9">
                  <c:v>30</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22243</c:v>
                </c:pt>
                <c:pt idx="3">
                  <c:v>22821</c:v>
                </c:pt>
                <c:pt idx="6">
                  <c:v>20776</c:v>
                </c:pt>
                <c:pt idx="9">
                  <c:v>19963</c:v>
                </c:pt>
                <c:pt idx="12">
                  <c:v>18835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12757</c:v>
                </c:pt>
                <c:pt idx="3">
                  <c:v>10030</c:v>
                </c:pt>
                <c:pt idx="6">
                  <c:v>9109</c:v>
                </c:pt>
                <c:pt idx="9">
                  <c:v>8842</c:v>
                </c:pt>
                <c:pt idx="12">
                  <c:v>9237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82733</c:v>
                </c:pt>
                <c:pt idx="3">
                  <c:v>81701</c:v>
                </c:pt>
                <c:pt idx="6">
                  <c:v>79073</c:v>
                </c:pt>
                <c:pt idx="9">
                  <c:v>79603</c:v>
                </c:pt>
                <c:pt idx="12">
                  <c:v>77244</c:v>
                </c:pt>
              </c:numCache>
            </c:numRef>
          </c:val>
        </c:ser>
        <c:dLbls>
          <c:showLegendKey val="0"/>
          <c:showVal val="0"/>
          <c:showCatName val="0"/>
          <c:showSerName val="0"/>
          <c:showPercent val="0"/>
          <c:showBubbleSize val="0"/>
        </c:dLbls>
        <c:gapWidth val="100"/>
        <c:overlap val="100"/>
        <c:axId val="87100800"/>
        <c:axId val="8711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31499</c:v>
                </c:pt>
                <c:pt idx="2">
                  <c:v>#N/A</c:v>
                </c:pt>
                <c:pt idx="3">
                  <c:v>#N/A</c:v>
                </c:pt>
                <c:pt idx="4">
                  <c:v>28317</c:v>
                </c:pt>
                <c:pt idx="5">
                  <c:v>#N/A</c:v>
                </c:pt>
                <c:pt idx="6">
                  <c:v>#N/A</c:v>
                </c:pt>
                <c:pt idx="7">
                  <c:v>23481</c:v>
                </c:pt>
                <c:pt idx="8">
                  <c:v>#N/A</c:v>
                </c:pt>
                <c:pt idx="9">
                  <c:v>#N/A</c:v>
                </c:pt>
                <c:pt idx="10">
                  <c:v>23620</c:v>
                </c:pt>
                <c:pt idx="11">
                  <c:v>#N/A</c:v>
                </c:pt>
                <c:pt idx="12">
                  <c:v>#N/A</c:v>
                </c:pt>
                <c:pt idx="13">
                  <c:v>18521</c:v>
                </c:pt>
                <c:pt idx="14">
                  <c:v>#N/A</c:v>
                </c:pt>
              </c:numCache>
            </c:numRef>
          </c:val>
          <c:smooth val="0"/>
        </c:ser>
        <c:dLbls>
          <c:showLegendKey val="0"/>
          <c:showVal val="0"/>
          <c:showCatName val="0"/>
          <c:showSerName val="0"/>
          <c:showPercent val="0"/>
          <c:showBubbleSize val="0"/>
        </c:dLbls>
        <c:marker val="1"/>
        <c:smooth val="0"/>
        <c:axId val="87100800"/>
        <c:axId val="87111168"/>
      </c:lineChart>
      <c:catAx>
        <c:axId val="871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111168"/>
        <c:crosses val="autoZero"/>
        <c:auto val="1"/>
        <c:lblAlgn val="ctr"/>
        <c:lblOffset val="100"/>
        <c:tickLblSkip val="1"/>
        <c:tickMarkSkip val="1"/>
        <c:noMultiLvlLbl val="0"/>
      </c:catAx>
      <c:valAx>
        <c:axId val="871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1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234,290
231,302
101.80
73,523,823
72,128,410
824,918
42,708,278
75,783,032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平成２５年度の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基準財政収入額は</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、市民税所得割や法人税割の増、新築家屋の増による固定資産税の増、</a:t>
          </a:r>
          <a:r>
            <a:rPr lang="ja-JP" altLang="ja-JP" sz="1000" b="0" i="0" baseline="0">
              <a:solidFill>
                <a:schemeClr val="dk1"/>
              </a:solidFill>
              <a:effectLst/>
              <a:latin typeface="+mn-lt"/>
              <a:ea typeface="+mn-ea"/>
              <a:cs typeface="+mn-cs"/>
            </a:rPr>
            <a:t>税率変更による市たばこ税の増</a:t>
          </a:r>
          <a:r>
            <a:rPr lang="ja-JP" altLang="en-US" sz="1000" b="0" i="0" baseline="0">
              <a:solidFill>
                <a:schemeClr val="dk1"/>
              </a:solidFill>
              <a:effectLst/>
              <a:latin typeface="+mn-lt"/>
              <a:ea typeface="+mn-ea"/>
              <a:cs typeface="+mn-cs"/>
            </a:rPr>
            <a:t>、投資環境改善による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配当割交付金や株式等譲渡所得割交付金の増などがあり、</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前年度に比べ約５億２，</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４００万</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円の</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基準財政需要額は、</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保健衛生費等の個別算定経費は増となるが、一部償還が終了した公債費の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、及び地方道路等整備事業債が減となり、前年度に比べほぼ横ばいの約５００万円の微増となった。</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財政力指数は、前年</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度と同水準となるも</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、類似団体平均より良い数値となっている。今後も引き続き財源不足の解消を図り、健全で持続可能な収支均衡の財政運営を目指す。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8" name="直線コネクタ 67"/>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40</xdr:row>
      <xdr:rowOff>6350</xdr:rowOff>
    </xdr:to>
    <xdr:cxnSp macro="">
      <xdr:nvCxnSpPr>
        <xdr:cNvPr id="71" name="直線コネクタ 70"/>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137583</xdr:rowOff>
    </xdr:to>
    <xdr:cxnSp macro="">
      <xdr:nvCxnSpPr>
        <xdr:cNvPr id="74" name="直線コネクタ 73"/>
        <xdr:cNvCxnSpPr/>
      </xdr:nvCxnSpPr>
      <xdr:spPr>
        <a:xfrm>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97367</xdr:rowOff>
    </xdr:to>
    <xdr:cxnSp macro="">
      <xdr:nvCxnSpPr>
        <xdr:cNvPr id="77" name="直線コネクタ 76"/>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経常収支比率の算定において、分子である経常経費充当一般財源（歳出）が前年度に比べ</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約４</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５６００万円</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の増と</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なったが</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、分母である経常一般財源（歳入）が前年度より</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約７</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１０００万</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円の増となったため、経常収支比率が改善した。</a:t>
          </a: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歳出</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において、</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退職等に伴う職員給の減などで人件費が減少し、</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地方債発行の抑制により公債費</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が減となったものの、社会保障費である自立支援事業</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や私立保育所保育実施事業等</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にかかる扶助費等が増となったため</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歳出全体では増</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また、</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歳入では、普通交付税</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は減となるも、個人市民税や法人市民税等の地方税が</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増となったことにより、昨年度より</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０．５</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ポイントの改善とな</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った</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今後とも、行財政改革の取組を通じて経常経費の削減努力を継続し、財政構造の弾力性の回復に努め</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165523</xdr:rowOff>
    </xdr:from>
    <xdr:to>
      <xdr:col>7</xdr:col>
      <xdr:colOff>152400</xdr:colOff>
      <xdr:row>66</xdr:row>
      <xdr:rowOff>34290</xdr:rowOff>
    </xdr:to>
    <xdr:cxnSp macro="">
      <xdr:nvCxnSpPr>
        <xdr:cNvPr id="131" name="直線コネクタ 130"/>
        <xdr:cNvCxnSpPr/>
      </xdr:nvCxnSpPr>
      <xdr:spPr>
        <a:xfrm flipV="1">
          <a:off x="4114800" y="113097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106680</xdr:rowOff>
    </xdr:to>
    <xdr:cxnSp macro="">
      <xdr:nvCxnSpPr>
        <xdr:cNvPr id="134" name="直線コネクタ 133"/>
        <xdr:cNvCxnSpPr/>
      </xdr:nvCxnSpPr>
      <xdr:spPr>
        <a:xfrm flipV="1">
          <a:off x="3225800" y="1134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117263</xdr:rowOff>
    </xdr:from>
    <xdr:to>
      <xdr:col>4</xdr:col>
      <xdr:colOff>482600</xdr:colOff>
      <xdr:row>66</xdr:row>
      <xdr:rowOff>106680</xdr:rowOff>
    </xdr:to>
    <xdr:cxnSp macro="">
      <xdr:nvCxnSpPr>
        <xdr:cNvPr id="137" name="直線コネクタ 136"/>
        <xdr:cNvCxnSpPr/>
      </xdr:nvCxnSpPr>
      <xdr:spPr>
        <a:xfrm>
          <a:off x="2336800" y="112615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117263</xdr:rowOff>
    </xdr:from>
    <xdr:to>
      <xdr:col>3</xdr:col>
      <xdr:colOff>279400</xdr:colOff>
      <xdr:row>67</xdr:row>
      <xdr:rowOff>47837</xdr:rowOff>
    </xdr:to>
    <xdr:cxnSp macro="">
      <xdr:nvCxnSpPr>
        <xdr:cNvPr id="140" name="直線コネクタ 139"/>
        <xdr:cNvCxnSpPr/>
      </xdr:nvCxnSpPr>
      <xdr:spPr>
        <a:xfrm flipV="1">
          <a:off x="1447800" y="112615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114723</xdr:rowOff>
    </xdr:from>
    <xdr:to>
      <xdr:col>7</xdr:col>
      <xdr:colOff>203200</xdr:colOff>
      <xdr:row>66</xdr:row>
      <xdr:rowOff>44873</xdr:rowOff>
    </xdr:to>
    <xdr:sp macro="" textlink="">
      <xdr:nvSpPr>
        <xdr:cNvPr id="150" name="円/楕円 149"/>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86800</xdr:rowOff>
    </xdr:from>
    <xdr:ext cx="762000" cy="259045"/>
    <xdr:sp macro="" textlink="">
      <xdr:nvSpPr>
        <xdr:cNvPr id="151" name="財政構造の弾力性該当値テキスト"/>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2" name="円/楕円 151"/>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3" name="テキスト ボックス 152"/>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55880</xdr:rowOff>
    </xdr:from>
    <xdr:to>
      <xdr:col>4</xdr:col>
      <xdr:colOff>533400</xdr:colOff>
      <xdr:row>66</xdr:row>
      <xdr:rowOff>157480</xdr:rowOff>
    </xdr:to>
    <xdr:sp macro="" textlink="">
      <xdr:nvSpPr>
        <xdr:cNvPr id="154" name="円/楕円 153"/>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142257</xdr:rowOff>
    </xdr:from>
    <xdr:ext cx="762000" cy="259045"/>
    <xdr:sp macro="" textlink="">
      <xdr:nvSpPr>
        <xdr:cNvPr id="155" name="テキスト ボックス 154"/>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66463</xdr:rowOff>
    </xdr:from>
    <xdr:to>
      <xdr:col>3</xdr:col>
      <xdr:colOff>330200</xdr:colOff>
      <xdr:row>65</xdr:row>
      <xdr:rowOff>168063</xdr:rowOff>
    </xdr:to>
    <xdr:sp macro="" textlink="">
      <xdr:nvSpPr>
        <xdr:cNvPr id="156" name="円/楕円 155"/>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57" name="テキスト ボックス 156"/>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168487</xdr:rowOff>
    </xdr:from>
    <xdr:to>
      <xdr:col>2</xdr:col>
      <xdr:colOff>127000</xdr:colOff>
      <xdr:row>67</xdr:row>
      <xdr:rowOff>98637</xdr:rowOff>
    </xdr:to>
    <xdr:sp macro="" textlink="">
      <xdr:nvSpPr>
        <xdr:cNvPr id="158" name="円/楕円 157"/>
        <xdr:cNvSpPr/>
      </xdr:nvSpPr>
      <xdr:spPr>
        <a:xfrm>
          <a:off x="1397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83414</xdr:rowOff>
    </xdr:from>
    <xdr:ext cx="762000" cy="259045"/>
    <xdr:sp macro="" textlink="">
      <xdr:nvSpPr>
        <xdr:cNvPr id="159" name="テキスト ボックス 158"/>
        <xdr:cNvSpPr txBox="1"/>
      </xdr:nvSpPr>
      <xdr:spPr>
        <a:xfrm>
          <a:off x="1066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正規職員の減員、平均年齢の低下、給与減額措置等により、人口一人当たりの決算額は前年度と比べて１９２円低くなっている。今後も職員数と給与の適正化に取り組み、人件費・物件費の抑制に努める。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134883</xdr:rowOff>
    </xdr:from>
    <xdr:to>
      <xdr:col>7</xdr:col>
      <xdr:colOff>152400</xdr:colOff>
      <xdr:row>83</xdr:row>
      <xdr:rowOff>138193</xdr:rowOff>
    </xdr:to>
    <xdr:cxnSp macro="">
      <xdr:nvCxnSpPr>
        <xdr:cNvPr id="196" name="直線コネクタ 195"/>
        <xdr:cNvCxnSpPr/>
      </xdr:nvCxnSpPr>
      <xdr:spPr>
        <a:xfrm flipV="1">
          <a:off x="4114800" y="14365233"/>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138193</xdr:rowOff>
    </xdr:from>
    <xdr:to>
      <xdr:col>6</xdr:col>
      <xdr:colOff>0</xdr:colOff>
      <xdr:row>84</xdr:row>
      <xdr:rowOff>7885</xdr:rowOff>
    </xdr:to>
    <xdr:cxnSp macro="">
      <xdr:nvCxnSpPr>
        <xdr:cNvPr id="199" name="直線コネクタ 198"/>
        <xdr:cNvCxnSpPr/>
      </xdr:nvCxnSpPr>
      <xdr:spPr>
        <a:xfrm flipV="1">
          <a:off x="3225800" y="14368543"/>
          <a:ext cx="889000" cy="4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148966</xdr:rowOff>
    </xdr:from>
    <xdr:to>
      <xdr:col>4</xdr:col>
      <xdr:colOff>482600</xdr:colOff>
      <xdr:row>84</xdr:row>
      <xdr:rowOff>7885</xdr:rowOff>
    </xdr:to>
    <xdr:cxnSp macro="">
      <xdr:nvCxnSpPr>
        <xdr:cNvPr id="202" name="直線コネクタ 201"/>
        <xdr:cNvCxnSpPr/>
      </xdr:nvCxnSpPr>
      <xdr:spPr>
        <a:xfrm>
          <a:off x="2336800" y="14379316"/>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148966</xdr:rowOff>
    </xdr:from>
    <xdr:to>
      <xdr:col>3</xdr:col>
      <xdr:colOff>279400</xdr:colOff>
      <xdr:row>84</xdr:row>
      <xdr:rowOff>36461</xdr:rowOff>
    </xdr:to>
    <xdr:cxnSp macro="">
      <xdr:nvCxnSpPr>
        <xdr:cNvPr id="205" name="直線コネクタ 204"/>
        <xdr:cNvCxnSpPr/>
      </xdr:nvCxnSpPr>
      <xdr:spPr>
        <a:xfrm flipV="1">
          <a:off x="1447800" y="14379316"/>
          <a:ext cx="889000" cy="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84083</xdr:rowOff>
    </xdr:from>
    <xdr:to>
      <xdr:col>7</xdr:col>
      <xdr:colOff>203200</xdr:colOff>
      <xdr:row>84</xdr:row>
      <xdr:rowOff>14233</xdr:rowOff>
    </xdr:to>
    <xdr:sp macro="" textlink="">
      <xdr:nvSpPr>
        <xdr:cNvPr id="215" name="円/楕円 214"/>
        <xdr:cNvSpPr/>
      </xdr:nvSpPr>
      <xdr:spPr>
        <a:xfrm>
          <a:off x="4902200" y="143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100610</xdr:rowOff>
    </xdr:from>
    <xdr:ext cx="762000" cy="259045"/>
    <xdr:sp macro="" textlink="">
      <xdr:nvSpPr>
        <xdr:cNvPr id="216" name="人件費・物件費等の状況該当値テキスト"/>
        <xdr:cNvSpPr txBox="1"/>
      </xdr:nvSpPr>
      <xdr:spPr>
        <a:xfrm>
          <a:off x="5041900" y="141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87393</xdr:rowOff>
    </xdr:from>
    <xdr:to>
      <xdr:col>6</xdr:col>
      <xdr:colOff>50800</xdr:colOff>
      <xdr:row>84</xdr:row>
      <xdr:rowOff>17543</xdr:rowOff>
    </xdr:to>
    <xdr:sp macro="" textlink="">
      <xdr:nvSpPr>
        <xdr:cNvPr id="217" name="円/楕円 216"/>
        <xdr:cNvSpPr/>
      </xdr:nvSpPr>
      <xdr:spPr>
        <a:xfrm>
          <a:off x="4064000" y="143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27720</xdr:rowOff>
    </xdr:from>
    <xdr:ext cx="736600" cy="259045"/>
    <xdr:sp macro="" textlink="">
      <xdr:nvSpPr>
        <xdr:cNvPr id="218" name="テキスト ボックス 217"/>
        <xdr:cNvSpPr txBox="1"/>
      </xdr:nvSpPr>
      <xdr:spPr>
        <a:xfrm>
          <a:off x="3733800" y="140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128535</xdr:rowOff>
    </xdr:from>
    <xdr:to>
      <xdr:col>4</xdr:col>
      <xdr:colOff>533400</xdr:colOff>
      <xdr:row>84</xdr:row>
      <xdr:rowOff>58685</xdr:rowOff>
    </xdr:to>
    <xdr:sp macro="" textlink="">
      <xdr:nvSpPr>
        <xdr:cNvPr id="219" name="円/楕円 218"/>
        <xdr:cNvSpPr/>
      </xdr:nvSpPr>
      <xdr:spPr>
        <a:xfrm>
          <a:off x="3175000" y="143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68862</xdr:rowOff>
    </xdr:from>
    <xdr:ext cx="762000" cy="259045"/>
    <xdr:sp macro="" textlink="">
      <xdr:nvSpPr>
        <xdr:cNvPr id="220" name="テキスト ボックス 219"/>
        <xdr:cNvSpPr txBox="1"/>
      </xdr:nvSpPr>
      <xdr:spPr>
        <a:xfrm>
          <a:off x="2844800" y="1412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98166</xdr:rowOff>
    </xdr:from>
    <xdr:to>
      <xdr:col>3</xdr:col>
      <xdr:colOff>330200</xdr:colOff>
      <xdr:row>84</xdr:row>
      <xdr:rowOff>28316</xdr:rowOff>
    </xdr:to>
    <xdr:sp macro="" textlink="">
      <xdr:nvSpPr>
        <xdr:cNvPr id="221" name="円/楕円 220"/>
        <xdr:cNvSpPr/>
      </xdr:nvSpPr>
      <xdr:spPr>
        <a:xfrm>
          <a:off x="2286000" y="143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38493</xdr:rowOff>
    </xdr:from>
    <xdr:ext cx="762000" cy="259045"/>
    <xdr:sp macro="" textlink="">
      <xdr:nvSpPr>
        <xdr:cNvPr id="222" name="テキスト ボックス 221"/>
        <xdr:cNvSpPr txBox="1"/>
      </xdr:nvSpPr>
      <xdr:spPr>
        <a:xfrm>
          <a:off x="1955800" y="1409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157111</xdr:rowOff>
    </xdr:from>
    <xdr:to>
      <xdr:col>2</xdr:col>
      <xdr:colOff>127000</xdr:colOff>
      <xdr:row>84</xdr:row>
      <xdr:rowOff>87261</xdr:rowOff>
    </xdr:to>
    <xdr:sp macro="" textlink="">
      <xdr:nvSpPr>
        <xdr:cNvPr id="223" name="円/楕円 222"/>
        <xdr:cNvSpPr/>
      </xdr:nvSpPr>
      <xdr:spPr>
        <a:xfrm>
          <a:off x="1397000" y="143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97438</xdr:rowOff>
    </xdr:from>
    <xdr:ext cx="762000" cy="259045"/>
    <xdr:sp macro="" textlink="">
      <xdr:nvSpPr>
        <xdr:cNvPr id="224" name="テキスト ボックス 223"/>
        <xdr:cNvSpPr txBox="1"/>
      </xdr:nvSpPr>
      <xdr:spPr>
        <a:xfrm>
          <a:off x="1066800" y="1415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３年度から大幅に上昇したのは、国家公務員の２年間の給与減額措置が開始されたためである。平成２５年度が前年度より大幅に低下したのは国の減額措置が終了したこと、及び本市が平成２６年１月から給与減額措置を開始したことが主な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148907</xdr:rowOff>
    </xdr:from>
    <xdr:to>
      <xdr:col>24</xdr:col>
      <xdr:colOff>558800</xdr:colOff>
      <xdr:row>88</xdr:row>
      <xdr:rowOff>120650</xdr:rowOff>
    </xdr:to>
    <xdr:cxnSp macro="">
      <xdr:nvCxnSpPr>
        <xdr:cNvPr id="254" name="直線コネクタ 253"/>
        <xdr:cNvCxnSpPr/>
      </xdr:nvCxnSpPr>
      <xdr:spPr>
        <a:xfrm flipV="1">
          <a:off x="16179800" y="14550707"/>
          <a:ext cx="838200" cy="6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118445</xdr:rowOff>
    </xdr:from>
    <xdr:ext cx="762000" cy="259045"/>
    <xdr:sp macro="" textlink="">
      <xdr:nvSpPr>
        <xdr:cNvPr id="255" name="給与水準   （国との比較）平均値テキスト"/>
        <xdr:cNvSpPr txBox="1"/>
      </xdr:nvSpPr>
      <xdr:spPr>
        <a:xfrm>
          <a:off x="17106900" y="1452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90488</xdr:rowOff>
    </xdr:from>
    <xdr:to>
      <xdr:col>23</xdr:col>
      <xdr:colOff>406400</xdr:colOff>
      <xdr:row>88</xdr:row>
      <xdr:rowOff>120650</xdr:rowOff>
    </xdr:to>
    <xdr:cxnSp macro="">
      <xdr:nvCxnSpPr>
        <xdr:cNvPr id="257" name="直線コネクタ 256"/>
        <xdr:cNvCxnSpPr/>
      </xdr:nvCxnSpPr>
      <xdr:spPr>
        <a:xfrm>
          <a:off x="15290800" y="151780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88</xdr:row>
      <xdr:rowOff>90488</xdr:rowOff>
    </xdr:to>
    <xdr:cxnSp macro="">
      <xdr:nvCxnSpPr>
        <xdr:cNvPr id="260" name="直線コネクタ 259"/>
        <xdr:cNvCxnSpPr/>
      </xdr:nvCxnSpPr>
      <xdr:spPr>
        <a:xfrm>
          <a:off x="14401800" y="1464119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85</xdr:row>
      <xdr:rowOff>92075</xdr:rowOff>
    </xdr:to>
    <xdr:cxnSp macro="">
      <xdr:nvCxnSpPr>
        <xdr:cNvPr id="263" name="直線コネクタ 262"/>
        <xdr:cNvCxnSpPr/>
      </xdr:nvCxnSpPr>
      <xdr:spPr>
        <a:xfrm flipV="1">
          <a:off x="13512800" y="146411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73" name="円/楕円 272"/>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114634</xdr:rowOff>
    </xdr:from>
    <xdr:ext cx="762000" cy="259045"/>
    <xdr:sp macro="" textlink="">
      <xdr:nvSpPr>
        <xdr:cNvPr id="274" name="給与水準   （国との比較）該当値テキスト"/>
        <xdr:cNvSpPr txBox="1"/>
      </xdr:nvSpPr>
      <xdr:spPr>
        <a:xfrm>
          <a:off x="17106900" y="1434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5" name="円/楕円 274"/>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6" name="テキスト ボックス 275"/>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39688</xdr:rowOff>
    </xdr:from>
    <xdr:to>
      <xdr:col>22</xdr:col>
      <xdr:colOff>254000</xdr:colOff>
      <xdr:row>88</xdr:row>
      <xdr:rowOff>141288</xdr:rowOff>
    </xdr:to>
    <xdr:sp macro="" textlink="">
      <xdr:nvSpPr>
        <xdr:cNvPr id="277" name="円/楕円 276"/>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126065</xdr:rowOff>
    </xdr:from>
    <xdr:ext cx="762000" cy="259045"/>
    <xdr:sp macro="" textlink="">
      <xdr:nvSpPr>
        <xdr:cNvPr id="278" name="テキスト ボックス 277"/>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9" name="円/楕円 278"/>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103522</xdr:rowOff>
    </xdr:from>
    <xdr:ext cx="762000" cy="259045"/>
    <xdr:sp macro="" textlink="">
      <xdr:nvSpPr>
        <xdr:cNvPr id="280" name="テキスト ボックス 279"/>
        <xdr:cNvSpPr txBox="1"/>
      </xdr:nvSpPr>
      <xdr:spPr>
        <a:xfrm>
          <a:off x="14020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81" name="円/楕円 280"/>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127652</xdr:rowOff>
    </xdr:from>
    <xdr:ext cx="762000" cy="259045"/>
    <xdr:sp macro="" textlink="">
      <xdr:nvSpPr>
        <xdr:cNvPr id="282" name="テキスト ボックス 281"/>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類似団体平均より</a:t>
          </a:r>
          <a:r>
            <a:rPr lang="ja-JP" altLang="en-US" sz="1300" b="0" i="0" baseline="0">
              <a:solidFill>
                <a:schemeClr val="dk1"/>
              </a:solidFill>
              <a:effectLst/>
              <a:latin typeface="+mn-lt"/>
              <a:ea typeface="+mn-ea"/>
              <a:cs typeface="+mn-cs"/>
            </a:rPr>
            <a:t>０．５０人</a:t>
          </a:r>
          <a:r>
            <a:rPr lang="ja-JP" altLang="ja-JP" sz="1300" b="0" i="0" baseline="0">
              <a:solidFill>
                <a:schemeClr val="dk1"/>
              </a:solidFill>
              <a:effectLst/>
              <a:latin typeface="+mn-lt"/>
              <a:ea typeface="+mn-ea"/>
              <a:cs typeface="+mn-cs"/>
            </a:rPr>
            <a:t>少ない数値となっている。これは、平成</a:t>
          </a:r>
          <a:r>
            <a:rPr lang="ja-JP" altLang="en-US" sz="1300" b="0" i="0" baseline="0">
              <a:solidFill>
                <a:schemeClr val="dk1"/>
              </a:solidFill>
              <a:effectLst/>
              <a:latin typeface="+mn-lt"/>
              <a:ea typeface="+mn-ea"/>
              <a:cs typeface="+mn-cs"/>
            </a:rPr>
            <a:t>１６</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日から平成</a:t>
          </a:r>
          <a:r>
            <a:rPr lang="ja-JP" altLang="en-US" sz="1300" b="0" i="0" baseline="0">
              <a:solidFill>
                <a:schemeClr val="dk1"/>
              </a:solidFill>
              <a:effectLst/>
              <a:latin typeface="+mn-lt"/>
              <a:ea typeface="+mn-ea"/>
              <a:cs typeface="+mn-cs"/>
            </a:rPr>
            <a:t>２２</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日までを後期計画とする定員適正化後期計画において、当初の削減目標である</a:t>
          </a:r>
          <a:r>
            <a:rPr lang="ja-JP" altLang="en-US" sz="1300" b="0" i="0" baseline="0">
              <a:solidFill>
                <a:schemeClr val="dk1"/>
              </a:solidFill>
              <a:effectLst/>
              <a:latin typeface="+mn-lt"/>
              <a:ea typeface="+mn-ea"/>
              <a:cs typeface="+mn-cs"/>
            </a:rPr>
            <a:t>１７３</a:t>
          </a:r>
          <a:r>
            <a:rPr lang="ja-JP" altLang="ja-JP" sz="1300" b="0" i="0" baseline="0">
              <a:solidFill>
                <a:schemeClr val="dk1"/>
              </a:solidFill>
              <a:effectLst/>
              <a:latin typeface="+mn-lt"/>
              <a:ea typeface="+mn-ea"/>
              <a:cs typeface="+mn-cs"/>
            </a:rPr>
            <a:t>人を上回る</a:t>
          </a:r>
          <a:r>
            <a:rPr lang="ja-JP" altLang="en-US" sz="1300" b="0" i="0" baseline="0">
              <a:solidFill>
                <a:schemeClr val="dk1"/>
              </a:solidFill>
              <a:effectLst/>
              <a:latin typeface="+mn-lt"/>
              <a:ea typeface="+mn-ea"/>
              <a:cs typeface="+mn-cs"/>
            </a:rPr>
            <a:t>２２６</a:t>
          </a:r>
          <a:r>
            <a:rPr lang="ja-JP" altLang="ja-JP" sz="1300" b="0" i="0" baseline="0">
              <a:solidFill>
                <a:schemeClr val="dk1"/>
              </a:solidFill>
              <a:effectLst/>
              <a:latin typeface="+mn-lt"/>
              <a:ea typeface="+mn-ea"/>
              <a:cs typeface="+mn-cs"/>
            </a:rPr>
            <a:t>人を削減して、計画達成したことに加え、</a:t>
          </a:r>
          <a:r>
            <a:rPr lang="ja-JP" altLang="en-US" sz="1300" b="0" i="0" baseline="0">
              <a:solidFill>
                <a:schemeClr val="dk1"/>
              </a:solidFill>
              <a:effectLst/>
              <a:latin typeface="+mn-lt"/>
              <a:ea typeface="+mn-ea"/>
              <a:cs typeface="+mn-cs"/>
            </a:rPr>
            <a:t>平成２８年４月１日までの</a:t>
          </a:r>
          <a:r>
            <a:rPr lang="ja-JP" altLang="ja-JP" sz="1300" b="0" i="0" baseline="0">
              <a:solidFill>
                <a:schemeClr val="dk1"/>
              </a:solidFill>
              <a:effectLst/>
              <a:latin typeface="+mn-lt"/>
              <a:ea typeface="+mn-ea"/>
              <a:cs typeface="+mn-cs"/>
            </a:rPr>
            <a:t>新たな定員適正化計画において</a:t>
          </a:r>
          <a:r>
            <a:rPr lang="ja-JP" altLang="en-US" sz="1300" b="0" i="0" baseline="0">
              <a:solidFill>
                <a:schemeClr val="dk1"/>
              </a:solidFill>
              <a:effectLst/>
              <a:latin typeface="+mn-lt"/>
              <a:ea typeface="+mn-ea"/>
              <a:cs typeface="+mn-cs"/>
            </a:rPr>
            <a:t>８５</a:t>
          </a:r>
          <a:r>
            <a:rPr lang="ja-JP" altLang="ja-JP" sz="1300" b="0" i="0" baseline="0">
              <a:solidFill>
                <a:schemeClr val="dk1"/>
              </a:solidFill>
              <a:effectLst/>
              <a:latin typeface="+mn-lt"/>
              <a:ea typeface="+mn-ea"/>
              <a:cs typeface="+mn-cs"/>
            </a:rPr>
            <a:t>人削減することを目標としているが、平成</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月</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日現在で</a:t>
          </a:r>
          <a:r>
            <a:rPr lang="ja-JP" altLang="en-US" sz="1300" b="0" i="0" baseline="0">
              <a:solidFill>
                <a:schemeClr val="dk1"/>
              </a:solidFill>
              <a:effectLst/>
              <a:latin typeface="+mn-lt"/>
              <a:ea typeface="+mn-ea"/>
              <a:cs typeface="+mn-cs"/>
            </a:rPr>
            <a:t>４８</a:t>
          </a:r>
          <a:r>
            <a:rPr lang="ja-JP" altLang="ja-JP" sz="1300" b="0" i="0" baseline="0">
              <a:solidFill>
                <a:schemeClr val="dk1"/>
              </a:solidFill>
              <a:effectLst/>
              <a:latin typeface="+mn-lt"/>
              <a:ea typeface="+mn-ea"/>
              <a:cs typeface="+mn-cs"/>
            </a:rPr>
            <a:t>人削減したことによるものである。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33201</xdr:rowOff>
    </xdr:to>
    <xdr:cxnSp macro="">
      <xdr:nvCxnSpPr>
        <xdr:cNvPr id="319" name="直線コネクタ 318"/>
        <xdr:cNvCxnSpPr/>
      </xdr:nvCxnSpPr>
      <xdr:spPr>
        <a:xfrm flipV="1">
          <a:off x="16179800" y="104847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33201</xdr:rowOff>
    </xdr:from>
    <xdr:to>
      <xdr:col>23</xdr:col>
      <xdr:colOff>406400</xdr:colOff>
      <xdr:row>61</xdr:row>
      <xdr:rowOff>67673</xdr:rowOff>
    </xdr:to>
    <xdr:cxnSp macro="">
      <xdr:nvCxnSpPr>
        <xdr:cNvPr id="322" name="直線コネクタ 321"/>
        <xdr:cNvCxnSpPr/>
      </xdr:nvCxnSpPr>
      <xdr:spPr>
        <a:xfrm flipV="1">
          <a:off x="15290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84909</xdr:rowOff>
    </xdr:to>
    <xdr:cxnSp macro="">
      <xdr:nvCxnSpPr>
        <xdr:cNvPr id="325" name="直線コネクタ 324"/>
        <xdr:cNvCxnSpPr/>
      </xdr:nvCxnSpPr>
      <xdr:spPr>
        <a:xfrm flipV="1">
          <a:off x="14401800" y="105261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7" name="テキスト ボックス 326"/>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143510</xdr:rowOff>
    </xdr:to>
    <xdr:cxnSp macro="">
      <xdr:nvCxnSpPr>
        <xdr:cNvPr id="328" name="直線コネクタ 327"/>
        <xdr:cNvCxnSpPr/>
      </xdr:nvCxnSpPr>
      <xdr:spPr>
        <a:xfrm flipV="1">
          <a:off x="13512800" y="1054335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0" name="テキスト ボックス 329"/>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2" name="テキスト ボックス 33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146957</xdr:rowOff>
    </xdr:from>
    <xdr:to>
      <xdr:col>24</xdr:col>
      <xdr:colOff>609600</xdr:colOff>
      <xdr:row>61</xdr:row>
      <xdr:rowOff>77107</xdr:rowOff>
    </xdr:to>
    <xdr:sp macro="" textlink="">
      <xdr:nvSpPr>
        <xdr:cNvPr id="338" name="円/楕円 337"/>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163484</xdr:rowOff>
    </xdr:from>
    <xdr:ext cx="762000" cy="259045"/>
    <xdr:sp macro="" textlink="">
      <xdr:nvSpPr>
        <xdr:cNvPr id="339" name="定員管理の状況該当値テキスト"/>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153851</xdr:rowOff>
    </xdr:from>
    <xdr:to>
      <xdr:col>23</xdr:col>
      <xdr:colOff>457200</xdr:colOff>
      <xdr:row>61</xdr:row>
      <xdr:rowOff>84001</xdr:rowOff>
    </xdr:to>
    <xdr:sp macro="" textlink="">
      <xdr:nvSpPr>
        <xdr:cNvPr id="340" name="円/楕円 339"/>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41" name="テキスト ボックス 340"/>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16873</xdr:rowOff>
    </xdr:from>
    <xdr:to>
      <xdr:col>22</xdr:col>
      <xdr:colOff>254000</xdr:colOff>
      <xdr:row>61</xdr:row>
      <xdr:rowOff>118473</xdr:rowOff>
    </xdr:to>
    <xdr:sp macro="" textlink="">
      <xdr:nvSpPr>
        <xdr:cNvPr id="342" name="円/楕円 341"/>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128650</xdr:rowOff>
    </xdr:from>
    <xdr:ext cx="762000" cy="259045"/>
    <xdr:sp macro="" textlink="">
      <xdr:nvSpPr>
        <xdr:cNvPr id="343" name="テキスト ボックス 342"/>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4" name="円/楕円 343"/>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145886</xdr:rowOff>
    </xdr:from>
    <xdr:ext cx="762000" cy="259045"/>
    <xdr:sp macro="" textlink="">
      <xdr:nvSpPr>
        <xdr:cNvPr id="345" name="テキスト ボックス 344"/>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46" name="円/楕円 345"/>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47" name="テキスト ボックス 34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比率算出において分子となる地方債の元利償還金などが前年度に比べて約５億３００万円減少し、分母となる標準財政規模から基準財政需要額に算入された公債費等を控除した額が、普通交付税額は減となるも、標準税収入額等の増や臨時財政対策債発行可能額の増などにより、前年度に比べて約６億５００万円増加したため、４年連続で改善した。</a:t>
          </a:r>
          <a:endParaRPr lang="en-US" altLang="ja-JP" sz="130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147683</xdr:rowOff>
    </xdr:from>
    <xdr:to>
      <xdr:col>24</xdr:col>
      <xdr:colOff>558800</xdr:colOff>
      <xdr:row>41</xdr:row>
      <xdr:rowOff>31387</xdr:rowOff>
    </xdr:to>
    <xdr:cxnSp macro="">
      <xdr:nvCxnSpPr>
        <xdr:cNvPr id="382" name="直線コネクタ 381"/>
        <xdr:cNvCxnSpPr/>
      </xdr:nvCxnSpPr>
      <xdr:spPr>
        <a:xfrm flipV="1">
          <a:off x="16179800" y="700568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3"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65859</xdr:rowOff>
    </xdr:to>
    <xdr:cxnSp macro="">
      <xdr:nvCxnSpPr>
        <xdr:cNvPr id="385" name="直線コネクタ 384"/>
        <xdr:cNvCxnSpPr/>
      </xdr:nvCxnSpPr>
      <xdr:spPr>
        <a:xfrm flipV="1">
          <a:off x="15290800" y="70608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87" name="テキスト ボックス 386"/>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65859</xdr:rowOff>
    </xdr:from>
    <xdr:to>
      <xdr:col>22</xdr:col>
      <xdr:colOff>203200</xdr:colOff>
      <xdr:row>41</xdr:row>
      <xdr:rowOff>72753</xdr:rowOff>
    </xdr:to>
    <xdr:cxnSp macro="">
      <xdr:nvCxnSpPr>
        <xdr:cNvPr id="388" name="直線コネクタ 387"/>
        <xdr:cNvCxnSpPr/>
      </xdr:nvCxnSpPr>
      <xdr:spPr>
        <a:xfrm flipV="1">
          <a:off x="14401800" y="70953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0" name="テキスト ボックス 389"/>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41</xdr:row>
      <xdr:rowOff>86541</xdr:rowOff>
    </xdr:to>
    <xdr:cxnSp macro="">
      <xdr:nvCxnSpPr>
        <xdr:cNvPr id="391" name="直線コネクタ 390"/>
        <xdr:cNvCxnSpPr/>
      </xdr:nvCxnSpPr>
      <xdr:spPr>
        <a:xfrm flipV="1">
          <a:off x="13512800" y="71022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96883</xdr:rowOff>
    </xdr:from>
    <xdr:to>
      <xdr:col>24</xdr:col>
      <xdr:colOff>609600</xdr:colOff>
      <xdr:row>41</xdr:row>
      <xdr:rowOff>27033</xdr:rowOff>
    </xdr:to>
    <xdr:sp macro="" textlink="">
      <xdr:nvSpPr>
        <xdr:cNvPr id="401" name="円/楕円 400"/>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68960</xdr:rowOff>
    </xdr:from>
    <xdr:ext cx="762000" cy="259045"/>
    <xdr:sp macro="" textlink="">
      <xdr:nvSpPr>
        <xdr:cNvPr id="402" name="公債費負担の状況該当値テキスト"/>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03" name="円/楕円 402"/>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66964</xdr:rowOff>
    </xdr:from>
    <xdr:ext cx="736600" cy="259045"/>
    <xdr:sp macro="" textlink="">
      <xdr:nvSpPr>
        <xdr:cNvPr id="404" name="テキスト ボックス 403"/>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15059</xdr:rowOff>
    </xdr:from>
    <xdr:to>
      <xdr:col>22</xdr:col>
      <xdr:colOff>254000</xdr:colOff>
      <xdr:row>41</xdr:row>
      <xdr:rowOff>116659</xdr:rowOff>
    </xdr:to>
    <xdr:sp macro="" textlink="">
      <xdr:nvSpPr>
        <xdr:cNvPr id="405" name="円/楕円 404"/>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101436</xdr:rowOff>
    </xdr:from>
    <xdr:ext cx="762000" cy="259045"/>
    <xdr:sp macro="" textlink="">
      <xdr:nvSpPr>
        <xdr:cNvPr id="406" name="テキスト ボックス 405"/>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07" name="円/楕円 406"/>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08" name="テキスト ボックス 407"/>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35741</xdr:rowOff>
    </xdr:from>
    <xdr:to>
      <xdr:col>19</xdr:col>
      <xdr:colOff>533400</xdr:colOff>
      <xdr:row>41</xdr:row>
      <xdr:rowOff>137341</xdr:rowOff>
    </xdr:to>
    <xdr:sp macro="" textlink="">
      <xdr:nvSpPr>
        <xdr:cNvPr id="409" name="円/楕円 408"/>
        <xdr:cNvSpPr/>
      </xdr:nvSpPr>
      <xdr:spPr>
        <a:xfrm>
          <a:off x="13462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147518</xdr:rowOff>
    </xdr:from>
    <xdr:ext cx="762000" cy="259045"/>
    <xdr:sp macro="" textlink="">
      <xdr:nvSpPr>
        <xdr:cNvPr id="410" name="テキスト ボックス 409"/>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比率算出おいて分子となる将来負担額が、</a:t>
          </a:r>
          <a:r>
            <a:rPr lang="ja-JP" altLang="ja-JP" sz="1300">
              <a:solidFill>
                <a:schemeClr val="dk1"/>
              </a:solidFill>
              <a:effectLst/>
              <a:latin typeface="+mn-lt"/>
              <a:ea typeface="+mn-ea"/>
              <a:cs typeface="+mn-cs"/>
            </a:rPr>
            <a:t>地方債の現在高が</a:t>
          </a:r>
          <a:r>
            <a:rPr lang="ja-JP" altLang="en-US" sz="1300">
              <a:solidFill>
                <a:schemeClr val="dk1"/>
              </a:solidFill>
              <a:effectLst/>
              <a:latin typeface="+mn-lt"/>
              <a:ea typeface="+mn-ea"/>
              <a:cs typeface="+mn-cs"/>
            </a:rPr>
            <a:t>約</a:t>
          </a:r>
          <a:r>
            <a:rPr lang="ja-JP" altLang="ja-JP" sz="1300">
              <a:solidFill>
                <a:schemeClr val="dk1"/>
              </a:solidFill>
              <a:effectLst/>
              <a:latin typeface="+mn-lt"/>
              <a:ea typeface="+mn-ea"/>
              <a:cs typeface="+mn-cs"/>
            </a:rPr>
            <a:t>２３億５，９００万</a:t>
          </a:r>
          <a:r>
            <a:rPr lang="ja-JP" altLang="en-US" sz="1300">
              <a:solidFill>
                <a:schemeClr val="dk1"/>
              </a:solidFill>
              <a:effectLst/>
              <a:latin typeface="+mn-lt"/>
              <a:ea typeface="+mn-ea"/>
              <a:cs typeface="+mn-cs"/>
            </a:rPr>
            <a:t>の減</a:t>
          </a:r>
          <a:r>
            <a:rPr lang="ja-JP" altLang="ja-JP" sz="1300">
              <a:solidFill>
                <a:schemeClr val="dk1"/>
              </a:solidFill>
              <a:effectLst/>
              <a:latin typeface="+mn-lt"/>
              <a:ea typeface="+mn-ea"/>
              <a:cs typeface="+mn-cs"/>
            </a:rPr>
            <a:t>、公営企業債等繰入見込額が１１億２，８００万円</a:t>
          </a:r>
          <a:r>
            <a:rPr lang="ja-JP" altLang="en-US" sz="1300">
              <a:solidFill>
                <a:schemeClr val="dk1"/>
              </a:solidFill>
              <a:effectLst/>
              <a:latin typeface="+mn-lt"/>
              <a:ea typeface="+mn-ea"/>
              <a:cs typeface="+mn-cs"/>
            </a:rPr>
            <a:t>の減</a:t>
          </a:r>
          <a:r>
            <a:rPr lang="ja-JP" altLang="ja-JP" sz="1300">
              <a:solidFill>
                <a:schemeClr val="dk1"/>
              </a:solidFill>
              <a:effectLst/>
              <a:latin typeface="+mn-lt"/>
              <a:ea typeface="+mn-ea"/>
              <a:cs typeface="+mn-cs"/>
            </a:rPr>
            <a:t>、退職手当負担見込額が約</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億</a:t>
          </a:r>
          <a:r>
            <a:rPr lang="ja-JP" altLang="en-US" sz="1300">
              <a:solidFill>
                <a:schemeClr val="dk1"/>
              </a:solidFill>
              <a:effectLst/>
              <a:latin typeface="+mn-lt"/>
              <a:ea typeface="+mn-ea"/>
              <a:cs typeface="+mn-cs"/>
            </a:rPr>
            <a:t>４，５００</a:t>
          </a:r>
          <a:r>
            <a:rPr lang="ja-JP" altLang="ja-JP" sz="1300">
              <a:solidFill>
                <a:schemeClr val="dk1"/>
              </a:solidFill>
              <a:effectLst/>
              <a:latin typeface="+mn-lt"/>
              <a:ea typeface="+mn-ea"/>
              <a:cs typeface="+mn-cs"/>
            </a:rPr>
            <a:t>万円</a:t>
          </a:r>
          <a:r>
            <a:rPr lang="ja-JP" altLang="en-US" sz="1300">
              <a:solidFill>
                <a:schemeClr val="dk1"/>
              </a:solidFill>
              <a:effectLst/>
              <a:latin typeface="+mn-lt"/>
              <a:ea typeface="+mn-ea"/>
              <a:cs typeface="+mn-cs"/>
            </a:rPr>
            <a:t>の減となり、債務負担行為に基づく支出予定額の増等があるも、前年度に比べ約３６</a:t>
          </a:r>
          <a:r>
            <a:rPr lang="ja-JP" altLang="ja-JP" sz="1300">
              <a:solidFill>
                <a:schemeClr val="dk1"/>
              </a:solidFill>
              <a:effectLst/>
              <a:latin typeface="+mn-lt"/>
              <a:ea typeface="+mn-ea"/>
              <a:cs typeface="+mn-cs"/>
            </a:rPr>
            <a:t>億</a:t>
          </a:r>
          <a:r>
            <a:rPr lang="ja-JP" altLang="en-US" sz="1300">
              <a:solidFill>
                <a:schemeClr val="dk1"/>
              </a:solidFill>
              <a:effectLst/>
              <a:latin typeface="+mn-lt"/>
              <a:ea typeface="+mn-ea"/>
              <a:cs typeface="+mn-cs"/>
            </a:rPr>
            <a:t>２，６００</a:t>
          </a:r>
          <a:r>
            <a:rPr lang="ja-JP" altLang="ja-JP" sz="1300">
              <a:solidFill>
                <a:schemeClr val="dk1"/>
              </a:solidFill>
              <a:effectLst/>
              <a:latin typeface="+mn-lt"/>
              <a:ea typeface="+mn-ea"/>
              <a:cs typeface="+mn-cs"/>
            </a:rPr>
            <a:t>万円</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減と</a:t>
          </a:r>
          <a:r>
            <a:rPr lang="ja-JP" altLang="en-US" sz="1300">
              <a:solidFill>
                <a:schemeClr val="dk1"/>
              </a:solidFill>
              <a:effectLst/>
              <a:latin typeface="+mn-lt"/>
              <a:ea typeface="+mn-ea"/>
              <a:cs typeface="+mn-cs"/>
            </a:rPr>
            <a:t>なったことや、分子から差し引く充当可能財源等が約１４億５００万円の増となったことなどにより、</a:t>
          </a:r>
          <a:r>
            <a:rPr lang="ja-JP" altLang="ja-JP" sz="1300">
              <a:solidFill>
                <a:schemeClr val="dk1"/>
              </a:solidFill>
              <a:effectLst/>
              <a:latin typeface="+mn-lt"/>
              <a:ea typeface="+mn-ea"/>
              <a:cs typeface="+mn-cs"/>
            </a:rPr>
            <a:t>　将来負担比率は前年度に比べ１４．７ポイント改善し、類似団体の平均</a:t>
          </a:r>
          <a:r>
            <a:rPr lang="ja-JP" altLang="en-US" sz="1300">
              <a:solidFill>
                <a:schemeClr val="dk1"/>
              </a:solidFill>
              <a:effectLst/>
              <a:latin typeface="+mn-lt"/>
              <a:ea typeface="+mn-ea"/>
              <a:cs typeface="+mn-cs"/>
            </a:rPr>
            <a:t>より良い数値となった</a:t>
          </a:r>
          <a:r>
            <a:rPr lang="ja-JP" altLang="ja-JP" sz="1300">
              <a:solidFill>
                <a:schemeClr val="dk1"/>
              </a:solidFill>
              <a:effectLst/>
              <a:latin typeface="+mn-lt"/>
              <a:ea typeface="+mn-ea"/>
              <a:cs typeface="+mn-cs"/>
            </a:rPr>
            <a:t>。</a:t>
          </a:r>
          <a:endParaRPr lang="ja-JP" altLang="ja-JP" sz="13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138793</xdr:rowOff>
    </xdr:from>
    <xdr:to>
      <xdr:col>24</xdr:col>
      <xdr:colOff>558800</xdr:colOff>
      <xdr:row>17</xdr:row>
      <xdr:rowOff>136253</xdr:rowOff>
    </xdr:to>
    <xdr:cxnSp macro="">
      <xdr:nvCxnSpPr>
        <xdr:cNvPr id="446" name="直線コネクタ 445"/>
        <xdr:cNvCxnSpPr/>
      </xdr:nvCxnSpPr>
      <xdr:spPr>
        <a:xfrm flipV="1">
          <a:off x="16179800" y="288199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7"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136253</xdr:rowOff>
    </xdr:from>
    <xdr:to>
      <xdr:col>23</xdr:col>
      <xdr:colOff>406400</xdr:colOff>
      <xdr:row>17</xdr:row>
      <xdr:rowOff>140849</xdr:rowOff>
    </xdr:to>
    <xdr:cxnSp macro="">
      <xdr:nvCxnSpPr>
        <xdr:cNvPr id="449" name="直線コネクタ 448"/>
        <xdr:cNvCxnSpPr/>
      </xdr:nvCxnSpPr>
      <xdr:spPr>
        <a:xfrm flipV="1">
          <a:off x="15290800" y="30509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140849</xdr:rowOff>
    </xdr:from>
    <xdr:to>
      <xdr:col>22</xdr:col>
      <xdr:colOff>203200</xdr:colOff>
      <xdr:row>18</xdr:row>
      <xdr:rowOff>129117</xdr:rowOff>
    </xdr:to>
    <xdr:cxnSp macro="">
      <xdr:nvCxnSpPr>
        <xdr:cNvPr id="452" name="直線コネクタ 451"/>
        <xdr:cNvCxnSpPr/>
      </xdr:nvCxnSpPr>
      <xdr:spPr>
        <a:xfrm flipV="1">
          <a:off x="14401800" y="3055499"/>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129117</xdr:rowOff>
    </xdr:from>
    <xdr:to>
      <xdr:col>21</xdr:col>
      <xdr:colOff>0</xdr:colOff>
      <xdr:row>19</xdr:row>
      <xdr:rowOff>73720</xdr:rowOff>
    </xdr:to>
    <xdr:cxnSp macro="">
      <xdr:nvCxnSpPr>
        <xdr:cNvPr id="455" name="直線コネクタ 454"/>
        <xdr:cNvCxnSpPr/>
      </xdr:nvCxnSpPr>
      <xdr:spPr>
        <a:xfrm flipV="1">
          <a:off x="13512800" y="3215217"/>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59" name="テキスト ボックス 458"/>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87993</xdr:rowOff>
    </xdr:from>
    <xdr:to>
      <xdr:col>24</xdr:col>
      <xdr:colOff>609600</xdr:colOff>
      <xdr:row>17</xdr:row>
      <xdr:rowOff>18143</xdr:rowOff>
    </xdr:to>
    <xdr:sp macro="" textlink="">
      <xdr:nvSpPr>
        <xdr:cNvPr id="465" name="円/楕円 464"/>
        <xdr:cNvSpPr/>
      </xdr:nvSpPr>
      <xdr:spPr>
        <a:xfrm>
          <a:off x="169672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104520</xdr:rowOff>
    </xdr:from>
    <xdr:ext cx="762000" cy="259045"/>
    <xdr:sp macro="" textlink="">
      <xdr:nvSpPr>
        <xdr:cNvPr id="466" name="将来負担の状況該当値テキスト"/>
        <xdr:cNvSpPr txBox="1"/>
      </xdr:nvSpPr>
      <xdr:spPr>
        <a:xfrm>
          <a:off x="17106900" y="26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85453</xdr:rowOff>
    </xdr:from>
    <xdr:to>
      <xdr:col>23</xdr:col>
      <xdr:colOff>457200</xdr:colOff>
      <xdr:row>18</xdr:row>
      <xdr:rowOff>15603</xdr:rowOff>
    </xdr:to>
    <xdr:sp macro="" textlink="">
      <xdr:nvSpPr>
        <xdr:cNvPr id="467" name="円/楕円 466"/>
        <xdr:cNvSpPr/>
      </xdr:nvSpPr>
      <xdr:spPr>
        <a:xfrm>
          <a:off x="16129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380</xdr:rowOff>
    </xdr:from>
    <xdr:ext cx="736600" cy="259045"/>
    <xdr:sp macro="" textlink="">
      <xdr:nvSpPr>
        <xdr:cNvPr id="468" name="テキスト ボックス 467"/>
        <xdr:cNvSpPr txBox="1"/>
      </xdr:nvSpPr>
      <xdr:spPr>
        <a:xfrm>
          <a:off x="15798800" y="308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90049</xdr:rowOff>
    </xdr:from>
    <xdr:to>
      <xdr:col>22</xdr:col>
      <xdr:colOff>254000</xdr:colOff>
      <xdr:row>18</xdr:row>
      <xdr:rowOff>20199</xdr:rowOff>
    </xdr:to>
    <xdr:sp macro="" textlink="">
      <xdr:nvSpPr>
        <xdr:cNvPr id="469" name="円/楕円 468"/>
        <xdr:cNvSpPr/>
      </xdr:nvSpPr>
      <xdr:spPr>
        <a:xfrm>
          <a:off x="15240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4976</xdr:rowOff>
    </xdr:from>
    <xdr:ext cx="762000" cy="259045"/>
    <xdr:sp macro="" textlink="">
      <xdr:nvSpPr>
        <xdr:cNvPr id="470" name="テキスト ボックス 469"/>
        <xdr:cNvSpPr txBox="1"/>
      </xdr:nvSpPr>
      <xdr:spPr>
        <a:xfrm>
          <a:off x="14909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78317</xdr:rowOff>
    </xdr:from>
    <xdr:to>
      <xdr:col>21</xdr:col>
      <xdr:colOff>50800</xdr:colOff>
      <xdr:row>19</xdr:row>
      <xdr:rowOff>8467</xdr:rowOff>
    </xdr:to>
    <xdr:sp macro="" textlink="">
      <xdr:nvSpPr>
        <xdr:cNvPr id="471" name="円/楕円 470"/>
        <xdr:cNvSpPr/>
      </xdr:nvSpPr>
      <xdr:spPr>
        <a:xfrm>
          <a:off x="14351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164694</xdr:rowOff>
    </xdr:from>
    <xdr:ext cx="762000" cy="259045"/>
    <xdr:sp macro="" textlink="">
      <xdr:nvSpPr>
        <xdr:cNvPr id="472" name="テキスト ボックス 471"/>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22920</xdr:rowOff>
    </xdr:from>
    <xdr:to>
      <xdr:col>19</xdr:col>
      <xdr:colOff>533400</xdr:colOff>
      <xdr:row>19</xdr:row>
      <xdr:rowOff>124520</xdr:rowOff>
    </xdr:to>
    <xdr:sp macro="" textlink="">
      <xdr:nvSpPr>
        <xdr:cNvPr id="473" name="円/楕円 472"/>
        <xdr:cNvSpPr/>
      </xdr:nvSpPr>
      <xdr:spPr>
        <a:xfrm>
          <a:off x="13462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109297</xdr:rowOff>
    </xdr:from>
    <xdr:ext cx="762000" cy="259045"/>
    <xdr:sp macro="" textlink="">
      <xdr:nvSpPr>
        <xdr:cNvPr id="474" name="テキスト ボックス 473"/>
        <xdr:cNvSpPr txBox="1"/>
      </xdr:nvSpPr>
      <xdr:spPr>
        <a:xfrm>
          <a:off x="13131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234,290
231,302
101.80
73,523,823
72,128,410
824,918
42,708,278
75,783,032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人件費に係る経常収支比率は前年度に比べ０．８ポイント低下している。要因としては、正規職員の減員、平均年齢の低下、給与減額措置等による人件費の減少が影響していると考えられる。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今後も類似団体等の動向も踏まえ給与の適正化を図り、総人件費の抑制に取り組む。</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35560</xdr:rowOff>
    </xdr:to>
    <xdr:cxnSp macro="">
      <xdr:nvCxnSpPr>
        <xdr:cNvPr id="60" name="直線コネクタ 59"/>
        <xdr:cNvCxnSpPr/>
      </xdr:nvCxnSpPr>
      <xdr:spPr>
        <a:xfrm flipV="1">
          <a:off x="4826000" y="578866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1"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2" name="直線コネクタ 61"/>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123190</xdr:rowOff>
    </xdr:to>
    <xdr:cxnSp macro="">
      <xdr:nvCxnSpPr>
        <xdr:cNvPr id="65" name="直線コネクタ 64"/>
        <xdr:cNvCxnSpPr/>
      </xdr:nvCxnSpPr>
      <xdr:spPr>
        <a:xfrm flipV="1">
          <a:off x="3987800" y="674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6"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7" name="フローチャート : 判断 66"/>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123190</xdr:rowOff>
    </xdr:from>
    <xdr:to>
      <xdr:col>5</xdr:col>
      <xdr:colOff>549275</xdr:colOff>
      <xdr:row>40</xdr:row>
      <xdr:rowOff>43180</xdr:rowOff>
    </xdr:to>
    <xdr:cxnSp macro="">
      <xdr:nvCxnSpPr>
        <xdr:cNvPr id="68" name="直線コネクタ 67"/>
        <xdr:cNvCxnSpPr/>
      </xdr:nvCxnSpPr>
      <xdr:spPr>
        <a:xfrm flipV="1">
          <a:off x="3098800" y="6809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57150</xdr:rowOff>
    </xdr:from>
    <xdr:to>
      <xdr:col>5</xdr:col>
      <xdr:colOff>600075</xdr:colOff>
      <xdr:row>37</xdr:row>
      <xdr:rowOff>158750</xdr:rowOff>
    </xdr:to>
    <xdr:sp macro="" textlink="">
      <xdr:nvSpPr>
        <xdr:cNvPr id="69" name="フローチャート :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40</xdr:row>
      <xdr:rowOff>43180</xdr:rowOff>
    </xdr:to>
    <xdr:cxnSp macro="">
      <xdr:nvCxnSpPr>
        <xdr:cNvPr id="71" name="直線コネクタ 70"/>
        <xdr:cNvCxnSpPr/>
      </xdr:nvCxnSpPr>
      <xdr:spPr>
        <a:xfrm>
          <a:off x="2209800" y="6809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123190</xdr:rowOff>
    </xdr:from>
    <xdr:to>
      <xdr:col>3</xdr:col>
      <xdr:colOff>142875</xdr:colOff>
      <xdr:row>40</xdr:row>
      <xdr:rowOff>157480</xdr:rowOff>
    </xdr:to>
    <xdr:cxnSp macro="">
      <xdr:nvCxnSpPr>
        <xdr:cNvPr id="74" name="直線コネクタ 73"/>
        <xdr:cNvCxnSpPr/>
      </xdr:nvCxnSpPr>
      <xdr:spPr>
        <a:xfrm flipV="1">
          <a:off x="1320800" y="68097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4" name="円/楕円 83"/>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154957</xdr:rowOff>
    </xdr:from>
    <xdr:ext cx="762000" cy="259045"/>
    <xdr:sp macro="" textlink="">
      <xdr:nvSpPr>
        <xdr:cNvPr id="85"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6" name="円/楕円 85"/>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7" name="テキスト ボックス 86"/>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163830</xdr:rowOff>
    </xdr:from>
    <xdr:to>
      <xdr:col>4</xdr:col>
      <xdr:colOff>396875</xdr:colOff>
      <xdr:row>40</xdr:row>
      <xdr:rowOff>93980</xdr:rowOff>
    </xdr:to>
    <xdr:sp macro="" textlink="">
      <xdr:nvSpPr>
        <xdr:cNvPr id="88" name="円/楕円 87"/>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89" name="テキスト ボックス 88"/>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90" name="円/楕円 89"/>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91" name="テキスト ボックス 90"/>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2" name="円/楕円 91"/>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3" name="テキスト ボックス 92"/>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各種委託、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工事費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等の契約確定に伴う入札差金の執行留保を徹底し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、物件費に係る経常収支比率は前年度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と同水準となり、類似団体平均よりも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高くなっている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今後も行財政改革の取組を通じて経常経費の削減努力を継続し、経費削減に努める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1" name="直線コネクタ 120"/>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2"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3" name="直線コネクタ 122"/>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4"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5" name="直線コネクタ 124"/>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120650</xdr:rowOff>
    </xdr:to>
    <xdr:cxnSp macro="">
      <xdr:nvCxnSpPr>
        <xdr:cNvPr id="126" name="直線コネクタ 125"/>
        <xdr:cNvCxnSpPr/>
      </xdr:nvCxnSpPr>
      <xdr:spPr>
        <a:xfrm>
          <a:off x="15671800" y="303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7"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8" name="フローチャート : 判断 127"/>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44450</xdr:rowOff>
    </xdr:from>
    <xdr:to>
      <xdr:col>22</xdr:col>
      <xdr:colOff>565150</xdr:colOff>
      <xdr:row>17</xdr:row>
      <xdr:rowOff>120650</xdr:rowOff>
    </xdr:to>
    <xdr:cxnSp macro="">
      <xdr:nvCxnSpPr>
        <xdr:cNvPr id="129" name="直線コネクタ 128"/>
        <xdr:cNvCxnSpPr/>
      </xdr:nvCxnSpPr>
      <xdr:spPr>
        <a:xfrm>
          <a:off x="14782800" y="295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0" name="フローチャート : 判断 129"/>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1" name="テキスト ボックス 13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44450</xdr:rowOff>
    </xdr:to>
    <xdr:cxnSp macro="">
      <xdr:nvCxnSpPr>
        <xdr:cNvPr id="132" name="直線コネクタ 131"/>
        <xdr:cNvCxnSpPr/>
      </xdr:nvCxnSpPr>
      <xdr:spPr>
        <a:xfrm>
          <a:off x="13893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4" name="テキスト ボックス 133"/>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107950</xdr:rowOff>
    </xdr:to>
    <xdr:cxnSp macro="">
      <xdr:nvCxnSpPr>
        <xdr:cNvPr id="135" name="直線コネクタ 134"/>
        <xdr:cNvCxnSpPr/>
      </xdr:nvCxnSpPr>
      <xdr:spPr>
        <a:xfrm flipV="1">
          <a:off x="13004800" y="293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7" name="テキスト ボックス 13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5" name="円/楕円 144"/>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6"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7" name="円/楕円 146"/>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8" name="テキスト ボックス 147"/>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49" name="円/楕円 148"/>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50" name="テキスト ボックス 149"/>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1" name="円/楕円 150"/>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2" name="テキスト ボックス 151"/>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3" name="円/楕円 152"/>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4" name="テキスト ボックス 153"/>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扶助費にかかる経常収支比率は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１ポイント</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高くなっており、上昇傾向にある。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児童手当が減少したものの、障害福祉サービス費給付費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私立保育所児童運営費に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かかる扶助費が増となったことが挙げられる。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2" name="直線コネクタ 181"/>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5"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86" name="直線コネクタ 185"/>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158750</xdr:rowOff>
    </xdr:to>
    <xdr:cxnSp macro="">
      <xdr:nvCxnSpPr>
        <xdr:cNvPr id="187" name="直線コネクタ 186"/>
        <xdr:cNvCxnSpPr/>
      </xdr:nvCxnSpPr>
      <xdr:spPr>
        <a:xfrm>
          <a:off x="3987800" y="9791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19050</xdr:rowOff>
    </xdr:to>
    <xdr:cxnSp macro="">
      <xdr:nvCxnSpPr>
        <xdr:cNvPr id="190" name="直線コネクタ 189"/>
        <xdr:cNvCxnSpPr/>
      </xdr:nvCxnSpPr>
      <xdr:spPr>
        <a:xfrm>
          <a:off x="3098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1" name="フローチャート : 判断 190"/>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2" name="テキスト ボックス 19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165100</xdr:rowOff>
    </xdr:to>
    <xdr:cxnSp macro="">
      <xdr:nvCxnSpPr>
        <xdr:cNvPr id="193" name="直線コネクタ 192"/>
        <xdr:cNvCxnSpPr/>
      </xdr:nvCxnSpPr>
      <xdr:spPr>
        <a:xfrm>
          <a:off x="2209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4" name="フローチャート : 判断 193"/>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114300</xdr:rowOff>
    </xdr:to>
    <xdr:cxnSp macro="">
      <xdr:nvCxnSpPr>
        <xdr:cNvPr id="196" name="直線コネクタ 195"/>
        <xdr:cNvCxnSpPr/>
      </xdr:nvCxnSpPr>
      <xdr:spPr>
        <a:xfrm>
          <a:off x="1320800" y="957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7" name="フローチャート : 判断 196"/>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8" name="テキスト ボックス 197"/>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6" name="円/楕円 205"/>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7"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139700</xdr:rowOff>
    </xdr:from>
    <xdr:to>
      <xdr:col>5</xdr:col>
      <xdr:colOff>600075</xdr:colOff>
      <xdr:row>57</xdr:row>
      <xdr:rowOff>69850</xdr:rowOff>
    </xdr:to>
    <xdr:sp macro="" textlink="">
      <xdr:nvSpPr>
        <xdr:cNvPr id="208" name="円/楕円 207"/>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80027</xdr:rowOff>
    </xdr:from>
    <xdr:ext cx="736600" cy="259045"/>
    <xdr:sp macro="" textlink="">
      <xdr:nvSpPr>
        <xdr:cNvPr id="209" name="テキスト ボックス 208"/>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2" name="円/楕円 211"/>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3" name="テキスト ボックス 212"/>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4" name="円/楕円 213"/>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5" name="テキスト ボックス 21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特別会計への繰出金が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、施設修繕等の維持補修費の執行管理の徹底に努めたため、その他にかかる経常収支比率は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０．３ポイント低くなり、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２．６ポイント</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下回っている。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3" name="直線コネクタ 242"/>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6"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7" name="直線コネクタ 246"/>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88900</xdr:rowOff>
    </xdr:to>
    <xdr:cxnSp macro="">
      <xdr:nvCxnSpPr>
        <xdr:cNvPr id="248" name="直線コネクタ 247"/>
        <xdr:cNvCxnSpPr/>
      </xdr:nvCxnSpPr>
      <xdr:spPr>
        <a:xfrm flipV="1">
          <a:off x="15671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0" name="フローチャート : 判断 249"/>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25400</xdr:rowOff>
    </xdr:from>
    <xdr:to>
      <xdr:col>22</xdr:col>
      <xdr:colOff>565150</xdr:colOff>
      <xdr:row>54</xdr:row>
      <xdr:rowOff>88900</xdr:rowOff>
    </xdr:to>
    <xdr:cxnSp macro="">
      <xdr:nvCxnSpPr>
        <xdr:cNvPr id="251" name="直線コネクタ 250"/>
        <xdr:cNvCxnSpPr/>
      </xdr:nvCxnSpPr>
      <xdr:spPr>
        <a:xfrm>
          <a:off x="14782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2" name="フローチャート : 判断 251"/>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3" name="テキスト ボックス 25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82550</xdr:rowOff>
    </xdr:from>
    <xdr:to>
      <xdr:col>21</xdr:col>
      <xdr:colOff>361950</xdr:colOff>
      <xdr:row>54</xdr:row>
      <xdr:rowOff>25400</xdr:rowOff>
    </xdr:to>
    <xdr:cxnSp macro="">
      <xdr:nvCxnSpPr>
        <xdr:cNvPr id="254" name="直線コネクタ 253"/>
        <xdr:cNvCxnSpPr/>
      </xdr:nvCxnSpPr>
      <xdr:spPr>
        <a:xfrm>
          <a:off x="13893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5" name="フローチャート : 判断 254"/>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6" name="テキスト ボックス 255"/>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82550</xdr:rowOff>
    </xdr:from>
    <xdr:to>
      <xdr:col>20</xdr:col>
      <xdr:colOff>158750</xdr:colOff>
      <xdr:row>53</xdr:row>
      <xdr:rowOff>107950</xdr:rowOff>
    </xdr:to>
    <xdr:cxnSp macro="">
      <xdr:nvCxnSpPr>
        <xdr:cNvPr id="257" name="直線コネクタ 256"/>
        <xdr:cNvCxnSpPr/>
      </xdr:nvCxnSpPr>
      <xdr:spPr>
        <a:xfrm flipV="1">
          <a:off x="13004800" y="916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58" name="フローチャート : 判断 257"/>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59" name="テキスト ボックス 258"/>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0" name="フローチャート : 判断 259"/>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1" name="テキスト ボックス 26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7" name="円/楕円 266"/>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68"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69" name="円/楕円 268"/>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0" name="テキスト ボックス 269"/>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146050</xdr:rowOff>
    </xdr:from>
    <xdr:to>
      <xdr:col>21</xdr:col>
      <xdr:colOff>412750</xdr:colOff>
      <xdr:row>54</xdr:row>
      <xdr:rowOff>76200</xdr:rowOff>
    </xdr:to>
    <xdr:sp macro="" textlink="">
      <xdr:nvSpPr>
        <xdr:cNvPr id="271" name="円/楕円 270"/>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86377</xdr:rowOff>
    </xdr:from>
    <xdr:ext cx="762000" cy="259045"/>
    <xdr:sp macro="" textlink="">
      <xdr:nvSpPr>
        <xdr:cNvPr id="272" name="テキスト ボックス 271"/>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31750</xdr:rowOff>
    </xdr:from>
    <xdr:to>
      <xdr:col>20</xdr:col>
      <xdr:colOff>209550</xdr:colOff>
      <xdr:row>53</xdr:row>
      <xdr:rowOff>133350</xdr:rowOff>
    </xdr:to>
    <xdr:sp macro="" textlink="">
      <xdr:nvSpPr>
        <xdr:cNvPr id="273" name="円/楕円 272"/>
        <xdr:cNvSpPr/>
      </xdr:nvSpPr>
      <xdr:spPr>
        <a:xfrm>
          <a:off x="13843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143527</xdr:rowOff>
    </xdr:from>
    <xdr:ext cx="762000" cy="259045"/>
    <xdr:sp macro="" textlink="">
      <xdr:nvSpPr>
        <xdr:cNvPr id="274" name="テキスト ボックス 273"/>
        <xdr:cNvSpPr txBox="1"/>
      </xdr:nvSpPr>
      <xdr:spPr>
        <a:xfrm>
          <a:off x="13512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5" name="円/楕円 274"/>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6" name="テキスト ボックス 275"/>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補助費等にかかる経常収支比率は、昨年度と比較すると０．</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上昇し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、類似団体平均よりも１．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７ポイント高くなっている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。要因としては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、私立保育所助成金、地域活動支援センター及び障害者小規模通所援護事業補助金の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、花火大会１００周年や宝塚歌劇市民貸切公演等の観光事業にかかる補助金の増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などが挙げられる。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3" name="直線コネクタ 302"/>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4"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5" name="直線コネクタ 304"/>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6"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7" name="直線コネクタ 306"/>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85090</xdr:rowOff>
    </xdr:to>
    <xdr:cxnSp macro="">
      <xdr:nvCxnSpPr>
        <xdr:cNvPr id="308" name="直線コネクタ 307"/>
        <xdr:cNvCxnSpPr/>
      </xdr:nvCxnSpPr>
      <xdr:spPr>
        <a:xfrm>
          <a:off x="15671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9"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31750</xdr:rowOff>
    </xdr:to>
    <xdr:cxnSp macro="">
      <xdr:nvCxnSpPr>
        <xdr:cNvPr id="311" name="直線コネクタ 310"/>
        <xdr:cNvCxnSpPr/>
      </xdr:nvCxnSpPr>
      <xdr:spPr>
        <a:xfrm>
          <a:off x="14782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2" name="フローチャート :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3" name="テキスト ボックス 31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54610</xdr:rowOff>
    </xdr:to>
    <xdr:cxnSp macro="">
      <xdr:nvCxnSpPr>
        <xdr:cNvPr id="314" name="直線コネクタ 313"/>
        <xdr:cNvCxnSpPr/>
      </xdr:nvCxnSpPr>
      <xdr:spPr>
        <a:xfrm flipV="1">
          <a:off x="13893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5" name="フローチャート :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6" name="テキスト ボックス 31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54610</xdr:rowOff>
    </xdr:from>
    <xdr:to>
      <xdr:col>20</xdr:col>
      <xdr:colOff>158750</xdr:colOff>
      <xdr:row>37</xdr:row>
      <xdr:rowOff>69850</xdr:rowOff>
    </xdr:to>
    <xdr:cxnSp macro="">
      <xdr:nvCxnSpPr>
        <xdr:cNvPr id="317" name="直線コネクタ 316"/>
        <xdr:cNvCxnSpPr/>
      </xdr:nvCxnSpPr>
      <xdr:spPr>
        <a:xfrm flipV="1">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8" name="フローチャート : 判断 317"/>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19" name="テキスト ボックス 318"/>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1" name="テキスト ボックス 320"/>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27" name="円/楕円 326"/>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6367</xdr:rowOff>
    </xdr:from>
    <xdr:ext cx="762000" cy="259045"/>
    <xdr:sp macro="" textlink="">
      <xdr:nvSpPr>
        <xdr:cNvPr id="328"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29" name="円/楕円 328"/>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0" name="テキスト ボックス 329"/>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1" name="円/楕円 330"/>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32" name="テキスト ボックス 331"/>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xdr:rowOff>
    </xdr:from>
    <xdr:to>
      <xdr:col>20</xdr:col>
      <xdr:colOff>209550</xdr:colOff>
      <xdr:row>37</xdr:row>
      <xdr:rowOff>105410</xdr:rowOff>
    </xdr:to>
    <xdr:sp macro="" textlink="">
      <xdr:nvSpPr>
        <xdr:cNvPr id="333" name="円/楕円 332"/>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90187</xdr:rowOff>
    </xdr:from>
    <xdr:ext cx="762000" cy="259045"/>
    <xdr:sp macro="" textlink="">
      <xdr:nvSpPr>
        <xdr:cNvPr id="334" name="テキスト ボックス 333"/>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5" name="円/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6" name="テキスト ボックス 33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市債元金償還金、市債償還金利子等の減により、公債費は前年度に比べて減となり、公債費にかかる経常収支比率は１．２ポイント改善しているが、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似団体平均より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８ポイント</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高くなっている。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今後も引き続き新規発行債の抑制に取り組み、公債費負担の軽減に努める。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2" name="直線コネクタ 361"/>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3"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4" name="直線コネクタ 363"/>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5"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6" name="直線コネクタ 365"/>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44704</xdr:rowOff>
    </xdr:to>
    <xdr:cxnSp macro="">
      <xdr:nvCxnSpPr>
        <xdr:cNvPr id="367" name="直線コネクタ 366"/>
        <xdr:cNvCxnSpPr/>
      </xdr:nvCxnSpPr>
      <xdr:spPr>
        <a:xfrm flipV="1">
          <a:off x="3987800" y="133080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68"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69" name="フローチャート : 判断 368"/>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79</xdr:row>
      <xdr:rowOff>10413</xdr:rowOff>
    </xdr:to>
    <xdr:cxnSp macro="">
      <xdr:nvCxnSpPr>
        <xdr:cNvPr id="370" name="直線コネクタ 369"/>
        <xdr:cNvCxnSpPr/>
      </xdr:nvCxnSpPr>
      <xdr:spPr>
        <a:xfrm flipV="1">
          <a:off x="3098800" y="134178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1" name="フローチャート : 判断 370"/>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2" name="テキスト ボックス 371"/>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10413</xdr:rowOff>
    </xdr:to>
    <xdr:cxnSp macro="">
      <xdr:nvCxnSpPr>
        <xdr:cNvPr id="373" name="直線コネクタ 372"/>
        <xdr:cNvCxnSpPr/>
      </xdr:nvCxnSpPr>
      <xdr:spPr>
        <a:xfrm>
          <a:off x="2209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4" name="フローチャート : 判断 373"/>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5" name="テキスト ボックス 374"/>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65278</xdr:rowOff>
    </xdr:to>
    <xdr:cxnSp macro="">
      <xdr:nvCxnSpPr>
        <xdr:cNvPr id="376" name="直線コネクタ 375"/>
        <xdr:cNvCxnSpPr/>
      </xdr:nvCxnSpPr>
      <xdr:spPr>
        <a:xfrm flipV="1">
          <a:off x="1320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7" name="フローチャート : 判断 376"/>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8" name="テキスト ボックス 377"/>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6" name="円/楕円 385"/>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7"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8" name="円/楕円 387"/>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9" name="テキスト ボックス 388"/>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0" name="円/楕円 389"/>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1" name="テキスト ボックス 390"/>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2" name="円/楕円 391"/>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3" name="テキスト ボックス 392"/>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94" name="円/楕円 393"/>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5" name="テキスト ボックス 394"/>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公債費以外の経常収支比率は、前年度より全体で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高くなって</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後も行財政改革の取組を通じて経常経費の削減努力を継続し、経費削減に努める。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1" name="直線コネクタ 420"/>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2"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3" name="直線コネクタ 422"/>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4"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5" name="直線コネクタ 424"/>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58420</xdr:rowOff>
    </xdr:to>
    <xdr:cxnSp macro="">
      <xdr:nvCxnSpPr>
        <xdr:cNvPr id="426" name="直線コネクタ 425"/>
        <xdr:cNvCxnSpPr/>
      </xdr:nvCxnSpPr>
      <xdr:spPr>
        <a:xfrm>
          <a:off x="15671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27"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28" name="フローチャート : 判断 427"/>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26415</xdr:rowOff>
    </xdr:to>
    <xdr:cxnSp macro="">
      <xdr:nvCxnSpPr>
        <xdr:cNvPr id="429" name="直線コネクタ 428"/>
        <xdr:cNvCxnSpPr/>
      </xdr:nvCxnSpPr>
      <xdr:spPr>
        <a:xfrm>
          <a:off x="14782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0" name="フローチャート : 判断 42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1" name="テキスト ボックス 43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170435</xdr:rowOff>
    </xdr:to>
    <xdr:cxnSp macro="">
      <xdr:nvCxnSpPr>
        <xdr:cNvPr id="432" name="直線コネクタ 431"/>
        <xdr:cNvCxnSpPr/>
      </xdr:nvCxnSpPr>
      <xdr:spPr>
        <a:xfrm>
          <a:off x="13893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3" name="フローチャート :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78</xdr:row>
      <xdr:rowOff>35561</xdr:rowOff>
    </xdr:to>
    <xdr:cxnSp macro="">
      <xdr:nvCxnSpPr>
        <xdr:cNvPr id="435" name="直線コネクタ 434"/>
        <xdr:cNvCxnSpPr/>
      </xdr:nvCxnSpPr>
      <xdr:spPr>
        <a:xfrm flipV="1">
          <a:off x="13004800" y="132852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38" name="フローチャート : 判断 437"/>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39" name="テキスト ボックス 438"/>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5" name="円/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6"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7" name="円/楕円 446"/>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8" name="テキスト ボックス 447"/>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9" name="円/楕円 448"/>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0" name="テキスト ボックス 449"/>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1" name="円/楕円 450"/>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2" name="テキスト ボックス 451"/>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3" name="円/楕円 45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4" name="テキスト ボックス 453"/>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95987</xdr:rowOff>
    </xdr:from>
    <xdr:to>
      <xdr:col>4</xdr:col>
      <xdr:colOff>1117600</xdr:colOff>
      <xdr:row>15</xdr:row>
      <xdr:rowOff>136873</xdr:rowOff>
    </xdr:to>
    <xdr:cxnSp macro="">
      <xdr:nvCxnSpPr>
        <xdr:cNvPr id="52" name="直線コネクタ 51"/>
        <xdr:cNvCxnSpPr/>
      </xdr:nvCxnSpPr>
      <xdr:spPr bwMode="auto">
        <a:xfrm>
          <a:off x="5003800" y="2715362"/>
          <a:ext cx="647700" cy="4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22149</xdr:rowOff>
    </xdr:from>
    <xdr:to>
      <xdr:col>4</xdr:col>
      <xdr:colOff>469900</xdr:colOff>
      <xdr:row>15</xdr:row>
      <xdr:rowOff>95987</xdr:rowOff>
    </xdr:to>
    <xdr:cxnSp macro="">
      <xdr:nvCxnSpPr>
        <xdr:cNvPr id="55" name="直線コネクタ 54"/>
        <xdr:cNvCxnSpPr/>
      </xdr:nvCxnSpPr>
      <xdr:spPr bwMode="auto">
        <a:xfrm>
          <a:off x="4305300" y="2641524"/>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22149</xdr:rowOff>
    </xdr:from>
    <xdr:to>
      <xdr:col>3</xdr:col>
      <xdr:colOff>904875</xdr:colOff>
      <xdr:row>15</xdr:row>
      <xdr:rowOff>41155</xdr:rowOff>
    </xdr:to>
    <xdr:cxnSp macro="">
      <xdr:nvCxnSpPr>
        <xdr:cNvPr id="58" name="直線コネクタ 57"/>
        <xdr:cNvCxnSpPr/>
      </xdr:nvCxnSpPr>
      <xdr:spPr bwMode="auto">
        <a:xfrm flipV="1">
          <a:off x="3606800" y="2641524"/>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160680</xdr:rowOff>
    </xdr:from>
    <xdr:to>
      <xdr:col>3</xdr:col>
      <xdr:colOff>206375</xdr:colOff>
      <xdr:row>15</xdr:row>
      <xdr:rowOff>41155</xdr:rowOff>
    </xdr:to>
    <xdr:cxnSp macro="">
      <xdr:nvCxnSpPr>
        <xdr:cNvPr id="61" name="直線コネクタ 60"/>
        <xdr:cNvCxnSpPr/>
      </xdr:nvCxnSpPr>
      <xdr:spPr bwMode="auto">
        <a:xfrm>
          <a:off x="2908300" y="2608605"/>
          <a:ext cx="698500" cy="5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86073</xdr:rowOff>
    </xdr:from>
    <xdr:to>
      <xdr:col>5</xdr:col>
      <xdr:colOff>34925</xdr:colOff>
      <xdr:row>16</xdr:row>
      <xdr:rowOff>16223</xdr:rowOff>
    </xdr:to>
    <xdr:sp macro="" textlink="">
      <xdr:nvSpPr>
        <xdr:cNvPr id="71" name="円/楕円 70"/>
        <xdr:cNvSpPr/>
      </xdr:nvSpPr>
      <xdr:spPr bwMode="auto">
        <a:xfrm>
          <a:off x="5600700" y="270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102600</xdr:rowOff>
    </xdr:from>
    <xdr:ext cx="762000" cy="259045"/>
    <xdr:sp macro="" textlink="">
      <xdr:nvSpPr>
        <xdr:cNvPr id="72" name="人口1人当たり決算額の推移該当値テキスト130"/>
        <xdr:cNvSpPr txBox="1"/>
      </xdr:nvSpPr>
      <xdr:spPr>
        <a:xfrm>
          <a:off x="5740400" y="255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45187</xdr:rowOff>
    </xdr:from>
    <xdr:to>
      <xdr:col>4</xdr:col>
      <xdr:colOff>520700</xdr:colOff>
      <xdr:row>15</xdr:row>
      <xdr:rowOff>146787</xdr:rowOff>
    </xdr:to>
    <xdr:sp macro="" textlink="">
      <xdr:nvSpPr>
        <xdr:cNvPr id="73" name="円/楕円 72"/>
        <xdr:cNvSpPr/>
      </xdr:nvSpPr>
      <xdr:spPr bwMode="auto">
        <a:xfrm>
          <a:off x="4953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156964</xdr:rowOff>
    </xdr:from>
    <xdr:ext cx="736600" cy="259045"/>
    <xdr:sp macro="" textlink="">
      <xdr:nvSpPr>
        <xdr:cNvPr id="74" name="テキスト ボックス 73"/>
        <xdr:cNvSpPr txBox="1"/>
      </xdr:nvSpPr>
      <xdr:spPr>
        <a:xfrm>
          <a:off x="4622800" y="243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142799</xdr:rowOff>
    </xdr:from>
    <xdr:to>
      <xdr:col>3</xdr:col>
      <xdr:colOff>955675</xdr:colOff>
      <xdr:row>15</xdr:row>
      <xdr:rowOff>72949</xdr:rowOff>
    </xdr:to>
    <xdr:sp macro="" textlink="">
      <xdr:nvSpPr>
        <xdr:cNvPr id="75" name="円/楕円 74"/>
        <xdr:cNvSpPr/>
      </xdr:nvSpPr>
      <xdr:spPr bwMode="auto">
        <a:xfrm>
          <a:off x="4254500" y="259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83126</xdr:rowOff>
    </xdr:from>
    <xdr:ext cx="762000" cy="259045"/>
    <xdr:sp macro="" textlink="">
      <xdr:nvSpPr>
        <xdr:cNvPr id="76" name="テキスト ボックス 75"/>
        <xdr:cNvSpPr txBox="1"/>
      </xdr:nvSpPr>
      <xdr:spPr>
        <a:xfrm>
          <a:off x="3924300" y="235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161805</xdr:rowOff>
    </xdr:from>
    <xdr:to>
      <xdr:col>3</xdr:col>
      <xdr:colOff>257175</xdr:colOff>
      <xdr:row>15</xdr:row>
      <xdr:rowOff>91955</xdr:rowOff>
    </xdr:to>
    <xdr:sp macro="" textlink="">
      <xdr:nvSpPr>
        <xdr:cNvPr id="77" name="円/楕円 76"/>
        <xdr:cNvSpPr/>
      </xdr:nvSpPr>
      <xdr:spPr bwMode="auto">
        <a:xfrm>
          <a:off x="3556000" y="260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102132</xdr:rowOff>
    </xdr:from>
    <xdr:ext cx="762000" cy="259045"/>
    <xdr:sp macro="" textlink="">
      <xdr:nvSpPr>
        <xdr:cNvPr id="78" name="テキスト ボックス 77"/>
        <xdr:cNvSpPr txBox="1"/>
      </xdr:nvSpPr>
      <xdr:spPr>
        <a:xfrm>
          <a:off x="3225800" y="23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109880</xdr:rowOff>
    </xdr:from>
    <xdr:to>
      <xdr:col>2</xdr:col>
      <xdr:colOff>692150</xdr:colOff>
      <xdr:row>15</xdr:row>
      <xdr:rowOff>40030</xdr:rowOff>
    </xdr:to>
    <xdr:sp macro="" textlink="">
      <xdr:nvSpPr>
        <xdr:cNvPr id="79" name="円/楕円 78"/>
        <xdr:cNvSpPr/>
      </xdr:nvSpPr>
      <xdr:spPr bwMode="auto">
        <a:xfrm>
          <a:off x="2857500" y="255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50207</xdr:rowOff>
    </xdr:from>
    <xdr:ext cx="762000" cy="259045"/>
    <xdr:sp macro="" textlink="">
      <xdr:nvSpPr>
        <xdr:cNvPr id="80" name="テキスト ボックス 79"/>
        <xdr:cNvSpPr txBox="1"/>
      </xdr:nvSpPr>
      <xdr:spPr>
        <a:xfrm>
          <a:off x="2527300" y="232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250052</xdr:rowOff>
    </xdr:from>
    <xdr:to>
      <xdr:col>4</xdr:col>
      <xdr:colOff>1117600</xdr:colOff>
      <xdr:row>35</xdr:row>
      <xdr:rowOff>320755</xdr:rowOff>
    </xdr:to>
    <xdr:cxnSp macro="">
      <xdr:nvCxnSpPr>
        <xdr:cNvPr id="115" name="直線コネクタ 114"/>
        <xdr:cNvCxnSpPr/>
      </xdr:nvCxnSpPr>
      <xdr:spPr bwMode="auto">
        <a:xfrm>
          <a:off x="5003800" y="6860402"/>
          <a:ext cx="647700" cy="7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236532</xdr:rowOff>
    </xdr:from>
    <xdr:to>
      <xdr:col>4</xdr:col>
      <xdr:colOff>469900</xdr:colOff>
      <xdr:row>35</xdr:row>
      <xdr:rowOff>250052</xdr:rowOff>
    </xdr:to>
    <xdr:cxnSp macro="">
      <xdr:nvCxnSpPr>
        <xdr:cNvPr id="118" name="直線コネクタ 117"/>
        <xdr:cNvCxnSpPr/>
      </xdr:nvCxnSpPr>
      <xdr:spPr bwMode="auto">
        <a:xfrm>
          <a:off x="4305300" y="6846882"/>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209133</xdr:rowOff>
    </xdr:from>
    <xdr:to>
      <xdr:col>3</xdr:col>
      <xdr:colOff>904875</xdr:colOff>
      <xdr:row>35</xdr:row>
      <xdr:rowOff>236532</xdr:rowOff>
    </xdr:to>
    <xdr:cxnSp macro="">
      <xdr:nvCxnSpPr>
        <xdr:cNvPr id="121" name="直線コネクタ 120"/>
        <xdr:cNvCxnSpPr/>
      </xdr:nvCxnSpPr>
      <xdr:spPr bwMode="auto">
        <a:xfrm>
          <a:off x="3606800" y="6819483"/>
          <a:ext cx="698500" cy="2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166613</xdr:rowOff>
    </xdr:from>
    <xdr:to>
      <xdr:col>3</xdr:col>
      <xdr:colOff>206375</xdr:colOff>
      <xdr:row>35</xdr:row>
      <xdr:rowOff>209133</xdr:rowOff>
    </xdr:to>
    <xdr:cxnSp macro="">
      <xdr:nvCxnSpPr>
        <xdr:cNvPr id="124" name="直線コネクタ 123"/>
        <xdr:cNvCxnSpPr/>
      </xdr:nvCxnSpPr>
      <xdr:spPr bwMode="auto">
        <a:xfrm>
          <a:off x="2908300" y="6776963"/>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269955</xdr:rowOff>
    </xdr:from>
    <xdr:to>
      <xdr:col>5</xdr:col>
      <xdr:colOff>34925</xdr:colOff>
      <xdr:row>36</xdr:row>
      <xdr:rowOff>28655</xdr:rowOff>
    </xdr:to>
    <xdr:sp macro="" textlink="">
      <xdr:nvSpPr>
        <xdr:cNvPr id="134" name="円/楕円 133"/>
        <xdr:cNvSpPr/>
      </xdr:nvSpPr>
      <xdr:spPr bwMode="auto">
        <a:xfrm>
          <a:off x="5600700" y="688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242032</xdr:rowOff>
    </xdr:from>
    <xdr:ext cx="762000" cy="259045"/>
    <xdr:sp macro="" textlink="">
      <xdr:nvSpPr>
        <xdr:cNvPr id="135" name="人口1人当たり決算額の推移該当値テキスト445"/>
        <xdr:cNvSpPr txBox="1"/>
      </xdr:nvSpPr>
      <xdr:spPr>
        <a:xfrm>
          <a:off x="5740400" y="685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199252</xdr:rowOff>
    </xdr:from>
    <xdr:to>
      <xdr:col>4</xdr:col>
      <xdr:colOff>520700</xdr:colOff>
      <xdr:row>35</xdr:row>
      <xdr:rowOff>300852</xdr:rowOff>
    </xdr:to>
    <xdr:sp macro="" textlink="">
      <xdr:nvSpPr>
        <xdr:cNvPr id="136" name="円/楕円 135"/>
        <xdr:cNvSpPr/>
      </xdr:nvSpPr>
      <xdr:spPr bwMode="auto">
        <a:xfrm>
          <a:off x="4953000" y="680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285629</xdr:rowOff>
    </xdr:from>
    <xdr:ext cx="736600" cy="259045"/>
    <xdr:sp macro="" textlink="">
      <xdr:nvSpPr>
        <xdr:cNvPr id="137" name="テキスト ボックス 136"/>
        <xdr:cNvSpPr txBox="1"/>
      </xdr:nvSpPr>
      <xdr:spPr>
        <a:xfrm>
          <a:off x="4622800" y="689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185732</xdr:rowOff>
    </xdr:from>
    <xdr:to>
      <xdr:col>3</xdr:col>
      <xdr:colOff>955675</xdr:colOff>
      <xdr:row>35</xdr:row>
      <xdr:rowOff>287332</xdr:rowOff>
    </xdr:to>
    <xdr:sp macro="" textlink="">
      <xdr:nvSpPr>
        <xdr:cNvPr id="138" name="円/楕円 137"/>
        <xdr:cNvSpPr/>
      </xdr:nvSpPr>
      <xdr:spPr bwMode="auto">
        <a:xfrm>
          <a:off x="4254500" y="679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272109</xdr:rowOff>
    </xdr:from>
    <xdr:ext cx="762000" cy="259045"/>
    <xdr:sp macro="" textlink="">
      <xdr:nvSpPr>
        <xdr:cNvPr id="139" name="テキスト ボックス 138"/>
        <xdr:cNvSpPr txBox="1"/>
      </xdr:nvSpPr>
      <xdr:spPr>
        <a:xfrm>
          <a:off x="3924300" y="688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158333</xdr:rowOff>
    </xdr:from>
    <xdr:to>
      <xdr:col>3</xdr:col>
      <xdr:colOff>257175</xdr:colOff>
      <xdr:row>35</xdr:row>
      <xdr:rowOff>259933</xdr:rowOff>
    </xdr:to>
    <xdr:sp macro="" textlink="">
      <xdr:nvSpPr>
        <xdr:cNvPr id="140" name="円/楕円 139"/>
        <xdr:cNvSpPr/>
      </xdr:nvSpPr>
      <xdr:spPr bwMode="auto">
        <a:xfrm>
          <a:off x="3556000" y="676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244710</xdr:rowOff>
    </xdr:from>
    <xdr:ext cx="762000" cy="259045"/>
    <xdr:sp macro="" textlink="">
      <xdr:nvSpPr>
        <xdr:cNvPr id="141" name="テキスト ボックス 140"/>
        <xdr:cNvSpPr txBox="1"/>
      </xdr:nvSpPr>
      <xdr:spPr>
        <a:xfrm>
          <a:off x="3225800" y="685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115813</xdr:rowOff>
    </xdr:from>
    <xdr:to>
      <xdr:col>2</xdr:col>
      <xdr:colOff>692150</xdr:colOff>
      <xdr:row>35</xdr:row>
      <xdr:rowOff>217413</xdr:rowOff>
    </xdr:to>
    <xdr:sp macro="" textlink="">
      <xdr:nvSpPr>
        <xdr:cNvPr id="142" name="円/楕円 141"/>
        <xdr:cNvSpPr/>
      </xdr:nvSpPr>
      <xdr:spPr bwMode="auto">
        <a:xfrm>
          <a:off x="2857500" y="672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202190</xdr:rowOff>
    </xdr:from>
    <xdr:ext cx="762000" cy="259045"/>
    <xdr:sp macro="" textlink="">
      <xdr:nvSpPr>
        <xdr:cNvPr id="143" name="テキスト ボックス 142"/>
        <xdr:cNvSpPr txBox="1"/>
      </xdr:nvSpPr>
      <xdr:spPr>
        <a:xfrm>
          <a:off x="2527300" y="681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実質収支比率の分子である実質収支額は、前年度に比べ約</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２，２５０万</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円の</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減と</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なり、分母である標準財政規模</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前年度</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に比べ</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約</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７，２５０</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万円の</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となったため、</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標準財政規模比における</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比率は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０．３１ポイント低下した。</a:t>
          </a:r>
          <a:endParaRPr kumimoji="0"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財政調整基金残高については、４年連続して取り崩しを回避し、約４億２，７００万円を積み立て、標準財政規模比における比率は前年度に比べて０．８６ポイント上昇した。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国民健康保険事業で約１６億５</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８５５万円の実質収支の赤字が発生している。</a:t>
          </a:r>
          <a:r>
            <a:rPr kumimoji="1" lang="ja-JP" altLang="en-US" sz="1100">
              <a:solidFill>
                <a:schemeClr val="dk1"/>
              </a:solidFill>
              <a:effectLst/>
              <a:latin typeface="+mn-lt"/>
              <a:ea typeface="+mn-ea"/>
              <a:cs typeface="+mn-cs"/>
            </a:rPr>
            <a:t>これは、</a:t>
          </a:r>
          <a:r>
            <a:rPr kumimoji="1" lang="ja-JP" altLang="en-US" sz="1200">
              <a:latin typeface="ＭＳ ゴシック" pitchFamily="49" charset="-128"/>
              <a:ea typeface="ＭＳ ゴシック" pitchFamily="49" charset="-128"/>
            </a:rPr>
            <a:t>長い間保険税率の据え置きが続いたこと、医療分・後期分・介護分の賦課限度額について、法定限度額以下の設定が続いたこと、また平成２４年度においては、保険税率や賦課限度額の改定を行ったものの、給付費の見込みを上回る増加や保険税収入が見込みを下回ったことや平成２３年度をピークに被保険者が減少に転じていることなど、医療給付費の増加に対して歳入が確保できていない状態が継続したことが主な要因と分析している。</a:t>
          </a: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一方、</a:t>
          </a:r>
          <a:r>
            <a:rPr kumimoji="1" lang="ja-JP" altLang="en-US" sz="1200">
              <a:latin typeface="ＭＳ ゴシック" pitchFamily="49" charset="-128"/>
              <a:ea typeface="ＭＳ ゴシック" pitchFamily="49" charset="-128"/>
            </a:rPr>
            <a:t>保険税収納率は、現年分が</a:t>
          </a:r>
          <a:r>
            <a:rPr kumimoji="1" lang="en-US" altLang="ja-JP" sz="1200">
              <a:latin typeface="ＭＳ ゴシック" pitchFamily="49" charset="-128"/>
              <a:ea typeface="ＭＳ ゴシック" pitchFamily="49" charset="-128"/>
            </a:rPr>
            <a:t>89.56</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89.82</a:t>
          </a:r>
          <a:r>
            <a:rPr kumimoji="1" lang="ja-JP" altLang="en-US" sz="1200">
              <a:latin typeface="ＭＳ ゴシック" pitchFamily="49" charset="-128"/>
              <a:ea typeface="ＭＳ ゴシック" pitchFamily="49" charset="-128"/>
            </a:rPr>
            <a:t>％となり</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ポイント上昇しているが、調定額の減少により、収納額は約３</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５００万円減少したものの、滞納繰越分は</a:t>
          </a:r>
          <a:r>
            <a:rPr kumimoji="1" lang="en-US" altLang="ja-JP" sz="1200">
              <a:latin typeface="ＭＳ ゴシック" pitchFamily="49" charset="-128"/>
              <a:ea typeface="ＭＳ ゴシック" pitchFamily="49" charset="-128"/>
            </a:rPr>
            <a:t>11.79</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13.48</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ポイント上昇しており、収納額は約３</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８００万円増加したことから、総税収納額は約３００万円の微増となっている。さらに一般会計からも繰出を行っているが、保険給付費の２億２</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７６２万円の増等により、単年度収支は１億９</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３９５万円の赤字となっている。</a:t>
          </a:r>
          <a:endParaRPr kumimoji="1" lang="en-US" altLang="ja-JP" sz="1200">
            <a:latin typeface="ＭＳ ゴシック" pitchFamily="49" charset="-128"/>
            <a:ea typeface="ＭＳ ゴシック" pitchFamily="49" charset="-128"/>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200">
              <a:latin typeface="ＭＳ ゴシック" pitchFamily="49" charset="-128"/>
              <a:ea typeface="ＭＳ ゴシック" pitchFamily="49" charset="-128"/>
            </a:rPr>
            <a:t>病院事業会計においては、１０億５，２２０万円の資金不足が発生した。これは、平成２５年度末に、水道事業からの長期借入金１３億円を一括返済するための資金を、市中銀行からの短期融資１３億円で手当てしたことで、これまで固定負債として資金不足額に算入されていなかった１３億円が、流動負債に計上され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実質公債費比率算出において分子となる元利償還金が約</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億</a:t>
          </a:r>
          <a:r>
            <a:rPr lang="ja-JP" altLang="en-US" sz="1300" b="0" i="0" baseline="0">
              <a:solidFill>
                <a:schemeClr val="dk1"/>
              </a:solidFill>
              <a:effectLst/>
              <a:latin typeface="+mn-lt"/>
              <a:ea typeface="+mn-ea"/>
              <a:cs typeface="+mn-cs"/>
            </a:rPr>
            <a:t>２００</a:t>
          </a:r>
          <a:r>
            <a:rPr lang="ja-JP" altLang="ja-JP" sz="1300" b="0" i="0" baseline="0">
              <a:solidFill>
                <a:schemeClr val="dk1"/>
              </a:solidFill>
              <a:effectLst/>
              <a:latin typeface="+mn-lt"/>
              <a:ea typeface="+mn-ea"/>
              <a:cs typeface="+mn-cs"/>
            </a:rPr>
            <a:t>万円減、公営企業に要する経費の財源とする地方債の償還の財源に充てたと認められる繰入金が約</a:t>
          </a:r>
          <a:r>
            <a:rPr lang="ja-JP" altLang="en-US" sz="1300" b="0" i="0" baseline="0">
              <a:solidFill>
                <a:schemeClr val="dk1"/>
              </a:solidFill>
              <a:effectLst/>
              <a:latin typeface="+mn-lt"/>
              <a:ea typeface="+mn-ea"/>
              <a:cs typeface="+mn-cs"/>
            </a:rPr>
            <a:t>４，０００</a:t>
          </a:r>
          <a:r>
            <a:rPr lang="ja-JP" altLang="ja-JP" sz="1300" b="0" i="0" baseline="0">
              <a:solidFill>
                <a:schemeClr val="dk1"/>
              </a:solidFill>
              <a:effectLst/>
              <a:latin typeface="+mn-lt"/>
              <a:ea typeface="+mn-ea"/>
              <a:cs typeface="+mn-cs"/>
            </a:rPr>
            <a:t>万円減、公債費に準ずる債務負担行為にかかるものが約</a:t>
          </a:r>
          <a:r>
            <a:rPr lang="ja-JP" altLang="en-US" sz="1300" b="0" i="0" baseline="0">
              <a:solidFill>
                <a:schemeClr val="dk1"/>
              </a:solidFill>
              <a:effectLst/>
              <a:latin typeface="+mn-lt"/>
              <a:ea typeface="+mn-ea"/>
              <a:cs typeface="+mn-cs"/>
            </a:rPr>
            <a:t>２，４００</a:t>
          </a:r>
          <a:r>
            <a:rPr lang="ja-JP" altLang="ja-JP" sz="1300" b="0" i="0" baseline="0">
              <a:solidFill>
                <a:schemeClr val="dk1"/>
              </a:solidFill>
              <a:effectLst/>
              <a:latin typeface="+mn-lt"/>
              <a:ea typeface="+mn-ea"/>
              <a:cs typeface="+mn-cs"/>
            </a:rPr>
            <a:t>万円</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、満期一括償還地方債の</a:t>
          </a:r>
          <a:r>
            <a:rPr lang="ja-JP" altLang="en-US" sz="1300" b="0" i="0" baseline="0">
              <a:solidFill>
                <a:schemeClr val="dk1"/>
              </a:solidFill>
              <a:effectLst/>
              <a:latin typeface="+mn-lt"/>
              <a:ea typeface="+mn-ea"/>
              <a:cs typeface="+mn-cs"/>
            </a:rPr>
            <a:t>１年当たりの元金償還金に相当するもの（</a:t>
          </a:r>
          <a:r>
            <a:rPr lang="ja-JP" altLang="ja-JP" sz="1300" b="0" i="0" baseline="0">
              <a:solidFill>
                <a:schemeClr val="dk1"/>
              </a:solidFill>
              <a:effectLst/>
              <a:latin typeface="+mn-lt"/>
              <a:ea typeface="+mn-ea"/>
              <a:cs typeface="+mn-cs"/>
            </a:rPr>
            <a:t>年度割</a:t>
          </a:r>
          <a:r>
            <a:rPr lang="ja-JP" altLang="en-US" sz="1300" b="0" i="0" baseline="0">
              <a:solidFill>
                <a:schemeClr val="dk1"/>
              </a:solidFill>
              <a:effectLst/>
              <a:latin typeface="+mn-lt"/>
              <a:ea typeface="+mn-ea"/>
              <a:cs typeface="+mn-cs"/>
            </a:rPr>
            <a:t>相当額）</a:t>
          </a:r>
          <a:r>
            <a:rPr lang="ja-JP" altLang="ja-JP" sz="1300" b="0" i="0" baseline="0">
              <a:solidFill>
                <a:schemeClr val="dk1"/>
              </a:solidFill>
              <a:effectLst/>
              <a:latin typeface="+mn-lt"/>
              <a:ea typeface="+mn-ea"/>
              <a:cs typeface="+mn-cs"/>
            </a:rPr>
            <a:t>が１，７００万円</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将来負担額は前年度に比べて約３６億２，６００万円の減となっている。主な要因は、債務負担行為に基づく支出予定額が約３億９５００万の増となったものの、地方債の現在高が約２３億５，９００万の減、公営企業債等繰入見込額が約１１億２，８００万円の減、退職手当負担見込額が約８億４，５００万円の減となったことによる。</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1"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分子から差し引く充当可能財源等は約１４億５００万円の増となっている。</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73523823</v>
      </c>
      <c r="BO4" s="349"/>
      <c r="BP4" s="349"/>
      <c r="BQ4" s="349"/>
      <c r="BR4" s="349"/>
      <c r="BS4" s="349"/>
      <c r="BT4" s="349"/>
      <c r="BU4" s="350"/>
      <c r="BV4" s="348">
        <v>70848723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72128410</v>
      </c>
      <c r="BO5" s="386"/>
      <c r="BP5" s="386"/>
      <c r="BQ5" s="386"/>
      <c r="BR5" s="386"/>
      <c r="BS5" s="386"/>
      <c r="BT5" s="386"/>
      <c r="BU5" s="387"/>
      <c r="BV5" s="385">
        <v>69235973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96.9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1395413</v>
      </c>
      <c r="BO6" s="386"/>
      <c r="BP6" s="386"/>
      <c r="BQ6" s="386"/>
      <c r="BR6" s="386"/>
      <c r="BS6" s="386"/>
      <c r="BT6" s="386"/>
      <c r="BU6" s="387"/>
      <c r="BV6" s="385">
        <v>1612750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105.8</v>
      </c>
      <c r="CU6" s="423"/>
      <c r="CV6" s="423"/>
      <c r="CW6" s="423"/>
      <c r="CX6" s="423"/>
      <c r="CY6" s="423"/>
      <c r="CZ6" s="423"/>
      <c r="DA6" s="424"/>
      <c r="DB6" s="422">
        <v>106.3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570495</v>
      </c>
      <c r="BO7" s="386"/>
      <c r="BP7" s="386"/>
      <c r="BQ7" s="386"/>
      <c r="BR7" s="386"/>
      <c r="BS7" s="386"/>
      <c r="BT7" s="386"/>
      <c r="BU7" s="387"/>
      <c r="BV7" s="385">
        <v>665355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42708278</v>
      </c>
      <c r="CU7" s="386"/>
      <c r="CV7" s="386"/>
      <c r="CW7" s="386"/>
      <c r="CX7" s="386"/>
      <c r="CY7" s="386"/>
      <c r="CZ7" s="386"/>
      <c r="DA7" s="387"/>
      <c r="DB7" s="385">
        <v>42235730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824918</v>
      </c>
      <c r="BO8" s="386"/>
      <c r="BP8" s="386"/>
      <c r="BQ8" s="386"/>
      <c r="BR8" s="386"/>
      <c r="BS8" s="386"/>
      <c r="BT8" s="386"/>
      <c r="BU8" s="387"/>
      <c r="BV8" s="385">
        <v>947395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225700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-122477</v>
      </c>
      <c r="BO9" s="386"/>
      <c r="BP9" s="386"/>
      <c r="BQ9" s="386"/>
      <c r="BR9" s="386"/>
      <c r="BS9" s="386"/>
      <c r="BT9" s="386"/>
      <c r="BU9" s="387"/>
      <c r="BV9" s="385">
        <v>342122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20.5</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219862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427108</v>
      </c>
      <c r="BO10" s="386"/>
      <c r="BP10" s="386"/>
      <c r="BQ10" s="386"/>
      <c r="BR10" s="386"/>
      <c r="BS10" s="386"/>
      <c r="BT10" s="386"/>
      <c r="BU10" s="387"/>
      <c r="BV10" s="385">
        <v>308611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104</v>
      </c>
      <c r="AV11" s="418"/>
      <c r="AW11" s="418"/>
      <c r="AX11" s="418"/>
      <c r="AY11" s="419" t="s">
        <v>110</v>
      </c>
      <c r="AZ11" s="420"/>
      <c r="BA11" s="420"/>
      <c r="BB11" s="420"/>
      <c r="BC11" s="420"/>
      <c r="BD11" s="420"/>
      <c r="BE11" s="420"/>
      <c r="BF11" s="420"/>
      <c r="BG11" s="420"/>
      <c r="BH11" s="420"/>
      <c r="BI11" s="420"/>
      <c r="BJ11" s="420"/>
      <c r="BK11" s="420"/>
      <c r="BL11" s="420"/>
      <c r="BM11" s="421"/>
      <c r="BN11" s="385">
        <v>162390</v>
      </c>
      <c r="BO11" s="386"/>
      <c r="BP11" s="386"/>
      <c r="BQ11" s="386"/>
      <c r="BR11" s="386"/>
      <c r="BS11" s="386"/>
      <c r="BT11" s="386"/>
      <c r="BU11" s="387"/>
      <c r="BV11" s="385">
        <v>3416</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234290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231302</v>
      </c>
      <c r="S13" s="467"/>
      <c r="T13" s="467"/>
      <c r="U13" s="467"/>
      <c r="V13" s="468"/>
      <c r="W13" s="401" t="s">
        <v>123</v>
      </c>
      <c r="X13" s="402"/>
      <c r="Y13" s="402"/>
      <c r="Z13" s="402"/>
      <c r="AA13" s="402"/>
      <c r="AB13" s="392"/>
      <c r="AC13" s="436">
        <v>824</v>
      </c>
      <c r="AD13" s="437"/>
      <c r="AE13" s="437"/>
      <c r="AF13" s="437"/>
      <c r="AG13" s="476"/>
      <c r="AH13" s="436">
        <v>1067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467021</v>
      </c>
      <c r="BO13" s="386"/>
      <c r="BP13" s="386"/>
      <c r="BQ13" s="386"/>
      <c r="BR13" s="386"/>
      <c r="BS13" s="386"/>
      <c r="BT13" s="386"/>
      <c r="BU13" s="387"/>
      <c r="BV13" s="385">
        <v>654149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233967</v>
      </c>
      <c r="S14" s="467"/>
      <c r="T14" s="467"/>
      <c r="U14" s="467"/>
      <c r="V14" s="468"/>
      <c r="W14" s="375"/>
      <c r="X14" s="376"/>
      <c r="Y14" s="376"/>
      <c r="Z14" s="376"/>
      <c r="AA14" s="376"/>
      <c r="AB14" s="365"/>
      <c r="AC14" s="469">
        <v>0.9</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49.5</v>
      </c>
      <c r="CU14" s="481"/>
      <c r="CV14" s="481"/>
      <c r="CW14" s="481"/>
      <c r="CX14" s="481"/>
      <c r="CY14" s="481"/>
      <c r="CZ14" s="481"/>
      <c r="DA14" s="482"/>
      <c r="DB14" s="480">
        <v>64.2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230860</v>
      </c>
      <c r="S15" s="467"/>
      <c r="T15" s="467"/>
      <c r="U15" s="467"/>
      <c r="V15" s="468"/>
      <c r="W15" s="401" t="s">
        <v>130</v>
      </c>
      <c r="X15" s="402"/>
      <c r="Y15" s="402"/>
      <c r="Z15" s="402"/>
      <c r="AA15" s="402"/>
      <c r="AB15" s="392"/>
      <c r="AC15" s="436">
        <v>17703</v>
      </c>
      <c r="AD15" s="437"/>
      <c r="AE15" s="437"/>
      <c r="AF15" s="437"/>
      <c r="AG15" s="476"/>
      <c r="AH15" s="436">
        <v>20963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26278177</v>
      </c>
      <c r="BO15" s="349"/>
      <c r="BP15" s="349"/>
      <c r="BQ15" s="349"/>
      <c r="BR15" s="349"/>
      <c r="BS15" s="349"/>
      <c r="BT15" s="349"/>
      <c r="BU15" s="350"/>
      <c r="BV15" s="348">
        <v>25754396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30411368</v>
      </c>
      <c r="BO16" s="386"/>
      <c r="BP16" s="386"/>
      <c r="BQ16" s="386"/>
      <c r="BR16" s="386"/>
      <c r="BS16" s="386"/>
      <c r="BT16" s="386"/>
      <c r="BU16" s="387"/>
      <c r="BV16" s="385">
        <v>30406181</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11.3</v>
      </c>
      <c r="CU16" s="383"/>
      <c r="CV16" s="383"/>
      <c r="CW16" s="383"/>
      <c r="CX16" s="383"/>
      <c r="CY16" s="383"/>
      <c r="CZ16" s="383"/>
      <c r="DA16" s="384"/>
      <c r="DB16" s="382" t="s">
        <v>120</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69947</v>
      </c>
      <c r="AD17" s="437"/>
      <c r="AE17" s="437"/>
      <c r="AF17" s="437"/>
      <c r="AG17" s="476"/>
      <c r="AH17" s="436">
        <v>73990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34605253</v>
      </c>
      <c r="BO17" s="386"/>
      <c r="BP17" s="386"/>
      <c r="BQ17" s="386"/>
      <c r="BR17" s="386"/>
      <c r="BS17" s="386"/>
      <c r="BT17" s="386"/>
      <c r="BU17" s="387"/>
      <c r="BV17" s="385">
        <v>33766525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101.8</v>
      </c>
      <c r="M18" s="498"/>
      <c r="N18" s="498"/>
      <c r="O18" s="498"/>
      <c r="P18" s="498"/>
      <c r="Q18" s="498"/>
      <c r="R18" s="499"/>
      <c r="S18" s="499"/>
      <c r="T18" s="499"/>
      <c r="U18" s="499"/>
      <c r="V18" s="500"/>
      <c r="W18" s="403"/>
      <c r="X18" s="404"/>
      <c r="Y18" s="404"/>
      <c r="Z18" s="404"/>
      <c r="AA18" s="404"/>
      <c r="AB18" s="395"/>
      <c r="AC18" s="501">
        <v>79.099999999999994</v>
      </c>
      <c r="AD18" s="502"/>
      <c r="AE18" s="502"/>
      <c r="AF18" s="502"/>
      <c r="AG18" s="503"/>
      <c r="AH18" s="501">
        <v>75.099999999999994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42443196</v>
      </c>
      <c r="BO18" s="386"/>
      <c r="BP18" s="386"/>
      <c r="BQ18" s="386"/>
      <c r="BR18" s="386"/>
      <c r="BS18" s="386"/>
      <c r="BT18" s="386"/>
      <c r="BU18" s="387"/>
      <c r="BV18" s="385">
        <v>41987201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2217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53441353</v>
      </c>
      <c r="BO19" s="386"/>
      <c r="BP19" s="386"/>
      <c r="BQ19" s="386"/>
      <c r="BR19" s="386"/>
      <c r="BS19" s="386"/>
      <c r="BT19" s="386"/>
      <c r="BU19" s="387"/>
      <c r="BV19" s="385">
        <v>49007723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91737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75783032</v>
      </c>
      <c r="BO23" s="386"/>
      <c r="BP23" s="386"/>
      <c r="BQ23" s="386"/>
      <c r="BR23" s="386"/>
      <c r="BS23" s="386"/>
      <c r="BT23" s="386"/>
      <c r="BU23" s="387"/>
      <c r="BV23" s="385">
        <v>77956992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8890</v>
      </c>
      <c r="R24" s="437"/>
      <c r="S24" s="437"/>
      <c r="T24" s="437"/>
      <c r="U24" s="437"/>
      <c r="V24" s="476"/>
      <c r="W24" s="531"/>
      <c r="X24" s="519"/>
      <c r="Y24" s="520"/>
      <c r="Z24" s="435" t="s">
        <v>155</v>
      </c>
      <c r="AA24" s="415"/>
      <c r="AB24" s="415"/>
      <c r="AC24" s="415"/>
      <c r="AD24" s="415"/>
      <c r="AE24" s="415"/>
      <c r="AF24" s="415"/>
      <c r="AG24" s="416"/>
      <c r="AH24" s="436">
        <v>1211</v>
      </c>
      <c r="AI24" s="437"/>
      <c r="AJ24" s="437"/>
      <c r="AK24" s="437"/>
      <c r="AL24" s="476"/>
      <c r="AM24" s="436">
        <v>3865512</v>
      </c>
      <c r="AN24" s="437"/>
      <c r="AO24" s="437"/>
      <c r="AP24" s="437"/>
      <c r="AQ24" s="437"/>
      <c r="AR24" s="476"/>
      <c r="AS24" s="436">
        <v>3192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56857658</v>
      </c>
      <c r="BO24" s="386"/>
      <c r="BP24" s="386"/>
      <c r="BQ24" s="386"/>
      <c r="BR24" s="386"/>
      <c r="BS24" s="386"/>
      <c r="BT24" s="386"/>
      <c r="BU24" s="387"/>
      <c r="BV24" s="385">
        <v>56435693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7480</v>
      </c>
      <c r="R25" s="437"/>
      <c r="S25" s="437"/>
      <c r="T25" s="437"/>
      <c r="U25" s="437"/>
      <c r="V25" s="476"/>
      <c r="W25" s="531"/>
      <c r="X25" s="519"/>
      <c r="Y25" s="520"/>
      <c r="Z25" s="435" t="s">
        <v>158</v>
      </c>
      <c r="AA25" s="415"/>
      <c r="AB25" s="415"/>
      <c r="AC25" s="415"/>
      <c r="AD25" s="415"/>
      <c r="AE25" s="415"/>
      <c r="AF25" s="415"/>
      <c r="AG25" s="416"/>
      <c r="AH25" s="436">
        <v>228</v>
      </c>
      <c r="AI25" s="437"/>
      <c r="AJ25" s="437"/>
      <c r="AK25" s="437"/>
      <c r="AL25" s="476"/>
      <c r="AM25" s="436">
        <v>656412</v>
      </c>
      <c r="AN25" s="437"/>
      <c r="AO25" s="437"/>
      <c r="AP25" s="437"/>
      <c r="AQ25" s="437"/>
      <c r="AR25" s="476"/>
      <c r="AS25" s="436">
        <v>2879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19645505</v>
      </c>
      <c r="BO25" s="349"/>
      <c r="BP25" s="349"/>
      <c r="BQ25" s="349"/>
      <c r="BR25" s="349"/>
      <c r="BS25" s="349"/>
      <c r="BT25" s="349"/>
      <c r="BU25" s="350"/>
      <c r="BV25" s="348">
        <v>20034445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6550</v>
      </c>
      <c r="R26" s="437"/>
      <c r="S26" s="437"/>
      <c r="T26" s="437"/>
      <c r="U26" s="437"/>
      <c r="V26" s="476"/>
      <c r="W26" s="531"/>
      <c r="X26" s="519"/>
      <c r="Y26" s="520"/>
      <c r="Z26" s="435" t="s">
        <v>161</v>
      </c>
      <c r="AA26" s="539"/>
      <c r="AB26" s="539"/>
      <c r="AC26" s="539"/>
      <c r="AD26" s="539"/>
      <c r="AE26" s="539"/>
      <c r="AF26" s="539"/>
      <c r="AG26" s="540"/>
      <c r="AH26" s="436">
        <v>188</v>
      </c>
      <c r="AI26" s="437"/>
      <c r="AJ26" s="437"/>
      <c r="AK26" s="437"/>
      <c r="AL26" s="476"/>
      <c r="AM26" s="436">
        <v>599908</v>
      </c>
      <c r="AN26" s="437"/>
      <c r="AO26" s="437"/>
      <c r="AP26" s="437"/>
      <c r="AQ26" s="437"/>
      <c r="AR26" s="476"/>
      <c r="AS26" s="436">
        <v>3191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6830</v>
      </c>
      <c r="R27" s="437"/>
      <c r="S27" s="437"/>
      <c r="T27" s="437"/>
      <c r="U27" s="437"/>
      <c r="V27" s="476"/>
      <c r="W27" s="531"/>
      <c r="X27" s="519"/>
      <c r="Y27" s="520"/>
      <c r="Z27" s="435" t="s">
        <v>164</v>
      </c>
      <c r="AA27" s="415"/>
      <c r="AB27" s="415"/>
      <c r="AC27" s="415"/>
      <c r="AD27" s="415"/>
      <c r="AE27" s="415"/>
      <c r="AF27" s="415"/>
      <c r="AG27" s="416"/>
      <c r="AH27" s="436">
        <v>102</v>
      </c>
      <c r="AI27" s="437"/>
      <c r="AJ27" s="437"/>
      <c r="AK27" s="437"/>
      <c r="AL27" s="476"/>
      <c r="AM27" s="436">
        <v>335148</v>
      </c>
      <c r="AN27" s="437"/>
      <c r="AO27" s="437"/>
      <c r="AP27" s="437"/>
      <c r="AQ27" s="437"/>
      <c r="AR27" s="476"/>
      <c r="AS27" s="436">
        <v>3286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500000</v>
      </c>
      <c r="BO27" s="553"/>
      <c r="BP27" s="553"/>
      <c r="BQ27" s="553"/>
      <c r="BR27" s="553"/>
      <c r="BS27" s="553"/>
      <c r="BT27" s="553"/>
      <c r="BU27" s="554"/>
      <c r="BV27" s="552">
        <v>500000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6130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5493842</v>
      </c>
      <c r="BO28" s="349"/>
      <c r="BP28" s="349"/>
      <c r="BQ28" s="349"/>
      <c r="BR28" s="349"/>
      <c r="BS28" s="349"/>
      <c r="BT28" s="349"/>
      <c r="BU28" s="350"/>
      <c r="BV28" s="348">
        <v>5066734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24</v>
      </c>
      <c r="M29" s="437"/>
      <c r="N29" s="437"/>
      <c r="O29" s="437"/>
      <c r="P29" s="476"/>
      <c r="Q29" s="436">
        <v>5630</v>
      </c>
      <c r="R29" s="437"/>
      <c r="S29" s="437"/>
      <c r="T29" s="437"/>
      <c r="U29" s="437"/>
      <c r="V29" s="476"/>
      <c r="W29" s="531"/>
      <c r="X29" s="519"/>
      <c r="Y29" s="520"/>
      <c r="Z29" s="435" t="s">
        <v>171</v>
      </c>
      <c r="AA29" s="415"/>
      <c r="AB29" s="415"/>
      <c r="AC29" s="415"/>
      <c r="AD29" s="415"/>
      <c r="AE29" s="415"/>
      <c r="AF29" s="415"/>
      <c r="AG29" s="416"/>
      <c r="AH29" s="436">
        <v>1313</v>
      </c>
      <c r="AI29" s="437"/>
      <c r="AJ29" s="437"/>
      <c r="AK29" s="437"/>
      <c r="AL29" s="476"/>
      <c r="AM29" s="436">
        <v>4200660</v>
      </c>
      <c r="AN29" s="437"/>
      <c r="AO29" s="437"/>
      <c r="AP29" s="437"/>
      <c r="AQ29" s="437"/>
      <c r="AR29" s="476"/>
      <c r="AS29" s="436">
        <v>3199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1447767</v>
      </c>
      <c r="BO29" s="386"/>
      <c r="BP29" s="386"/>
      <c r="BQ29" s="386"/>
      <c r="BR29" s="386"/>
      <c r="BS29" s="386"/>
      <c r="BT29" s="386"/>
      <c r="BU29" s="387"/>
      <c r="BV29" s="385">
        <v>1607504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5089802</v>
      </c>
      <c r="BO30" s="553"/>
      <c r="BP30" s="553"/>
      <c r="BQ30" s="553"/>
      <c r="BR30" s="553"/>
      <c r="BS30" s="553"/>
      <c r="BT30" s="553"/>
      <c r="BU30" s="554"/>
      <c r="BV30" s="552">
        <v>4806551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病院事業会計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丹波少年自然の家</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（公財）宝塚市スポーツ振興公社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特別会計公共用地先行取得事業費</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国民健康保険診療施設</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ソリオ宝塚都市開発（株）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特別会計宝塚すみれ墓苑事業費</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IF('各会計、関係団体の財政状況及び健全化判断比率'!B35="","",'各会計、関係団体の財政状況及び健全化判断比率'!B35)</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15</v>
      </c>
      <c r="CP36" s="564"/>
      <c r="CQ36" s="565" t="str">
        <f>IF('各会計、関係団体の財政状況及び健全化判断比率'!BS9="","",'各会計、関係団体の財政状況及び健全化判断比率'!BS9)</f>
        <v>（公財）宝塚市文化財団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農業共済事業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16</v>
      </c>
      <c r="CP37" s="564"/>
      <c r="CQ37" s="565" t="str">
        <f>IF('各会計、関係団体の財政状況及び健全化判断比率'!BS10="","",'各会計、関係団体の財政状況及び健全化判断比率'!BS10)</f>
        <v>（一財）宝塚市保健福祉サービス公社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後期高齢者医療事業</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17</v>
      </c>
      <c r="CP38" s="564"/>
      <c r="CQ38" s="565" t="str">
        <f>IF('各会計、関係団体の財政状況及び健全化判断比率'!BS11="","",'各会計、関係団体の財政状況及び健全化判断比率'!BS11)</f>
        <v>宝塚都市環境サービス（株）</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18</v>
      </c>
      <c r="CP39" s="564"/>
      <c r="CQ39" s="565" t="str">
        <f>IF('各会計、関係団体の財政状況及び健全化判断比率'!BS12="","",'各会計、関係団体の財政状況及び健全化判断比率'!BS12)</f>
        <v>宝塚山本ガーデン・クリエイティブ（株）</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19</v>
      </c>
      <c r="CP40" s="564"/>
      <c r="CQ40" s="565" t="str">
        <f>IF('各会計、関係団体の財政状況及び健全化判断比率'!BS13="","",'各会計、関係団体の財政状況及び健全化判断比率'!BS13)</f>
        <v>（株）エフエム宝塚</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20</v>
      </c>
      <c r="CP41" s="564"/>
      <c r="CQ41" s="565" t="str">
        <f>IF('各会計、関係団体の財政状況及び健全化判断比率'!BS14="","",'各会計、関係団体の財政状況及び健全化判断比率'!BS14)</f>
        <v>宝塚市土地開発公社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21</v>
      </c>
      <c r="CP42" s="564"/>
      <c r="CQ42" s="565" t="str">
        <f>IF('各会計、関係団体の財政状況及び健全化判断比率'!BS15="","",'各会計、関係団体の財政状況及び健全化判断比率'!BS15)</f>
        <v>逆瀬川都市開発（株）</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22</v>
      </c>
      <c r="CP43" s="564"/>
      <c r="CQ43" s="565" t="str">
        <f>IF('各会計、関係団体の財政状況及び健全化判断比率'!BS16="","",'各会計、関係団体の財政状況及び健全化判断比率'!BS16)</f>
        <v>（公財）阪神北広域救急医療財団</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5" t="s">
        <v>24</v>
      </c>
      <c r="C41" s="1166"/>
      <c r="D41" s="81"/>
      <c r="E41" s="1171" t="s">
        <v>25</v>
      </c>
      <c r="F41" s="1171"/>
      <c r="G41" s="1171"/>
      <c r="H41" s="1172"/>
      <c r="I41" s="82">
        <v>82733</v>
      </c>
      <c r="J41" s="83">
        <v>81701</v>
      </c>
      <c r="K41" s="83">
        <v>79073</v>
      </c>
      <c r="L41" s="83">
        <v>79603</v>
      </c>
      <c r="M41" s="84">
        <v>77244</v>
      </c>
    </row>
    <row r="42" spans="2:13" ht="27.75" customHeight="1">
      <c r="B42" s="1167"/>
      <c r="C42" s="1168"/>
      <c r="D42" s="85"/>
      <c r="E42" s="1173" t="s">
        <v>26</v>
      </c>
      <c r="F42" s="1173"/>
      <c r="G42" s="1173"/>
      <c r="H42" s="1174"/>
      <c r="I42" s="86">
        <v>12757</v>
      </c>
      <c r="J42" s="87">
        <v>10030</v>
      </c>
      <c r="K42" s="87">
        <v>9109</v>
      </c>
      <c r="L42" s="87">
        <v>8842</v>
      </c>
      <c r="M42" s="88">
        <v>9237</v>
      </c>
    </row>
    <row r="43" spans="2:13" ht="27.75" customHeight="1">
      <c r="B43" s="1167"/>
      <c r="C43" s="1168"/>
      <c r="D43" s="85"/>
      <c r="E43" s="1173" t="s">
        <v>27</v>
      </c>
      <c r="F43" s="1173"/>
      <c r="G43" s="1173"/>
      <c r="H43" s="1174"/>
      <c r="I43" s="86">
        <v>22243</v>
      </c>
      <c r="J43" s="87">
        <v>22821</v>
      </c>
      <c r="K43" s="87">
        <v>20776</v>
      </c>
      <c r="L43" s="87">
        <v>19963</v>
      </c>
      <c r="M43" s="88">
        <v>18835</v>
      </c>
    </row>
    <row r="44" spans="2:13" ht="27.75" customHeight="1">
      <c r="B44" s="1167"/>
      <c r="C44" s="1168"/>
      <c r="D44" s="85"/>
      <c r="E44" s="1173" t="s">
        <v>28</v>
      </c>
      <c r="F44" s="1173"/>
      <c r="G44" s="1173"/>
      <c r="H44" s="1174"/>
      <c r="I44" s="86">
        <v>33</v>
      </c>
      <c r="J44" s="87">
        <v>37</v>
      </c>
      <c r="K44" s="87">
        <v>33</v>
      </c>
      <c r="L44" s="87">
        <v>30</v>
      </c>
      <c r="M44" s="88">
        <v>26</v>
      </c>
    </row>
    <row r="45" spans="2:13" ht="27.75" customHeight="1">
      <c r="B45" s="1167"/>
      <c r="C45" s="1168"/>
      <c r="D45" s="85"/>
      <c r="E45" s="1173" t="s">
        <v>29</v>
      </c>
      <c r="F45" s="1173"/>
      <c r="G45" s="1173"/>
      <c r="H45" s="1174"/>
      <c r="I45" s="86">
        <v>13778</v>
      </c>
      <c r="J45" s="87">
        <v>13265</v>
      </c>
      <c r="K45" s="87">
        <v>13105</v>
      </c>
      <c r="L45" s="87">
        <v>12592</v>
      </c>
      <c r="M45" s="88">
        <v>11747</v>
      </c>
    </row>
    <row r="46" spans="2:13" ht="27.75" customHeight="1">
      <c r="B46" s="1167"/>
      <c r="C46" s="1168"/>
      <c r="D46" s="85"/>
      <c r="E46" s="1173" t="s">
        <v>30</v>
      </c>
      <c r="F46" s="1173"/>
      <c r="G46" s="1173"/>
      <c r="H46" s="1174"/>
      <c r="I46" s="86">
        <v>1408</v>
      </c>
      <c r="J46" s="87">
        <v>1074</v>
      </c>
      <c r="K46" s="87">
        <v>1103</v>
      </c>
      <c r="L46" s="87">
        <v>841</v>
      </c>
      <c r="M46" s="88">
        <v>1088</v>
      </c>
    </row>
    <row r="47" spans="2:13" ht="27.75" customHeight="1">
      <c r="B47" s="1167"/>
      <c r="C47" s="1168"/>
      <c r="D47" s="85"/>
      <c r="E47" s="1173" t="s">
        <v>31</v>
      </c>
      <c r="F47" s="1173"/>
      <c r="G47" s="1173"/>
      <c r="H47" s="1174"/>
      <c r="I47" s="86" t="s">
        <v>479</v>
      </c>
      <c r="J47" s="87" t="s">
        <v>479</v>
      </c>
      <c r="K47" s="87" t="s">
        <v>479</v>
      </c>
      <c r="L47" s="87" t="s">
        <v>479</v>
      </c>
      <c r="M47" s="88" t="s">
        <v>479</v>
      </c>
    </row>
    <row r="48" spans="2:13" ht="27.75" customHeight="1">
      <c r="B48" s="1169"/>
      <c r="C48" s="1170"/>
      <c r="D48" s="85"/>
      <c r="E48" s="1173" t="s">
        <v>32</v>
      </c>
      <c r="F48" s="1173"/>
      <c r="G48" s="1173"/>
      <c r="H48" s="1174"/>
      <c r="I48" s="86" t="s">
        <v>479</v>
      </c>
      <c r="J48" s="87" t="s">
        <v>479</v>
      </c>
      <c r="K48" s="87" t="s">
        <v>479</v>
      </c>
      <c r="L48" s="87" t="s">
        <v>479</v>
      </c>
      <c r="M48" s="88" t="s">
        <v>479</v>
      </c>
    </row>
    <row r="49" spans="2:13" ht="27.75" customHeight="1">
      <c r="B49" s="1175" t="s">
        <v>33</v>
      </c>
      <c r="C49" s="1176"/>
      <c r="D49" s="89"/>
      <c r="E49" s="1173" t="s">
        <v>34</v>
      </c>
      <c r="F49" s="1173"/>
      <c r="G49" s="1173"/>
      <c r="H49" s="1174"/>
      <c r="I49" s="86">
        <v>11729</v>
      </c>
      <c r="J49" s="87">
        <v>12383</v>
      </c>
      <c r="K49" s="87">
        <v>12203</v>
      </c>
      <c r="L49" s="87">
        <v>12428</v>
      </c>
      <c r="M49" s="88">
        <v>12881</v>
      </c>
    </row>
    <row r="50" spans="2:13" ht="27.75" customHeight="1">
      <c r="B50" s="1167"/>
      <c r="C50" s="1168"/>
      <c r="D50" s="85"/>
      <c r="E50" s="1173" t="s">
        <v>35</v>
      </c>
      <c r="F50" s="1173"/>
      <c r="G50" s="1173"/>
      <c r="H50" s="1174"/>
      <c r="I50" s="86">
        <v>31832</v>
      </c>
      <c r="J50" s="87">
        <v>30199</v>
      </c>
      <c r="K50" s="87">
        <v>29051</v>
      </c>
      <c r="L50" s="87">
        <v>27259</v>
      </c>
      <c r="M50" s="88">
        <v>27207</v>
      </c>
    </row>
    <row r="51" spans="2:13" ht="27.75" customHeight="1">
      <c r="B51" s="1169"/>
      <c r="C51" s="1170"/>
      <c r="D51" s="85"/>
      <c r="E51" s="1173" t="s">
        <v>36</v>
      </c>
      <c r="F51" s="1173"/>
      <c r="G51" s="1173"/>
      <c r="H51" s="1174"/>
      <c r="I51" s="86">
        <v>57891</v>
      </c>
      <c r="J51" s="87">
        <v>58030</v>
      </c>
      <c r="K51" s="87">
        <v>58464</v>
      </c>
      <c r="L51" s="87">
        <v>58564</v>
      </c>
      <c r="M51" s="88">
        <v>59568</v>
      </c>
    </row>
    <row r="52" spans="2:13" ht="27.75" customHeight="1" thickBot="1">
      <c r="B52" s="1177" t="s">
        <v>21</v>
      </c>
      <c r="C52" s="1178"/>
      <c r="D52" s="90"/>
      <c r="E52" s="1179" t="s">
        <v>37</v>
      </c>
      <c r="F52" s="1179"/>
      <c r="G52" s="1179"/>
      <c r="H52" s="1180"/>
      <c r="I52" s="91">
        <v>31499</v>
      </c>
      <c r="J52" s="92">
        <v>28317</v>
      </c>
      <c r="K52" s="92">
        <v>23481</v>
      </c>
      <c r="L52" s="92">
        <v>23620</v>
      </c>
      <c r="M52" s="93">
        <v>18521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33792</v>
      </c>
      <c r="E3" s="116"/>
      <c r="F3" s="117">
        <v>42247</v>
      </c>
      <c r="G3" s="118"/>
      <c r="H3" s="119"/>
    </row>
    <row r="4" spans="1:8">
      <c r="A4" s="120"/>
      <c r="B4" s="121"/>
      <c r="C4" s="122"/>
      <c r="D4" s="123">
        <v>22571</v>
      </c>
      <c r="E4" s="124"/>
      <c r="F4" s="125">
        <v>25497</v>
      </c>
      <c r="G4" s="126"/>
      <c r="H4" s="127"/>
    </row>
    <row r="5" spans="1:8">
      <c r="A5" s="108" t="s">
        <v>512</v>
      </c>
      <c r="B5" s="113"/>
      <c r="C5" s="114"/>
      <c r="D5" s="115">
        <v>41081</v>
      </c>
      <c r="E5" s="116"/>
      <c r="F5" s="117">
        <v>41739</v>
      </c>
      <c r="G5" s="118"/>
      <c r="H5" s="119"/>
    </row>
    <row r="6" spans="1:8">
      <c r="A6" s="120"/>
      <c r="B6" s="121"/>
      <c r="C6" s="122"/>
      <c r="D6" s="123">
        <v>23559</v>
      </c>
      <c r="E6" s="124"/>
      <c r="F6" s="125">
        <v>24625</v>
      </c>
      <c r="G6" s="126"/>
      <c r="H6" s="127"/>
    </row>
    <row r="7" spans="1:8">
      <c r="A7" s="108" t="s">
        <v>513</v>
      </c>
      <c r="B7" s="113"/>
      <c r="C7" s="114"/>
      <c r="D7" s="115">
        <v>21961</v>
      </c>
      <c r="E7" s="116"/>
      <c r="F7" s="117">
        <v>36765</v>
      </c>
      <c r="G7" s="118"/>
      <c r="H7" s="119"/>
    </row>
    <row r="8" spans="1:8">
      <c r="A8" s="120"/>
      <c r="B8" s="121"/>
      <c r="C8" s="122"/>
      <c r="D8" s="123">
        <v>14480</v>
      </c>
      <c r="E8" s="124"/>
      <c r="F8" s="125">
        <v>20975</v>
      </c>
      <c r="G8" s="126"/>
      <c r="H8" s="127"/>
    </row>
    <row r="9" spans="1:8">
      <c r="A9" s="108" t="s">
        <v>514</v>
      </c>
      <c r="B9" s="113"/>
      <c r="C9" s="114"/>
      <c r="D9" s="115">
        <v>31008</v>
      </c>
      <c r="E9" s="116"/>
      <c r="F9" s="117">
        <v>39052</v>
      </c>
      <c r="G9" s="118"/>
      <c r="H9" s="119"/>
    </row>
    <row r="10" spans="1:8">
      <c r="A10" s="120"/>
      <c r="B10" s="121"/>
      <c r="C10" s="122"/>
      <c r="D10" s="123">
        <v>21477</v>
      </c>
      <c r="E10" s="124"/>
      <c r="F10" s="125">
        <v>21186</v>
      </c>
      <c r="G10" s="126"/>
      <c r="H10" s="127"/>
    </row>
    <row r="11" spans="1:8">
      <c r="A11" s="108" t="s">
        <v>515</v>
      </c>
      <c r="B11" s="113"/>
      <c r="C11" s="114"/>
      <c r="D11" s="115">
        <v>24131</v>
      </c>
      <c r="E11" s="116"/>
      <c r="F11" s="117">
        <v>41235</v>
      </c>
      <c r="G11" s="118"/>
      <c r="H11" s="119"/>
    </row>
    <row r="12" spans="1:8">
      <c r="A12" s="120"/>
      <c r="B12" s="121"/>
      <c r="C12" s="128"/>
      <c r="D12" s="123">
        <v>12703</v>
      </c>
      <c r="E12" s="124"/>
      <c r="F12" s="125">
        <v>22086</v>
      </c>
      <c r="G12" s="126"/>
      <c r="H12" s="127"/>
    </row>
    <row r="13" spans="1:8">
      <c r="A13" s="108"/>
      <c r="B13" s="113"/>
      <c r="C13" s="129"/>
      <c r="D13" s="130">
        <v>30395</v>
      </c>
      <c r="E13" s="131"/>
      <c r="F13" s="132">
        <v>40208</v>
      </c>
      <c r="G13" s="133"/>
      <c r="H13" s="119"/>
    </row>
    <row r="14" spans="1:8">
      <c r="A14" s="120"/>
      <c r="B14" s="121"/>
      <c r="C14" s="122"/>
      <c r="D14" s="123">
        <v>18958</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0.38</v>
      </c>
      <c r="C19" s="134">
        <f>ROUND(VALUE(SUBSTITUTE(実質収支比率等に係る経年分析!G$48,"▲","-")),2)</f>
        <v>1.98</v>
      </c>
      <c r="D19" s="134">
        <f>ROUND(VALUE(SUBSTITUTE(実質収支比率等に係る経年分析!H$48,"▲","-")),2)</f>
        <v>1.44</v>
      </c>
      <c r="E19" s="134">
        <f>ROUND(VALUE(SUBSTITUTE(実質収支比率等に係る経年分析!I$48,"▲","-")),2)</f>
        <v>2.2400000000000002</v>
      </c>
      <c r="F19" s="134">
        <f>ROUND(VALUE(SUBSTITUTE(実質収支比率等に係る経年分析!J$48,"▲","-")),2)</f>
        <v>1.93</v>
      </c>
    </row>
    <row r="20" spans="1:11">
      <c r="A20" s="134" t="s">
        <v>42</v>
      </c>
      <c r="B20" s="134">
        <f>ROUND(VALUE(SUBSTITUTE(実質収支比率等に係る経年分析!F$47,"▲","-")),2)</f>
        <v>9.69</v>
      </c>
      <c r="C20" s="134">
        <f>ROUND(VALUE(SUBSTITUTE(実質収支比率等に係る経年分析!G$47,"▲","-")),2)</f>
        <v>10.27</v>
      </c>
      <c r="D20" s="134">
        <f>ROUND(VALUE(SUBSTITUTE(実質収支比率等に係る経年分析!H$47,"▲","-")),2)</f>
        <v>11.31</v>
      </c>
      <c r="E20" s="134">
        <f>ROUND(VALUE(SUBSTITUTE(実質収支比率等に係る経年分析!I$47,"▲","-")),2)</f>
        <v>12</v>
      </c>
      <c r="F20" s="134">
        <f>ROUND(VALUE(SUBSTITUTE(実質収支比率等に係る経年分析!J$47,"▲","-")),2)</f>
        <v>12.86</v>
      </c>
    </row>
    <row r="21" spans="1:11">
      <c r="A21" s="134" t="s">
        <v>43</v>
      </c>
      <c r="B21" s="134">
        <f>IF(ISNUMBER(VALUE(SUBSTITUTE(実質収支比率等に係る経年分析!F$49,"▲","-"))),ROUND(VALUE(SUBSTITUTE(実質収支比率等に係る経年分析!F$49,"▲","-")),2),NA())</f>
        <v>-0.49</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1.0900000000000001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1.0900000000000001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農業共済事業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特別会計宝塚すみれ墓苑事業費</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13.95</v>
      </c>
    </row>
    <row r="35" spans="1:16">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0.09</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0.98</v>
      </c>
      <c r="J35" s="135">
        <f>IF(ROUND(VALUE(SUBSTITUTE(連結実質赤字比率に係る赤字・黒字の構成分析!J$35,"▲", "-")), 2) &lt; 0, ABS(ROUND(VALUE(SUBSTITUTE(連結実質赤字比率に係る赤字・黒字の構成分析!J$35,"▲", "-")), 2)), NA())</f>
        <v>2.46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1.3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2.4900000000000002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8718</v>
      </c>
      <c r="E42" s="136"/>
      <c r="F42" s="136"/>
      <c r="G42" s="136">
        <f>'実質公債費比率（分子）の構造'!L$52</f>
        <v>8797</v>
      </c>
      <c r="H42" s="136"/>
      <c r="I42" s="136"/>
      <c r="J42" s="136">
        <f>'実質公債費比率（分子）の構造'!M$52</f>
        <v>8349</v>
      </c>
      <c r="K42" s="136"/>
      <c r="L42" s="136"/>
      <c r="M42" s="136">
        <f>'実質公債費比率（分子）の構造'!N$52</f>
        <v>7881</v>
      </c>
      <c r="N42" s="136"/>
      <c r="O42" s="136"/>
      <c r="P42" s="136">
        <f>'実質公債費比率（分子）の構造'!O$52</f>
        <v>7802</v>
      </c>
    </row>
    <row r="43" spans="1:16">
      <c r="A43" s="136" t="s">
        <v>51</v>
      </c>
      <c r="B43" s="136">
        <f>'実質公債費比率（分子）の構造'!K$51</f>
        <v>2</v>
      </c>
      <c r="C43" s="136"/>
      <c r="D43" s="136"/>
      <c r="E43" s="136">
        <f>'実質公債費比率（分子）の構造'!L$51</f>
        <v>2</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968</v>
      </c>
      <c r="C44" s="136"/>
      <c r="D44" s="136"/>
      <c r="E44" s="136">
        <f>'実質公債費比率（分子）の構造'!L$50</f>
        <v>687</v>
      </c>
      <c r="F44" s="136"/>
      <c r="G44" s="136"/>
      <c r="H44" s="136">
        <f>'実質公債費比率（分子）の構造'!M$50</f>
        <v>486</v>
      </c>
      <c r="I44" s="136"/>
      <c r="J44" s="136"/>
      <c r="K44" s="136">
        <f>'実質公債費比率（分子）の構造'!N$50</f>
        <v>490</v>
      </c>
      <c r="L44" s="136"/>
      <c r="M44" s="136"/>
      <c r="N44" s="136">
        <f>'実質公債費比率（分子）の構造'!O$50</f>
        <v>466</v>
      </c>
      <c r="O44" s="136"/>
      <c r="P44" s="136"/>
    </row>
    <row r="45" spans="1:16">
      <c r="A45" s="136" t="s">
        <v>53</v>
      </c>
      <c r="B45" s="136">
        <f>'実質公債費比率（分子）の構造'!K$49</f>
        <v>3</v>
      </c>
      <c r="C45" s="136"/>
      <c r="D45" s="136"/>
      <c r="E45" s="136">
        <f>'実質公債費比率（分子）の構造'!L$49</f>
        <v>3</v>
      </c>
      <c r="F45" s="136"/>
      <c r="G45" s="136"/>
      <c r="H45" s="136">
        <f>'実質公債費比率（分子）の構造'!M$49</f>
        <v>4</v>
      </c>
      <c r="I45" s="136"/>
      <c r="J45" s="136"/>
      <c r="K45" s="136">
        <f>'実質公債費比率（分子）の構造'!N$49</f>
        <v>4</v>
      </c>
      <c r="L45" s="136"/>
      <c r="M45" s="136"/>
      <c r="N45" s="136">
        <f>'実質公債費比率（分子）の構造'!O$49</f>
        <v>3</v>
      </c>
      <c r="O45" s="136"/>
      <c r="P45" s="136"/>
    </row>
    <row r="46" spans="1:16">
      <c r="A46" s="136" t="s">
        <v>54</v>
      </c>
      <c r="B46" s="136">
        <f>'実質公債費比率（分子）の構造'!K$48</f>
        <v>2192</v>
      </c>
      <c r="C46" s="136"/>
      <c r="D46" s="136"/>
      <c r="E46" s="136">
        <f>'実質公債費比率（分子）の構造'!L$48</f>
        <v>2202</v>
      </c>
      <c r="F46" s="136"/>
      <c r="G46" s="136"/>
      <c r="H46" s="136">
        <f>'実質公債費比率（分子）の構造'!M$48</f>
        <v>1993</v>
      </c>
      <c r="I46" s="136"/>
      <c r="J46" s="136"/>
      <c r="K46" s="136">
        <f>'実質公債費比率（分子）の構造'!N$48</f>
        <v>1921</v>
      </c>
      <c r="L46" s="136"/>
      <c r="M46" s="136"/>
      <c r="N46" s="136">
        <f>'実質公債費比率（分子）の構造'!O$48</f>
        <v>1881</v>
      </c>
      <c r="O46" s="136"/>
      <c r="P46" s="136"/>
    </row>
    <row r="47" spans="1:16">
      <c r="A47" s="136" t="s">
        <v>55</v>
      </c>
      <c r="B47" s="136">
        <f>'実質公債費比率（分子）の構造'!K$47</f>
        <v>57</v>
      </c>
      <c r="C47" s="136"/>
      <c r="D47" s="136"/>
      <c r="E47" s="136">
        <f>'実質公債費比率（分子）の構造'!L$47</f>
        <v>47</v>
      </c>
      <c r="F47" s="136"/>
      <c r="G47" s="136"/>
      <c r="H47" s="136">
        <f>'実質公債費比率（分子）の構造'!M$47</f>
        <v>30</v>
      </c>
      <c r="I47" s="136"/>
      <c r="J47" s="136"/>
      <c r="K47" s="136">
        <f>'実質公債費比率（分子）の構造'!N$47</f>
        <v>47</v>
      </c>
      <c r="L47" s="136"/>
      <c r="M47" s="136"/>
      <c r="N47" s="136">
        <f>'実質公債費比率（分子）の構造'!O$47</f>
        <v>30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9036</v>
      </c>
      <c r="C49" s="136"/>
      <c r="D49" s="136"/>
      <c r="E49" s="136">
        <f>'実質公債費比率（分子）の構造'!L$45</f>
        <v>9116</v>
      </c>
      <c r="F49" s="136"/>
      <c r="G49" s="136"/>
      <c r="H49" s="136">
        <f>'実質公債費比率（分子）の構造'!M$45</f>
        <v>8920</v>
      </c>
      <c r="I49" s="136"/>
      <c r="J49" s="136"/>
      <c r="K49" s="136">
        <f>'実質公債費比率（分子）の構造'!N$45</f>
        <v>8456</v>
      </c>
      <c r="L49" s="136"/>
      <c r="M49" s="136"/>
      <c r="N49" s="136">
        <f>'実質公債費比率（分子）の構造'!O$45</f>
        <v>7954</v>
      </c>
      <c r="O49" s="136"/>
      <c r="P49" s="136"/>
    </row>
    <row r="50" spans="1:16">
      <c r="A50" s="136" t="s">
        <v>58</v>
      </c>
      <c r="B50" s="136" t="e">
        <f>NA()</f>
        <v>#N/A</v>
      </c>
      <c r="C50" s="136">
        <f>IF(ISNUMBER('実質公債費比率（分子）の構造'!K$53),'実質公債費比率（分子）の構造'!K$53,NA())</f>
        <v>3540</v>
      </c>
      <c r="D50" s="136" t="e">
        <f>NA()</f>
        <v>#N/A</v>
      </c>
      <c r="E50" s="136" t="e">
        <f>NA()</f>
        <v>#N/A</v>
      </c>
      <c r="F50" s="136">
        <f>IF(ISNUMBER('実質公債費比率（分子）の構造'!L$53),'実質公債費比率（分子）の構造'!L$53,NA())</f>
        <v>3260</v>
      </c>
      <c r="G50" s="136" t="e">
        <f>NA()</f>
        <v>#N/A</v>
      </c>
      <c r="H50" s="136" t="e">
        <f>NA()</f>
        <v>#N/A</v>
      </c>
      <c r="I50" s="136">
        <f>IF(ISNUMBER('実質公債費比率（分子）の構造'!M$53),'実質公債費比率（分子）の構造'!M$53,NA())</f>
        <v>3084</v>
      </c>
      <c r="J50" s="136" t="e">
        <f>NA()</f>
        <v>#N/A</v>
      </c>
      <c r="K50" s="136" t="e">
        <f>NA()</f>
        <v>#N/A</v>
      </c>
      <c r="L50" s="136">
        <f>IF(ISNUMBER('実質公債費比率（分子）の構造'!N$53),'実質公債費比率（分子）の構造'!N$53,NA())</f>
        <v>3037</v>
      </c>
      <c r="M50" s="136" t="e">
        <f>NA()</f>
        <v>#N/A</v>
      </c>
      <c r="N50" s="136" t="e">
        <f>NA()</f>
        <v>#N/A</v>
      </c>
      <c r="O50" s="136">
        <f>IF(ISNUMBER('実質公債費比率（分子）の構造'!O$53),'実質公債費比率（分子）の構造'!O$53,NA())</f>
        <v>2532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57891</v>
      </c>
      <c r="E56" s="135"/>
      <c r="F56" s="135"/>
      <c r="G56" s="135">
        <f>'将来負担比率（分子）の構造'!J$51</f>
        <v>58030</v>
      </c>
      <c r="H56" s="135"/>
      <c r="I56" s="135"/>
      <c r="J56" s="135">
        <f>'将来負担比率（分子）の構造'!K$51</f>
        <v>58464</v>
      </c>
      <c r="K56" s="135"/>
      <c r="L56" s="135"/>
      <c r="M56" s="135">
        <f>'将来負担比率（分子）の構造'!L$51</f>
        <v>58564</v>
      </c>
      <c r="N56" s="135"/>
      <c r="O56" s="135"/>
      <c r="P56" s="135">
        <f>'将来負担比率（分子）の構造'!M$51</f>
        <v>59568</v>
      </c>
    </row>
    <row r="57" spans="1:16">
      <c r="A57" s="135" t="s">
        <v>35</v>
      </c>
      <c r="B57" s="135"/>
      <c r="C57" s="135"/>
      <c r="D57" s="135">
        <f>'将来負担比率（分子）の構造'!I$50</f>
        <v>31832</v>
      </c>
      <c r="E57" s="135"/>
      <c r="F57" s="135"/>
      <c r="G57" s="135">
        <f>'将来負担比率（分子）の構造'!J$50</f>
        <v>30199</v>
      </c>
      <c r="H57" s="135"/>
      <c r="I57" s="135"/>
      <c r="J57" s="135">
        <f>'将来負担比率（分子）の構造'!K$50</f>
        <v>29051</v>
      </c>
      <c r="K57" s="135"/>
      <c r="L57" s="135"/>
      <c r="M57" s="135">
        <f>'将来負担比率（分子）の構造'!L$50</f>
        <v>27259</v>
      </c>
      <c r="N57" s="135"/>
      <c r="O57" s="135"/>
      <c r="P57" s="135">
        <f>'将来負担比率（分子）の構造'!M$50</f>
        <v>27207</v>
      </c>
    </row>
    <row r="58" spans="1:16">
      <c r="A58" s="135" t="s">
        <v>34</v>
      </c>
      <c r="B58" s="135"/>
      <c r="C58" s="135"/>
      <c r="D58" s="135">
        <f>'将来負担比率（分子）の構造'!I$49</f>
        <v>11729</v>
      </c>
      <c r="E58" s="135"/>
      <c r="F58" s="135"/>
      <c r="G58" s="135">
        <f>'将来負担比率（分子）の構造'!J$49</f>
        <v>12383</v>
      </c>
      <c r="H58" s="135"/>
      <c r="I58" s="135"/>
      <c r="J58" s="135">
        <f>'将来負担比率（分子）の構造'!K$49</f>
        <v>12203</v>
      </c>
      <c r="K58" s="135"/>
      <c r="L58" s="135"/>
      <c r="M58" s="135">
        <f>'将来負担比率（分子）の構造'!L$49</f>
        <v>12428</v>
      </c>
      <c r="N58" s="135"/>
      <c r="O58" s="135"/>
      <c r="P58" s="135">
        <f>'将来負担比率（分子）の構造'!M$49</f>
        <v>12881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1408</v>
      </c>
      <c r="C61" s="135"/>
      <c r="D61" s="135"/>
      <c r="E61" s="135">
        <f>'将来負担比率（分子）の構造'!J$46</f>
        <v>1074</v>
      </c>
      <c r="F61" s="135"/>
      <c r="G61" s="135"/>
      <c r="H61" s="135">
        <f>'将来負担比率（分子）の構造'!K$46</f>
        <v>1103</v>
      </c>
      <c r="I61" s="135"/>
      <c r="J61" s="135"/>
      <c r="K61" s="135">
        <f>'将来負担比率（分子）の構造'!L$46</f>
        <v>841</v>
      </c>
      <c r="L61" s="135"/>
      <c r="M61" s="135"/>
      <c r="N61" s="135">
        <f>'将来負担比率（分子）の構造'!M$46</f>
        <v>1088</v>
      </c>
      <c r="O61" s="135"/>
      <c r="P61" s="135"/>
    </row>
    <row r="62" spans="1:16">
      <c r="A62" s="135" t="s">
        <v>29</v>
      </c>
      <c r="B62" s="135">
        <f>'将来負担比率（分子）の構造'!I$45</f>
        <v>13778</v>
      </c>
      <c r="C62" s="135"/>
      <c r="D62" s="135"/>
      <c r="E62" s="135">
        <f>'将来負担比率（分子）の構造'!J$45</f>
        <v>13265</v>
      </c>
      <c r="F62" s="135"/>
      <c r="G62" s="135"/>
      <c r="H62" s="135">
        <f>'将来負担比率（分子）の構造'!K$45</f>
        <v>13105</v>
      </c>
      <c r="I62" s="135"/>
      <c r="J62" s="135"/>
      <c r="K62" s="135">
        <f>'将来負担比率（分子）の構造'!L$45</f>
        <v>12592</v>
      </c>
      <c r="L62" s="135"/>
      <c r="M62" s="135"/>
      <c r="N62" s="135">
        <f>'将来負担比率（分子）の構造'!M$45</f>
        <v>11747</v>
      </c>
      <c r="O62" s="135"/>
      <c r="P62" s="135"/>
    </row>
    <row r="63" spans="1:16">
      <c r="A63" s="135" t="s">
        <v>28</v>
      </c>
      <c r="B63" s="135">
        <f>'将来負担比率（分子）の構造'!I$44</f>
        <v>33</v>
      </c>
      <c r="C63" s="135"/>
      <c r="D63" s="135"/>
      <c r="E63" s="135">
        <f>'将来負担比率（分子）の構造'!J$44</f>
        <v>37</v>
      </c>
      <c r="F63" s="135"/>
      <c r="G63" s="135"/>
      <c r="H63" s="135">
        <f>'将来負担比率（分子）の構造'!K$44</f>
        <v>33</v>
      </c>
      <c r="I63" s="135"/>
      <c r="J63" s="135"/>
      <c r="K63" s="135">
        <f>'将来負担比率（分子）の構造'!L$44</f>
        <v>30</v>
      </c>
      <c r="L63" s="135"/>
      <c r="M63" s="135"/>
      <c r="N63" s="135">
        <f>'将来負担比率（分子）の構造'!M$44</f>
        <v>26</v>
      </c>
      <c r="O63" s="135"/>
      <c r="P63" s="135"/>
    </row>
    <row r="64" spans="1:16">
      <c r="A64" s="135" t="s">
        <v>27</v>
      </c>
      <c r="B64" s="135">
        <f>'将来負担比率（分子）の構造'!I$43</f>
        <v>22243</v>
      </c>
      <c r="C64" s="135"/>
      <c r="D64" s="135"/>
      <c r="E64" s="135">
        <f>'将来負担比率（分子）の構造'!J$43</f>
        <v>22821</v>
      </c>
      <c r="F64" s="135"/>
      <c r="G64" s="135"/>
      <c r="H64" s="135">
        <f>'将来負担比率（分子）の構造'!K$43</f>
        <v>20776</v>
      </c>
      <c r="I64" s="135"/>
      <c r="J64" s="135"/>
      <c r="K64" s="135">
        <f>'将来負担比率（分子）の構造'!L$43</f>
        <v>19963</v>
      </c>
      <c r="L64" s="135"/>
      <c r="M64" s="135"/>
      <c r="N64" s="135">
        <f>'将来負担比率（分子）の構造'!M$43</f>
        <v>18835</v>
      </c>
      <c r="O64" s="135"/>
      <c r="P64" s="135"/>
    </row>
    <row r="65" spans="1:16">
      <c r="A65" s="135" t="s">
        <v>26</v>
      </c>
      <c r="B65" s="135">
        <f>'将来負担比率（分子）の構造'!I$42</f>
        <v>12757</v>
      </c>
      <c r="C65" s="135"/>
      <c r="D65" s="135"/>
      <c r="E65" s="135">
        <f>'将来負担比率（分子）の構造'!J$42</f>
        <v>10030</v>
      </c>
      <c r="F65" s="135"/>
      <c r="G65" s="135"/>
      <c r="H65" s="135">
        <f>'将来負担比率（分子）の構造'!K$42</f>
        <v>9109</v>
      </c>
      <c r="I65" s="135"/>
      <c r="J65" s="135"/>
      <c r="K65" s="135">
        <f>'将来負担比率（分子）の構造'!L$42</f>
        <v>8842</v>
      </c>
      <c r="L65" s="135"/>
      <c r="M65" s="135"/>
      <c r="N65" s="135">
        <f>'将来負担比率（分子）の構造'!M$42</f>
        <v>9237</v>
      </c>
      <c r="O65" s="135"/>
      <c r="P65" s="135"/>
    </row>
    <row r="66" spans="1:16">
      <c r="A66" s="135" t="s">
        <v>25</v>
      </c>
      <c r="B66" s="135">
        <f>'将来負担比率（分子）の構造'!I$41</f>
        <v>82733</v>
      </c>
      <c r="C66" s="135"/>
      <c r="D66" s="135"/>
      <c r="E66" s="135">
        <f>'将来負担比率（分子）の構造'!J$41</f>
        <v>81701</v>
      </c>
      <c r="F66" s="135"/>
      <c r="G66" s="135"/>
      <c r="H66" s="135">
        <f>'将来負担比率（分子）の構造'!K$41</f>
        <v>79073</v>
      </c>
      <c r="I66" s="135"/>
      <c r="J66" s="135"/>
      <c r="K66" s="135">
        <f>'将来負担比率（分子）の構造'!L$41</f>
        <v>79603</v>
      </c>
      <c r="L66" s="135"/>
      <c r="M66" s="135"/>
      <c r="N66" s="135">
        <f>'将来負担比率（分子）の構造'!M$41</f>
        <v>77244</v>
      </c>
      <c r="O66" s="135"/>
      <c r="P66" s="135"/>
    </row>
    <row r="67" spans="1:16">
      <c r="A67" s="135" t="s">
        <v>62</v>
      </c>
      <c r="B67" s="135" t="e">
        <f>NA()</f>
        <v>#N/A</v>
      </c>
      <c r="C67" s="135">
        <f>IF(ISNUMBER('将来負担比率（分子）の構造'!I$52), IF('将来負担比率（分子）の構造'!I$52 &lt; 0, 0, '将来負担比率（分子）の構造'!I$52), NA())</f>
        <v>31499</v>
      </c>
      <c r="D67" s="135" t="e">
        <f>NA()</f>
        <v>#N/A</v>
      </c>
      <c r="E67" s="135" t="e">
        <f>NA()</f>
        <v>#N/A</v>
      </c>
      <c r="F67" s="135">
        <f>IF(ISNUMBER('将来負担比率（分子）の構造'!J$52), IF('将来負担比率（分子）の構造'!J$52 &lt; 0, 0, '将来負担比率（分子）の構造'!J$52), NA())</f>
        <v>28317</v>
      </c>
      <c r="G67" s="135" t="e">
        <f>NA()</f>
        <v>#N/A</v>
      </c>
      <c r="H67" s="135" t="e">
        <f>NA()</f>
        <v>#N/A</v>
      </c>
      <c r="I67" s="135">
        <f>IF(ISNUMBER('将来負担比率（分子）の構造'!K$52), IF('将来負担比率（分子）の構造'!K$52 &lt; 0, 0, '将来負担比率（分子）の構造'!K$52), NA())</f>
        <v>23481</v>
      </c>
      <c r="J67" s="135" t="e">
        <f>NA()</f>
        <v>#N/A</v>
      </c>
      <c r="K67" s="135" t="e">
        <f>NA()</f>
        <v>#N/A</v>
      </c>
      <c r="L67" s="135">
        <f>IF(ISNUMBER('将来負担比率（分子）の構造'!L$52), IF('将来負担比率（分子）の構造'!L$52 &lt; 0, 0, '将来負担比率（分子）の構造'!L$52), NA())</f>
        <v>23620</v>
      </c>
      <c r="M67" s="135" t="e">
        <f>NA()</f>
        <v>#N/A</v>
      </c>
      <c r="N67" s="135" t="e">
        <f>NA()</f>
        <v>#N/A</v>
      </c>
      <c r="O67" s="135">
        <f>IF(ISNUMBER('将来負担比率（分子）の構造'!M$52), IF('将来負担比率（分子）の構造'!M$52 &lt; 0, 0, '将来負担比率（分子）の構造'!M$52), NA())</f>
        <v>18521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35036355</v>
      </c>
      <c r="S5" s="581"/>
      <c r="T5" s="581"/>
      <c r="U5" s="581"/>
      <c r="V5" s="581"/>
      <c r="W5" s="581"/>
      <c r="X5" s="581"/>
      <c r="Y5" s="582"/>
      <c r="Z5" s="583">
        <v>47.7</v>
      </c>
      <c r="AA5" s="583"/>
      <c r="AB5" s="583"/>
      <c r="AC5" s="583"/>
      <c r="AD5" s="584">
        <v>31903811</v>
      </c>
      <c r="AE5" s="584"/>
      <c r="AF5" s="584"/>
      <c r="AG5" s="584"/>
      <c r="AH5" s="584"/>
      <c r="AI5" s="584"/>
      <c r="AJ5" s="584"/>
      <c r="AK5" s="584"/>
      <c r="AL5" s="585">
        <v>79.5</v>
      </c>
      <c r="AM5" s="586"/>
      <c r="AN5" s="586"/>
      <c r="AO5" s="587"/>
      <c r="AP5" s="577" t="s">
        <v>209</v>
      </c>
      <c r="AQ5" s="578"/>
      <c r="AR5" s="578"/>
      <c r="AS5" s="578"/>
      <c r="AT5" s="578"/>
      <c r="AU5" s="578"/>
      <c r="AV5" s="578"/>
      <c r="AW5" s="578"/>
      <c r="AX5" s="578"/>
      <c r="AY5" s="578"/>
      <c r="AZ5" s="578"/>
      <c r="BA5" s="578"/>
      <c r="BB5" s="578"/>
      <c r="BC5" s="578"/>
      <c r="BD5" s="578"/>
      <c r="BE5" s="578"/>
      <c r="BF5" s="579"/>
      <c r="BG5" s="591">
        <v>31893337</v>
      </c>
      <c r="BH5" s="592"/>
      <c r="BI5" s="592"/>
      <c r="BJ5" s="592"/>
      <c r="BK5" s="592"/>
      <c r="BL5" s="592"/>
      <c r="BM5" s="592"/>
      <c r="BN5" s="593"/>
      <c r="BO5" s="594">
        <v>91</v>
      </c>
      <c r="BP5" s="594"/>
      <c r="BQ5" s="594"/>
      <c r="BR5" s="594"/>
      <c r="BS5" s="595">
        <v>205509</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426407</v>
      </c>
      <c r="S6" s="592"/>
      <c r="T6" s="592"/>
      <c r="U6" s="592"/>
      <c r="V6" s="592"/>
      <c r="W6" s="592"/>
      <c r="X6" s="592"/>
      <c r="Y6" s="593"/>
      <c r="Z6" s="594">
        <v>0.6</v>
      </c>
      <c r="AA6" s="594"/>
      <c r="AB6" s="594"/>
      <c r="AC6" s="594"/>
      <c r="AD6" s="595">
        <v>426407</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31893337</v>
      </c>
      <c r="BH6" s="592"/>
      <c r="BI6" s="592"/>
      <c r="BJ6" s="592"/>
      <c r="BK6" s="592"/>
      <c r="BL6" s="592"/>
      <c r="BM6" s="592"/>
      <c r="BN6" s="593"/>
      <c r="BO6" s="594">
        <v>91</v>
      </c>
      <c r="BP6" s="594"/>
      <c r="BQ6" s="594"/>
      <c r="BR6" s="594"/>
      <c r="BS6" s="595">
        <v>205509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477754</v>
      </c>
      <c r="CS6" s="592"/>
      <c r="CT6" s="592"/>
      <c r="CU6" s="592"/>
      <c r="CV6" s="592"/>
      <c r="CW6" s="592"/>
      <c r="CX6" s="592"/>
      <c r="CY6" s="593"/>
      <c r="CZ6" s="594">
        <v>0.7</v>
      </c>
      <c r="DA6" s="594"/>
      <c r="DB6" s="594"/>
      <c r="DC6" s="594"/>
      <c r="DD6" s="600" t="s">
        <v>216</v>
      </c>
      <c r="DE6" s="592"/>
      <c r="DF6" s="592"/>
      <c r="DG6" s="592"/>
      <c r="DH6" s="592"/>
      <c r="DI6" s="592"/>
      <c r="DJ6" s="592"/>
      <c r="DK6" s="592"/>
      <c r="DL6" s="592"/>
      <c r="DM6" s="592"/>
      <c r="DN6" s="592"/>
      <c r="DO6" s="592"/>
      <c r="DP6" s="593"/>
      <c r="DQ6" s="600">
        <v>477754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127046</v>
      </c>
      <c r="S7" s="592"/>
      <c r="T7" s="592"/>
      <c r="U7" s="592"/>
      <c r="V7" s="592"/>
      <c r="W7" s="592"/>
      <c r="X7" s="592"/>
      <c r="Y7" s="593"/>
      <c r="Z7" s="594">
        <v>0.2</v>
      </c>
      <c r="AA7" s="594"/>
      <c r="AB7" s="594"/>
      <c r="AC7" s="594"/>
      <c r="AD7" s="595">
        <v>127046</v>
      </c>
      <c r="AE7" s="595"/>
      <c r="AF7" s="595"/>
      <c r="AG7" s="595"/>
      <c r="AH7" s="595"/>
      <c r="AI7" s="595"/>
      <c r="AJ7" s="595"/>
      <c r="AK7" s="595"/>
      <c r="AL7" s="596">
        <v>0.3</v>
      </c>
      <c r="AM7" s="597"/>
      <c r="AN7" s="597"/>
      <c r="AO7" s="598"/>
      <c r="AP7" s="588" t="s">
        <v>218</v>
      </c>
      <c r="AQ7" s="589"/>
      <c r="AR7" s="589"/>
      <c r="AS7" s="589"/>
      <c r="AT7" s="589"/>
      <c r="AU7" s="589"/>
      <c r="AV7" s="589"/>
      <c r="AW7" s="589"/>
      <c r="AX7" s="589"/>
      <c r="AY7" s="589"/>
      <c r="AZ7" s="589"/>
      <c r="BA7" s="589"/>
      <c r="BB7" s="589"/>
      <c r="BC7" s="589"/>
      <c r="BD7" s="589"/>
      <c r="BE7" s="589"/>
      <c r="BF7" s="590"/>
      <c r="BG7" s="591">
        <v>17402028</v>
      </c>
      <c r="BH7" s="592"/>
      <c r="BI7" s="592"/>
      <c r="BJ7" s="592"/>
      <c r="BK7" s="592"/>
      <c r="BL7" s="592"/>
      <c r="BM7" s="592"/>
      <c r="BN7" s="593"/>
      <c r="BO7" s="594">
        <v>49.7</v>
      </c>
      <c r="BP7" s="594"/>
      <c r="BQ7" s="594"/>
      <c r="BR7" s="594"/>
      <c r="BS7" s="595">
        <v>205509</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7420129</v>
      </c>
      <c r="CS7" s="592"/>
      <c r="CT7" s="592"/>
      <c r="CU7" s="592"/>
      <c r="CV7" s="592"/>
      <c r="CW7" s="592"/>
      <c r="CX7" s="592"/>
      <c r="CY7" s="593"/>
      <c r="CZ7" s="594">
        <v>10.3</v>
      </c>
      <c r="DA7" s="594"/>
      <c r="DB7" s="594"/>
      <c r="DC7" s="594"/>
      <c r="DD7" s="600">
        <v>580935</v>
      </c>
      <c r="DE7" s="592"/>
      <c r="DF7" s="592"/>
      <c r="DG7" s="592"/>
      <c r="DH7" s="592"/>
      <c r="DI7" s="592"/>
      <c r="DJ7" s="592"/>
      <c r="DK7" s="592"/>
      <c r="DL7" s="592"/>
      <c r="DM7" s="592"/>
      <c r="DN7" s="592"/>
      <c r="DO7" s="592"/>
      <c r="DP7" s="593"/>
      <c r="DQ7" s="600">
        <v>6614301</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246427</v>
      </c>
      <c r="S8" s="592"/>
      <c r="T8" s="592"/>
      <c r="U8" s="592"/>
      <c r="V8" s="592"/>
      <c r="W8" s="592"/>
      <c r="X8" s="592"/>
      <c r="Y8" s="593"/>
      <c r="Z8" s="594">
        <v>0.3</v>
      </c>
      <c r="AA8" s="594"/>
      <c r="AB8" s="594"/>
      <c r="AC8" s="594"/>
      <c r="AD8" s="595">
        <v>246427</v>
      </c>
      <c r="AE8" s="595"/>
      <c r="AF8" s="595"/>
      <c r="AG8" s="595"/>
      <c r="AH8" s="595"/>
      <c r="AI8" s="595"/>
      <c r="AJ8" s="595"/>
      <c r="AK8" s="595"/>
      <c r="AL8" s="596">
        <v>0.6</v>
      </c>
      <c r="AM8" s="597"/>
      <c r="AN8" s="597"/>
      <c r="AO8" s="598"/>
      <c r="AP8" s="588" t="s">
        <v>221</v>
      </c>
      <c r="AQ8" s="589"/>
      <c r="AR8" s="589"/>
      <c r="AS8" s="589"/>
      <c r="AT8" s="589"/>
      <c r="AU8" s="589"/>
      <c r="AV8" s="589"/>
      <c r="AW8" s="589"/>
      <c r="AX8" s="589"/>
      <c r="AY8" s="589"/>
      <c r="AZ8" s="589"/>
      <c r="BA8" s="589"/>
      <c r="BB8" s="589"/>
      <c r="BC8" s="589"/>
      <c r="BD8" s="589"/>
      <c r="BE8" s="589"/>
      <c r="BF8" s="590"/>
      <c r="BG8" s="591">
        <v>312504</v>
      </c>
      <c r="BH8" s="592"/>
      <c r="BI8" s="592"/>
      <c r="BJ8" s="592"/>
      <c r="BK8" s="592"/>
      <c r="BL8" s="592"/>
      <c r="BM8" s="592"/>
      <c r="BN8" s="593"/>
      <c r="BO8" s="594">
        <v>0.9</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29419497</v>
      </c>
      <c r="CS8" s="592"/>
      <c r="CT8" s="592"/>
      <c r="CU8" s="592"/>
      <c r="CV8" s="592"/>
      <c r="CW8" s="592"/>
      <c r="CX8" s="592"/>
      <c r="CY8" s="593"/>
      <c r="CZ8" s="594">
        <v>40.799999999999997</v>
      </c>
      <c r="DA8" s="594"/>
      <c r="DB8" s="594"/>
      <c r="DC8" s="594"/>
      <c r="DD8" s="600">
        <v>435462</v>
      </c>
      <c r="DE8" s="592"/>
      <c r="DF8" s="592"/>
      <c r="DG8" s="592"/>
      <c r="DH8" s="592"/>
      <c r="DI8" s="592"/>
      <c r="DJ8" s="592"/>
      <c r="DK8" s="592"/>
      <c r="DL8" s="592"/>
      <c r="DM8" s="592"/>
      <c r="DN8" s="592"/>
      <c r="DO8" s="592"/>
      <c r="DP8" s="593"/>
      <c r="DQ8" s="600">
        <v>15881733</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393454</v>
      </c>
      <c r="S9" s="592"/>
      <c r="T9" s="592"/>
      <c r="U9" s="592"/>
      <c r="V9" s="592"/>
      <c r="W9" s="592"/>
      <c r="X9" s="592"/>
      <c r="Y9" s="593"/>
      <c r="Z9" s="594">
        <v>0.5</v>
      </c>
      <c r="AA9" s="594"/>
      <c r="AB9" s="594"/>
      <c r="AC9" s="594"/>
      <c r="AD9" s="595">
        <v>393454</v>
      </c>
      <c r="AE9" s="595"/>
      <c r="AF9" s="595"/>
      <c r="AG9" s="595"/>
      <c r="AH9" s="595"/>
      <c r="AI9" s="595"/>
      <c r="AJ9" s="595"/>
      <c r="AK9" s="595"/>
      <c r="AL9" s="596">
        <v>1</v>
      </c>
      <c r="AM9" s="597"/>
      <c r="AN9" s="597"/>
      <c r="AO9" s="598"/>
      <c r="AP9" s="588" t="s">
        <v>225</v>
      </c>
      <c r="AQ9" s="589"/>
      <c r="AR9" s="589"/>
      <c r="AS9" s="589"/>
      <c r="AT9" s="589"/>
      <c r="AU9" s="589"/>
      <c r="AV9" s="589"/>
      <c r="AW9" s="589"/>
      <c r="AX9" s="589"/>
      <c r="AY9" s="589"/>
      <c r="AZ9" s="589"/>
      <c r="BA9" s="589"/>
      <c r="BB9" s="589"/>
      <c r="BC9" s="589"/>
      <c r="BD9" s="589"/>
      <c r="BE9" s="589"/>
      <c r="BF9" s="590"/>
      <c r="BG9" s="591">
        <v>15863940</v>
      </c>
      <c r="BH9" s="592"/>
      <c r="BI9" s="592"/>
      <c r="BJ9" s="592"/>
      <c r="BK9" s="592"/>
      <c r="BL9" s="592"/>
      <c r="BM9" s="592"/>
      <c r="BN9" s="593"/>
      <c r="BO9" s="594">
        <v>45.3</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7197193</v>
      </c>
      <c r="CS9" s="592"/>
      <c r="CT9" s="592"/>
      <c r="CU9" s="592"/>
      <c r="CV9" s="592"/>
      <c r="CW9" s="592"/>
      <c r="CX9" s="592"/>
      <c r="CY9" s="593"/>
      <c r="CZ9" s="594">
        <v>10</v>
      </c>
      <c r="DA9" s="594"/>
      <c r="DB9" s="594"/>
      <c r="DC9" s="594"/>
      <c r="DD9" s="600">
        <v>892203</v>
      </c>
      <c r="DE9" s="592"/>
      <c r="DF9" s="592"/>
      <c r="DG9" s="592"/>
      <c r="DH9" s="592"/>
      <c r="DI9" s="592"/>
      <c r="DJ9" s="592"/>
      <c r="DK9" s="592"/>
      <c r="DL9" s="592"/>
      <c r="DM9" s="592"/>
      <c r="DN9" s="592"/>
      <c r="DO9" s="592"/>
      <c r="DP9" s="593"/>
      <c r="DQ9" s="600">
        <v>5334075</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1640887</v>
      </c>
      <c r="S10" s="592"/>
      <c r="T10" s="592"/>
      <c r="U10" s="592"/>
      <c r="V10" s="592"/>
      <c r="W10" s="592"/>
      <c r="X10" s="592"/>
      <c r="Y10" s="593"/>
      <c r="Z10" s="594">
        <v>2.2000000000000002</v>
      </c>
      <c r="AA10" s="594"/>
      <c r="AB10" s="594"/>
      <c r="AC10" s="594"/>
      <c r="AD10" s="595">
        <v>1640887</v>
      </c>
      <c r="AE10" s="595"/>
      <c r="AF10" s="595"/>
      <c r="AG10" s="595"/>
      <c r="AH10" s="595"/>
      <c r="AI10" s="595"/>
      <c r="AJ10" s="595"/>
      <c r="AK10" s="595"/>
      <c r="AL10" s="596">
        <v>4.0999999999999996</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428875</v>
      </c>
      <c r="BH10" s="592"/>
      <c r="BI10" s="592"/>
      <c r="BJ10" s="592"/>
      <c r="BK10" s="592"/>
      <c r="BL10" s="592"/>
      <c r="BM10" s="592"/>
      <c r="BN10" s="593"/>
      <c r="BO10" s="594">
        <v>1.2</v>
      </c>
      <c r="BP10" s="594"/>
      <c r="BQ10" s="594"/>
      <c r="BR10" s="594"/>
      <c r="BS10" s="600">
        <v>84629</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91562</v>
      </c>
      <c r="CS10" s="592"/>
      <c r="CT10" s="592"/>
      <c r="CU10" s="592"/>
      <c r="CV10" s="592"/>
      <c r="CW10" s="592"/>
      <c r="CX10" s="592"/>
      <c r="CY10" s="593"/>
      <c r="CZ10" s="594">
        <v>0.1</v>
      </c>
      <c r="DA10" s="594"/>
      <c r="DB10" s="594"/>
      <c r="DC10" s="594"/>
      <c r="DD10" s="600" t="s">
        <v>222</v>
      </c>
      <c r="DE10" s="592"/>
      <c r="DF10" s="592"/>
      <c r="DG10" s="592"/>
      <c r="DH10" s="592"/>
      <c r="DI10" s="592"/>
      <c r="DJ10" s="592"/>
      <c r="DK10" s="592"/>
      <c r="DL10" s="592"/>
      <c r="DM10" s="592"/>
      <c r="DN10" s="592"/>
      <c r="DO10" s="592"/>
      <c r="DP10" s="593"/>
      <c r="DQ10" s="600">
        <v>54965</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201075</v>
      </c>
      <c r="S11" s="592"/>
      <c r="T11" s="592"/>
      <c r="U11" s="592"/>
      <c r="V11" s="592"/>
      <c r="W11" s="592"/>
      <c r="X11" s="592"/>
      <c r="Y11" s="593"/>
      <c r="Z11" s="594">
        <v>0.3</v>
      </c>
      <c r="AA11" s="594"/>
      <c r="AB11" s="594"/>
      <c r="AC11" s="594"/>
      <c r="AD11" s="595">
        <v>201075</v>
      </c>
      <c r="AE11" s="595"/>
      <c r="AF11" s="595"/>
      <c r="AG11" s="595"/>
      <c r="AH11" s="595"/>
      <c r="AI11" s="595"/>
      <c r="AJ11" s="595"/>
      <c r="AK11" s="595"/>
      <c r="AL11" s="596">
        <v>0.5</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796709</v>
      </c>
      <c r="BH11" s="592"/>
      <c r="BI11" s="592"/>
      <c r="BJ11" s="592"/>
      <c r="BK11" s="592"/>
      <c r="BL11" s="592"/>
      <c r="BM11" s="592"/>
      <c r="BN11" s="593"/>
      <c r="BO11" s="594">
        <v>2.2999999999999998</v>
      </c>
      <c r="BP11" s="594"/>
      <c r="BQ11" s="594"/>
      <c r="BR11" s="594"/>
      <c r="BS11" s="600">
        <v>120880</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245840</v>
      </c>
      <c r="CS11" s="592"/>
      <c r="CT11" s="592"/>
      <c r="CU11" s="592"/>
      <c r="CV11" s="592"/>
      <c r="CW11" s="592"/>
      <c r="CX11" s="592"/>
      <c r="CY11" s="593"/>
      <c r="CZ11" s="594">
        <v>0.3</v>
      </c>
      <c r="DA11" s="594"/>
      <c r="DB11" s="594"/>
      <c r="DC11" s="594"/>
      <c r="DD11" s="600">
        <v>59663</v>
      </c>
      <c r="DE11" s="592"/>
      <c r="DF11" s="592"/>
      <c r="DG11" s="592"/>
      <c r="DH11" s="592"/>
      <c r="DI11" s="592"/>
      <c r="DJ11" s="592"/>
      <c r="DK11" s="592"/>
      <c r="DL11" s="592"/>
      <c r="DM11" s="592"/>
      <c r="DN11" s="592"/>
      <c r="DO11" s="592"/>
      <c r="DP11" s="593"/>
      <c r="DQ11" s="600">
        <v>177563</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13330061</v>
      </c>
      <c r="BH12" s="592"/>
      <c r="BI12" s="592"/>
      <c r="BJ12" s="592"/>
      <c r="BK12" s="592"/>
      <c r="BL12" s="592"/>
      <c r="BM12" s="592"/>
      <c r="BN12" s="593"/>
      <c r="BO12" s="594">
        <v>38</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606131</v>
      </c>
      <c r="CS12" s="592"/>
      <c r="CT12" s="592"/>
      <c r="CU12" s="592"/>
      <c r="CV12" s="592"/>
      <c r="CW12" s="592"/>
      <c r="CX12" s="592"/>
      <c r="CY12" s="593"/>
      <c r="CZ12" s="594">
        <v>0.8</v>
      </c>
      <c r="DA12" s="594"/>
      <c r="DB12" s="594"/>
      <c r="DC12" s="594"/>
      <c r="DD12" s="600" t="s">
        <v>222</v>
      </c>
      <c r="DE12" s="592"/>
      <c r="DF12" s="592"/>
      <c r="DG12" s="592"/>
      <c r="DH12" s="592"/>
      <c r="DI12" s="592"/>
      <c r="DJ12" s="592"/>
      <c r="DK12" s="592"/>
      <c r="DL12" s="592"/>
      <c r="DM12" s="592"/>
      <c r="DN12" s="592"/>
      <c r="DO12" s="592"/>
      <c r="DP12" s="593"/>
      <c r="DQ12" s="600">
        <v>292865</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165299</v>
      </c>
      <c r="S13" s="592"/>
      <c r="T13" s="592"/>
      <c r="U13" s="592"/>
      <c r="V13" s="592"/>
      <c r="W13" s="592"/>
      <c r="X13" s="592"/>
      <c r="Y13" s="593"/>
      <c r="Z13" s="594">
        <v>0.2</v>
      </c>
      <c r="AA13" s="594"/>
      <c r="AB13" s="594"/>
      <c r="AC13" s="594"/>
      <c r="AD13" s="595">
        <v>165299</v>
      </c>
      <c r="AE13" s="595"/>
      <c r="AF13" s="595"/>
      <c r="AG13" s="595"/>
      <c r="AH13" s="595"/>
      <c r="AI13" s="595"/>
      <c r="AJ13" s="595"/>
      <c r="AK13" s="595"/>
      <c r="AL13" s="596">
        <v>0.4</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13253498</v>
      </c>
      <c r="BH13" s="592"/>
      <c r="BI13" s="592"/>
      <c r="BJ13" s="592"/>
      <c r="BK13" s="592"/>
      <c r="BL13" s="592"/>
      <c r="BM13" s="592"/>
      <c r="BN13" s="593"/>
      <c r="BO13" s="594">
        <v>37.799999999999997</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6175840</v>
      </c>
      <c r="CS13" s="592"/>
      <c r="CT13" s="592"/>
      <c r="CU13" s="592"/>
      <c r="CV13" s="592"/>
      <c r="CW13" s="592"/>
      <c r="CX13" s="592"/>
      <c r="CY13" s="593"/>
      <c r="CZ13" s="594">
        <v>8.6</v>
      </c>
      <c r="DA13" s="594"/>
      <c r="DB13" s="594"/>
      <c r="DC13" s="594"/>
      <c r="DD13" s="600">
        <v>1959128</v>
      </c>
      <c r="DE13" s="592"/>
      <c r="DF13" s="592"/>
      <c r="DG13" s="592"/>
      <c r="DH13" s="592"/>
      <c r="DI13" s="592"/>
      <c r="DJ13" s="592"/>
      <c r="DK13" s="592"/>
      <c r="DL13" s="592"/>
      <c r="DM13" s="592"/>
      <c r="DN13" s="592"/>
      <c r="DO13" s="592"/>
      <c r="DP13" s="593"/>
      <c r="DQ13" s="600">
        <v>4384948</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146291</v>
      </c>
      <c r="BH14" s="592"/>
      <c r="BI14" s="592"/>
      <c r="BJ14" s="592"/>
      <c r="BK14" s="592"/>
      <c r="BL14" s="592"/>
      <c r="BM14" s="592"/>
      <c r="BN14" s="593"/>
      <c r="BO14" s="594">
        <v>0.4</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2250192</v>
      </c>
      <c r="CS14" s="592"/>
      <c r="CT14" s="592"/>
      <c r="CU14" s="592"/>
      <c r="CV14" s="592"/>
      <c r="CW14" s="592"/>
      <c r="CX14" s="592"/>
      <c r="CY14" s="593"/>
      <c r="CZ14" s="594">
        <v>3.1</v>
      </c>
      <c r="DA14" s="594"/>
      <c r="DB14" s="594"/>
      <c r="DC14" s="594"/>
      <c r="DD14" s="600">
        <v>263341</v>
      </c>
      <c r="DE14" s="592"/>
      <c r="DF14" s="592"/>
      <c r="DG14" s="592"/>
      <c r="DH14" s="592"/>
      <c r="DI14" s="592"/>
      <c r="DJ14" s="592"/>
      <c r="DK14" s="592"/>
      <c r="DL14" s="592"/>
      <c r="DM14" s="592"/>
      <c r="DN14" s="592"/>
      <c r="DO14" s="592"/>
      <c r="DP14" s="593"/>
      <c r="DQ14" s="600">
        <v>2017975</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180384</v>
      </c>
      <c r="S15" s="592"/>
      <c r="T15" s="592"/>
      <c r="U15" s="592"/>
      <c r="V15" s="592"/>
      <c r="W15" s="592"/>
      <c r="X15" s="592"/>
      <c r="Y15" s="593"/>
      <c r="Z15" s="594">
        <v>0.2</v>
      </c>
      <c r="AA15" s="594"/>
      <c r="AB15" s="594"/>
      <c r="AC15" s="594"/>
      <c r="AD15" s="595">
        <v>180384</v>
      </c>
      <c r="AE15" s="595"/>
      <c r="AF15" s="595"/>
      <c r="AG15" s="595"/>
      <c r="AH15" s="595"/>
      <c r="AI15" s="595"/>
      <c r="AJ15" s="595"/>
      <c r="AK15" s="595"/>
      <c r="AL15" s="596">
        <v>0.4</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1014957</v>
      </c>
      <c r="BH15" s="592"/>
      <c r="BI15" s="592"/>
      <c r="BJ15" s="592"/>
      <c r="BK15" s="592"/>
      <c r="BL15" s="592"/>
      <c r="BM15" s="592"/>
      <c r="BN15" s="593"/>
      <c r="BO15" s="594">
        <v>2.9</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6755420</v>
      </c>
      <c r="CS15" s="592"/>
      <c r="CT15" s="592"/>
      <c r="CU15" s="592"/>
      <c r="CV15" s="592"/>
      <c r="CW15" s="592"/>
      <c r="CX15" s="592"/>
      <c r="CY15" s="593"/>
      <c r="CZ15" s="594">
        <v>9.4</v>
      </c>
      <c r="DA15" s="594"/>
      <c r="DB15" s="594"/>
      <c r="DC15" s="594"/>
      <c r="DD15" s="600">
        <v>1231021</v>
      </c>
      <c r="DE15" s="592"/>
      <c r="DF15" s="592"/>
      <c r="DG15" s="592"/>
      <c r="DH15" s="592"/>
      <c r="DI15" s="592"/>
      <c r="DJ15" s="592"/>
      <c r="DK15" s="592"/>
      <c r="DL15" s="592"/>
      <c r="DM15" s="592"/>
      <c r="DN15" s="592"/>
      <c r="DO15" s="592"/>
      <c r="DP15" s="593"/>
      <c r="DQ15" s="600">
        <v>5617692</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4685074</v>
      </c>
      <c r="S16" s="592"/>
      <c r="T16" s="592"/>
      <c r="U16" s="592"/>
      <c r="V16" s="592"/>
      <c r="W16" s="592"/>
      <c r="X16" s="592"/>
      <c r="Y16" s="593"/>
      <c r="Z16" s="594">
        <v>6.4</v>
      </c>
      <c r="AA16" s="594"/>
      <c r="AB16" s="594"/>
      <c r="AC16" s="594"/>
      <c r="AD16" s="595">
        <v>4171810</v>
      </c>
      <c r="AE16" s="595"/>
      <c r="AF16" s="595"/>
      <c r="AG16" s="595"/>
      <c r="AH16" s="595"/>
      <c r="AI16" s="595"/>
      <c r="AJ16" s="595"/>
      <c r="AK16" s="595"/>
      <c r="AL16" s="596">
        <v>10.4</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167910</v>
      </c>
      <c r="CS16" s="592"/>
      <c r="CT16" s="592"/>
      <c r="CU16" s="592"/>
      <c r="CV16" s="592"/>
      <c r="CW16" s="592"/>
      <c r="CX16" s="592"/>
      <c r="CY16" s="593"/>
      <c r="CZ16" s="594">
        <v>0.2</v>
      </c>
      <c r="DA16" s="594"/>
      <c r="DB16" s="594"/>
      <c r="DC16" s="594"/>
      <c r="DD16" s="600" t="s">
        <v>222</v>
      </c>
      <c r="DE16" s="592"/>
      <c r="DF16" s="592"/>
      <c r="DG16" s="592"/>
      <c r="DH16" s="592"/>
      <c r="DI16" s="592"/>
      <c r="DJ16" s="592"/>
      <c r="DK16" s="592"/>
      <c r="DL16" s="592"/>
      <c r="DM16" s="592"/>
      <c r="DN16" s="592"/>
      <c r="DO16" s="592"/>
      <c r="DP16" s="593"/>
      <c r="DQ16" s="600">
        <v>18939</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4171810</v>
      </c>
      <c r="S17" s="592"/>
      <c r="T17" s="592"/>
      <c r="U17" s="592"/>
      <c r="V17" s="592"/>
      <c r="W17" s="592"/>
      <c r="X17" s="592"/>
      <c r="Y17" s="593"/>
      <c r="Z17" s="594">
        <v>5.7</v>
      </c>
      <c r="AA17" s="594"/>
      <c r="AB17" s="594"/>
      <c r="AC17" s="594"/>
      <c r="AD17" s="595">
        <v>4171810</v>
      </c>
      <c r="AE17" s="595"/>
      <c r="AF17" s="595"/>
      <c r="AG17" s="595"/>
      <c r="AH17" s="595"/>
      <c r="AI17" s="595"/>
      <c r="AJ17" s="595"/>
      <c r="AK17" s="595"/>
      <c r="AL17" s="596">
        <v>10.4</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11089039</v>
      </c>
      <c r="CS17" s="592"/>
      <c r="CT17" s="592"/>
      <c r="CU17" s="592"/>
      <c r="CV17" s="592"/>
      <c r="CW17" s="592"/>
      <c r="CX17" s="592"/>
      <c r="CY17" s="593"/>
      <c r="CZ17" s="594">
        <v>15.4</v>
      </c>
      <c r="DA17" s="594"/>
      <c r="DB17" s="594"/>
      <c r="DC17" s="594"/>
      <c r="DD17" s="600" t="s">
        <v>222</v>
      </c>
      <c r="DE17" s="592"/>
      <c r="DF17" s="592"/>
      <c r="DG17" s="592"/>
      <c r="DH17" s="592"/>
      <c r="DI17" s="592"/>
      <c r="DJ17" s="592"/>
      <c r="DK17" s="592"/>
      <c r="DL17" s="592"/>
      <c r="DM17" s="592"/>
      <c r="DN17" s="592"/>
      <c r="DO17" s="592"/>
      <c r="DP17" s="593"/>
      <c r="DQ17" s="600">
        <v>10949049</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513245</v>
      </c>
      <c r="S18" s="592"/>
      <c r="T18" s="592"/>
      <c r="U18" s="592"/>
      <c r="V18" s="592"/>
      <c r="W18" s="592"/>
      <c r="X18" s="592"/>
      <c r="Y18" s="593"/>
      <c r="Z18" s="594">
        <v>0.7</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231903</v>
      </c>
      <c r="CS18" s="592"/>
      <c r="CT18" s="592"/>
      <c r="CU18" s="592"/>
      <c r="CV18" s="592"/>
      <c r="CW18" s="592"/>
      <c r="CX18" s="592"/>
      <c r="CY18" s="593"/>
      <c r="CZ18" s="594">
        <v>0.3</v>
      </c>
      <c r="DA18" s="594"/>
      <c r="DB18" s="594"/>
      <c r="DC18" s="594"/>
      <c r="DD18" s="600">
        <v>231903</v>
      </c>
      <c r="DE18" s="592"/>
      <c r="DF18" s="592"/>
      <c r="DG18" s="592"/>
      <c r="DH18" s="592"/>
      <c r="DI18" s="592"/>
      <c r="DJ18" s="592"/>
      <c r="DK18" s="592"/>
      <c r="DL18" s="592"/>
      <c r="DM18" s="592"/>
      <c r="DN18" s="592"/>
      <c r="DO18" s="592"/>
      <c r="DP18" s="593"/>
      <c r="DQ18" s="600">
        <v>231903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19</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3143018</v>
      </c>
      <c r="BH19" s="592"/>
      <c r="BI19" s="592"/>
      <c r="BJ19" s="592"/>
      <c r="BK19" s="592"/>
      <c r="BL19" s="592"/>
      <c r="BM19" s="592"/>
      <c r="BN19" s="593"/>
      <c r="BO19" s="594">
        <v>9</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43102408</v>
      </c>
      <c r="S20" s="592"/>
      <c r="T20" s="592"/>
      <c r="U20" s="592"/>
      <c r="V20" s="592"/>
      <c r="W20" s="592"/>
      <c r="X20" s="592"/>
      <c r="Y20" s="593"/>
      <c r="Z20" s="594">
        <v>58.6</v>
      </c>
      <c r="AA20" s="594"/>
      <c r="AB20" s="594"/>
      <c r="AC20" s="594"/>
      <c r="AD20" s="595">
        <v>39456600</v>
      </c>
      <c r="AE20" s="595"/>
      <c r="AF20" s="595"/>
      <c r="AG20" s="595"/>
      <c r="AH20" s="595"/>
      <c r="AI20" s="595"/>
      <c r="AJ20" s="595"/>
      <c r="AK20" s="595"/>
      <c r="AL20" s="596">
        <v>98.4</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3143018</v>
      </c>
      <c r="BH20" s="592"/>
      <c r="BI20" s="592"/>
      <c r="BJ20" s="592"/>
      <c r="BK20" s="592"/>
      <c r="BL20" s="592"/>
      <c r="BM20" s="592"/>
      <c r="BN20" s="593"/>
      <c r="BO20" s="594">
        <v>9</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72128410</v>
      </c>
      <c r="CS20" s="592"/>
      <c r="CT20" s="592"/>
      <c r="CU20" s="592"/>
      <c r="CV20" s="592"/>
      <c r="CW20" s="592"/>
      <c r="CX20" s="592"/>
      <c r="CY20" s="593"/>
      <c r="CZ20" s="594">
        <v>100</v>
      </c>
      <c r="DA20" s="594"/>
      <c r="DB20" s="594"/>
      <c r="DC20" s="594"/>
      <c r="DD20" s="600">
        <v>5653656</v>
      </c>
      <c r="DE20" s="592"/>
      <c r="DF20" s="592"/>
      <c r="DG20" s="592"/>
      <c r="DH20" s="592"/>
      <c r="DI20" s="592"/>
      <c r="DJ20" s="592"/>
      <c r="DK20" s="592"/>
      <c r="DL20" s="592"/>
      <c r="DM20" s="592"/>
      <c r="DN20" s="592"/>
      <c r="DO20" s="592"/>
      <c r="DP20" s="593"/>
      <c r="DQ20" s="600">
        <v>52053762</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34337</v>
      </c>
      <c r="S21" s="592"/>
      <c r="T21" s="592"/>
      <c r="U21" s="592"/>
      <c r="V21" s="592"/>
      <c r="W21" s="592"/>
      <c r="X21" s="592"/>
      <c r="Y21" s="593"/>
      <c r="Z21" s="594">
        <v>0</v>
      </c>
      <c r="AA21" s="594"/>
      <c r="AB21" s="594"/>
      <c r="AC21" s="594"/>
      <c r="AD21" s="595">
        <v>34337</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10474</v>
      </c>
      <c r="BH21" s="592"/>
      <c r="BI21" s="592"/>
      <c r="BJ21" s="592"/>
      <c r="BK21" s="592"/>
      <c r="BL21" s="592"/>
      <c r="BM21" s="592"/>
      <c r="BN21" s="593"/>
      <c r="BO21" s="594">
        <v>0</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890107</v>
      </c>
      <c r="S22" s="592"/>
      <c r="T22" s="592"/>
      <c r="U22" s="592"/>
      <c r="V22" s="592"/>
      <c r="W22" s="592"/>
      <c r="X22" s="592"/>
      <c r="Y22" s="593"/>
      <c r="Z22" s="594">
        <v>1.2</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1933241</v>
      </c>
      <c r="S23" s="592"/>
      <c r="T23" s="592"/>
      <c r="U23" s="592"/>
      <c r="V23" s="592"/>
      <c r="W23" s="592"/>
      <c r="X23" s="592"/>
      <c r="Y23" s="593"/>
      <c r="Z23" s="594">
        <v>2.6</v>
      </c>
      <c r="AA23" s="594"/>
      <c r="AB23" s="594"/>
      <c r="AC23" s="594"/>
      <c r="AD23" s="595">
        <v>401094</v>
      </c>
      <c r="AE23" s="595"/>
      <c r="AF23" s="595"/>
      <c r="AG23" s="595"/>
      <c r="AH23" s="595"/>
      <c r="AI23" s="595"/>
      <c r="AJ23" s="595"/>
      <c r="AK23" s="595"/>
      <c r="AL23" s="596">
        <v>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3132544</v>
      </c>
      <c r="BH23" s="592"/>
      <c r="BI23" s="592"/>
      <c r="BJ23" s="592"/>
      <c r="BK23" s="592"/>
      <c r="BL23" s="592"/>
      <c r="BM23" s="592"/>
      <c r="BN23" s="593"/>
      <c r="BO23" s="594">
        <v>8.9</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327183</v>
      </c>
      <c r="S24" s="592"/>
      <c r="T24" s="592"/>
      <c r="U24" s="592"/>
      <c r="V24" s="592"/>
      <c r="W24" s="592"/>
      <c r="X24" s="592"/>
      <c r="Y24" s="593"/>
      <c r="Z24" s="594">
        <v>0.4</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42368450</v>
      </c>
      <c r="CS24" s="581"/>
      <c r="CT24" s="581"/>
      <c r="CU24" s="581"/>
      <c r="CV24" s="581"/>
      <c r="CW24" s="581"/>
      <c r="CX24" s="581"/>
      <c r="CY24" s="582"/>
      <c r="CZ24" s="618">
        <v>58.7</v>
      </c>
      <c r="DA24" s="619"/>
      <c r="DB24" s="619"/>
      <c r="DC24" s="620"/>
      <c r="DD24" s="617">
        <v>29547777</v>
      </c>
      <c r="DE24" s="581"/>
      <c r="DF24" s="581"/>
      <c r="DG24" s="581"/>
      <c r="DH24" s="581"/>
      <c r="DI24" s="581"/>
      <c r="DJ24" s="581"/>
      <c r="DK24" s="582"/>
      <c r="DL24" s="617">
        <v>26445348</v>
      </c>
      <c r="DM24" s="581"/>
      <c r="DN24" s="581"/>
      <c r="DO24" s="581"/>
      <c r="DP24" s="581"/>
      <c r="DQ24" s="581"/>
      <c r="DR24" s="581"/>
      <c r="DS24" s="581"/>
      <c r="DT24" s="581"/>
      <c r="DU24" s="581"/>
      <c r="DV24" s="582"/>
      <c r="DW24" s="585">
        <v>60</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10363216</v>
      </c>
      <c r="S25" s="592"/>
      <c r="T25" s="592"/>
      <c r="U25" s="592"/>
      <c r="V25" s="592"/>
      <c r="W25" s="592"/>
      <c r="X25" s="592"/>
      <c r="Y25" s="593"/>
      <c r="Z25" s="594">
        <v>14.1</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14208727</v>
      </c>
      <c r="CS25" s="623"/>
      <c r="CT25" s="623"/>
      <c r="CU25" s="623"/>
      <c r="CV25" s="623"/>
      <c r="CW25" s="623"/>
      <c r="CX25" s="623"/>
      <c r="CY25" s="624"/>
      <c r="CZ25" s="625">
        <v>19.7</v>
      </c>
      <c r="DA25" s="626"/>
      <c r="DB25" s="626"/>
      <c r="DC25" s="627"/>
      <c r="DD25" s="600">
        <v>12987532</v>
      </c>
      <c r="DE25" s="623"/>
      <c r="DF25" s="623"/>
      <c r="DG25" s="623"/>
      <c r="DH25" s="623"/>
      <c r="DI25" s="623"/>
      <c r="DJ25" s="623"/>
      <c r="DK25" s="624"/>
      <c r="DL25" s="600">
        <v>12937908</v>
      </c>
      <c r="DM25" s="623"/>
      <c r="DN25" s="623"/>
      <c r="DO25" s="623"/>
      <c r="DP25" s="623"/>
      <c r="DQ25" s="623"/>
      <c r="DR25" s="623"/>
      <c r="DS25" s="623"/>
      <c r="DT25" s="623"/>
      <c r="DU25" s="623"/>
      <c r="DV25" s="624"/>
      <c r="DW25" s="596">
        <v>29.4</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v>22024</v>
      </c>
      <c r="S26" s="592"/>
      <c r="T26" s="592"/>
      <c r="U26" s="592"/>
      <c r="V26" s="592"/>
      <c r="W26" s="592"/>
      <c r="X26" s="592"/>
      <c r="Y26" s="593"/>
      <c r="Z26" s="594">
        <v>0</v>
      </c>
      <c r="AA26" s="594"/>
      <c r="AB26" s="594"/>
      <c r="AC26" s="594"/>
      <c r="AD26" s="595">
        <v>22024</v>
      </c>
      <c r="AE26" s="595"/>
      <c r="AF26" s="595"/>
      <c r="AG26" s="595"/>
      <c r="AH26" s="595"/>
      <c r="AI26" s="595"/>
      <c r="AJ26" s="595"/>
      <c r="AK26" s="595"/>
      <c r="AL26" s="596">
        <v>0.1</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9318555</v>
      </c>
      <c r="CS26" s="592"/>
      <c r="CT26" s="592"/>
      <c r="CU26" s="592"/>
      <c r="CV26" s="592"/>
      <c r="CW26" s="592"/>
      <c r="CX26" s="592"/>
      <c r="CY26" s="593"/>
      <c r="CZ26" s="625">
        <v>12.9</v>
      </c>
      <c r="DA26" s="626"/>
      <c r="DB26" s="626"/>
      <c r="DC26" s="627"/>
      <c r="DD26" s="600">
        <v>8253105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4084612</v>
      </c>
      <c r="S27" s="592"/>
      <c r="T27" s="592"/>
      <c r="U27" s="592"/>
      <c r="V27" s="592"/>
      <c r="W27" s="592"/>
      <c r="X27" s="592"/>
      <c r="Y27" s="593"/>
      <c r="Z27" s="594">
        <v>5.6</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35036355</v>
      </c>
      <c r="BH27" s="592"/>
      <c r="BI27" s="592"/>
      <c r="BJ27" s="592"/>
      <c r="BK27" s="592"/>
      <c r="BL27" s="592"/>
      <c r="BM27" s="592"/>
      <c r="BN27" s="593"/>
      <c r="BO27" s="594">
        <v>100</v>
      </c>
      <c r="BP27" s="594"/>
      <c r="BQ27" s="594"/>
      <c r="BR27" s="594"/>
      <c r="BS27" s="600">
        <v>205509</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17071168</v>
      </c>
      <c r="CS27" s="623"/>
      <c r="CT27" s="623"/>
      <c r="CU27" s="623"/>
      <c r="CV27" s="623"/>
      <c r="CW27" s="623"/>
      <c r="CX27" s="623"/>
      <c r="CY27" s="624"/>
      <c r="CZ27" s="625">
        <v>23.7</v>
      </c>
      <c r="DA27" s="626"/>
      <c r="DB27" s="626"/>
      <c r="DC27" s="627"/>
      <c r="DD27" s="600">
        <v>5611680</v>
      </c>
      <c r="DE27" s="623"/>
      <c r="DF27" s="623"/>
      <c r="DG27" s="623"/>
      <c r="DH27" s="623"/>
      <c r="DI27" s="623"/>
      <c r="DJ27" s="623"/>
      <c r="DK27" s="624"/>
      <c r="DL27" s="600">
        <v>5610202</v>
      </c>
      <c r="DM27" s="623"/>
      <c r="DN27" s="623"/>
      <c r="DO27" s="623"/>
      <c r="DP27" s="623"/>
      <c r="DQ27" s="623"/>
      <c r="DR27" s="623"/>
      <c r="DS27" s="623"/>
      <c r="DT27" s="623"/>
      <c r="DU27" s="623"/>
      <c r="DV27" s="624"/>
      <c r="DW27" s="596">
        <v>12.7</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518338</v>
      </c>
      <c r="S28" s="592"/>
      <c r="T28" s="592"/>
      <c r="U28" s="592"/>
      <c r="V28" s="592"/>
      <c r="W28" s="592"/>
      <c r="X28" s="592"/>
      <c r="Y28" s="593"/>
      <c r="Z28" s="594">
        <v>0.7</v>
      </c>
      <c r="AA28" s="594"/>
      <c r="AB28" s="594"/>
      <c r="AC28" s="594"/>
      <c r="AD28" s="595">
        <v>189311</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11088555</v>
      </c>
      <c r="CS28" s="592"/>
      <c r="CT28" s="592"/>
      <c r="CU28" s="592"/>
      <c r="CV28" s="592"/>
      <c r="CW28" s="592"/>
      <c r="CX28" s="592"/>
      <c r="CY28" s="593"/>
      <c r="CZ28" s="625">
        <v>15.4</v>
      </c>
      <c r="DA28" s="626"/>
      <c r="DB28" s="626"/>
      <c r="DC28" s="627"/>
      <c r="DD28" s="600">
        <v>10948565</v>
      </c>
      <c r="DE28" s="592"/>
      <c r="DF28" s="592"/>
      <c r="DG28" s="592"/>
      <c r="DH28" s="592"/>
      <c r="DI28" s="592"/>
      <c r="DJ28" s="592"/>
      <c r="DK28" s="593"/>
      <c r="DL28" s="600">
        <v>7897238</v>
      </c>
      <c r="DM28" s="592"/>
      <c r="DN28" s="592"/>
      <c r="DO28" s="592"/>
      <c r="DP28" s="592"/>
      <c r="DQ28" s="592"/>
      <c r="DR28" s="592"/>
      <c r="DS28" s="592"/>
      <c r="DT28" s="592"/>
      <c r="DU28" s="592"/>
      <c r="DV28" s="593"/>
      <c r="DW28" s="596">
        <v>17.899999999999999</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551258</v>
      </c>
      <c r="S29" s="592"/>
      <c r="T29" s="592"/>
      <c r="U29" s="592"/>
      <c r="V29" s="592"/>
      <c r="W29" s="592"/>
      <c r="X29" s="592"/>
      <c r="Y29" s="593"/>
      <c r="Z29" s="594">
        <v>0.7</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57</v>
      </c>
      <c r="CG29" s="606"/>
      <c r="CH29" s="606"/>
      <c r="CI29" s="606"/>
      <c r="CJ29" s="606"/>
      <c r="CK29" s="606"/>
      <c r="CL29" s="606"/>
      <c r="CM29" s="606"/>
      <c r="CN29" s="606"/>
      <c r="CO29" s="606"/>
      <c r="CP29" s="606"/>
      <c r="CQ29" s="607"/>
      <c r="CR29" s="591">
        <v>11087803</v>
      </c>
      <c r="CS29" s="623"/>
      <c r="CT29" s="623"/>
      <c r="CU29" s="623"/>
      <c r="CV29" s="623"/>
      <c r="CW29" s="623"/>
      <c r="CX29" s="623"/>
      <c r="CY29" s="624"/>
      <c r="CZ29" s="625">
        <v>15.4</v>
      </c>
      <c r="DA29" s="626"/>
      <c r="DB29" s="626"/>
      <c r="DC29" s="627"/>
      <c r="DD29" s="600">
        <v>10947813</v>
      </c>
      <c r="DE29" s="623"/>
      <c r="DF29" s="623"/>
      <c r="DG29" s="623"/>
      <c r="DH29" s="623"/>
      <c r="DI29" s="623"/>
      <c r="DJ29" s="623"/>
      <c r="DK29" s="624"/>
      <c r="DL29" s="600">
        <v>7896486</v>
      </c>
      <c r="DM29" s="623"/>
      <c r="DN29" s="623"/>
      <c r="DO29" s="623"/>
      <c r="DP29" s="623"/>
      <c r="DQ29" s="623"/>
      <c r="DR29" s="623"/>
      <c r="DS29" s="623"/>
      <c r="DT29" s="623"/>
      <c r="DU29" s="623"/>
      <c r="DV29" s="624"/>
      <c r="DW29" s="596">
        <v>17.899999999999999</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792145</v>
      </c>
      <c r="S30" s="592"/>
      <c r="T30" s="592"/>
      <c r="U30" s="592"/>
      <c r="V30" s="592"/>
      <c r="W30" s="592"/>
      <c r="X30" s="592"/>
      <c r="Y30" s="593"/>
      <c r="Z30" s="594">
        <v>1.1000000000000001</v>
      </c>
      <c r="AA30" s="594"/>
      <c r="AB30" s="594"/>
      <c r="AC30" s="594"/>
      <c r="AD30" s="595" t="s">
        <v>222</v>
      </c>
      <c r="AE30" s="595"/>
      <c r="AF30" s="595"/>
      <c r="AG30" s="595"/>
      <c r="AH30" s="595"/>
      <c r="AI30" s="595"/>
      <c r="AJ30" s="595"/>
      <c r="AK30" s="595"/>
      <c r="AL30" s="596" t="s">
        <v>222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98.4</v>
      </c>
      <c r="BH30" s="650"/>
      <c r="BI30" s="650"/>
      <c r="BJ30" s="650"/>
      <c r="BK30" s="650"/>
      <c r="BL30" s="650"/>
      <c r="BM30" s="586">
        <v>92.1</v>
      </c>
      <c r="BN30" s="650"/>
      <c r="BO30" s="650"/>
      <c r="BP30" s="650"/>
      <c r="BQ30" s="651"/>
      <c r="BR30" s="649">
        <v>98.3</v>
      </c>
      <c r="BS30" s="650"/>
      <c r="BT30" s="650"/>
      <c r="BU30" s="650"/>
      <c r="BV30" s="650"/>
      <c r="BW30" s="650"/>
      <c r="BX30" s="586">
        <v>91.6</v>
      </c>
      <c r="BY30" s="650"/>
      <c r="BZ30" s="650"/>
      <c r="CA30" s="650"/>
      <c r="CB30" s="651"/>
      <c r="CD30" s="654"/>
      <c r="CE30" s="655"/>
      <c r="CF30" s="605" t="s">
        <v>293</v>
      </c>
      <c r="CG30" s="606"/>
      <c r="CH30" s="606"/>
      <c r="CI30" s="606"/>
      <c r="CJ30" s="606"/>
      <c r="CK30" s="606"/>
      <c r="CL30" s="606"/>
      <c r="CM30" s="606"/>
      <c r="CN30" s="606"/>
      <c r="CO30" s="606"/>
      <c r="CP30" s="606"/>
      <c r="CQ30" s="607"/>
      <c r="CR30" s="591">
        <v>9966475</v>
      </c>
      <c r="CS30" s="592"/>
      <c r="CT30" s="592"/>
      <c r="CU30" s="592"/>
      <c r="CV30" s="592"/>
      <c r="CW30" s="592"/>
      <c r="CX30" s="592"/>
      <c r="CY30" s="593"/>
      <c r="CZ30" s="625">
        <v>13.8</v>
      </c>
      <c r="DA30" s="626"/>
      <c r="DB30" s="626"/>
      <c r="DC30" s="627"/>
      <c r="DD30" s="600">
        <v>9887604</v>
      </c>
      <c r="DE30" s="592"/>
      <c r="DF30" s="592"/>
      <c r="DG30" s="592"/>
      <c r="DH30" s="592"/>
      <c r="DI30" s="592"/>
      <c r="DJ30" s="592"/>
      <c r="DK30" s="593"/>
      <c r="DL30" s="600">
        <v>6836277</v>
      </c>
      <c r="DM30" s="592"/>
      <c r="DN30" s="592"/>
      <c r="DO30" s="592"/>
      <c r="DP30" s="592"/>
      <c r="DQ30" s="592"/>
      <c r="DR30" s="592"/>
      <c r="DS30" s="592"/>
      <c r="DT30" s="592"/>
      <c r="DU30" s="592"/>
      <c r="DV30" s="593"/>
      <c r="DW30" s="596">
        <v>15.5</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1612750</v>
      </c>
      <c r="S31" s="592"/>
      <c r="T31" s="592"/>
      <c r="U31" s="592"/>
      <c r="V31" s="592"/>
      <c r="W31" s="592"/>
      <c r="X31" s="592"/>
      <c r="Y31" s="593"/>
      <c r="Z31" s="594">
        <v>2.2000000000000002</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98.6</v>
      </c>
      <c r="BH31" s="623"/>
      <c r="BI31" s="623"/>
      <c r="BJ31" s="623"/>
      <c r="BK31" s="623"/>
      <c r="BL31" s="623"/>
      <c r="BM31" s="597">
        <v>93.7</v>
      </c>
      <c r="BN31" s="647"/>
      <c r="BO31" s="647"/>
      <c r="BP31" s="647"/>
      <c r="BQ31" s="648"/>
      <c r="BR31" s="646">
        <v>98.5</v>
      </c>
      <c r="BS31" s="623"/>
      <c r="BT31" s="623"/>
      <c r="BU31" s="623"/>
      <c r="BV31" s="623"/>
      <c r="BW31" s="623"/>
      <c r="BX31" s="597">
        <v>93.4</v>
      </c>
      <c r="BY31" s="647"/>
      <c r="BZ31" s="647"/>
      <c r="CA31" s="647"/>
      <c r="CB31" s="648"/>
      <c r="CD31" s="654"/>
      <c r="CE31" s="655"/>
      <c r="CF31" s="605" t="s">
        <v>297</v>
      </c>
      <c r="CG31" s="606"/>
      <c r="CH31" s="606"/>
      <c r="CI31" s="606"/>
      <c r="CJ31" s="606"/>
      <c r="CK31" s="606"/>
      <c r="CL31" s="606"/>
      <c r="CM31" s="606"/>
      <c r="CN31" s="606"/>
      <c r="CO31" s="606"/>
      <c r="CP31" s="606"/>
      <c r="CQ31" s="607"/>
      <c r="CR31" s="591">
        <v>1121328</v>
      </c>
      <c r="CS31" s="623"/>
      <c r="CT31" s="623"/>
      <c r="CU31" s="623"/>
      <c r="CV31" s="623"/>
      <c r="CW31" s="623"/>
      <c r="CX31" s="623"/>
      <c r="CY31" s="624"/>
      <c r="CZ31" s="625">
        <v>1.6</v>
      </c>
      <c r="DA31" s="626"/>
      <c r="DB31" s="626"/>
      <c r="DC31" s="627"/>
      <c r="DD31" s="600">
        <v>1060209</v>
      </c>
      <c r="DE31" s="623"/>
      <c r="DF31" s="623"/>
      <c r="DG31" s="623"/>
      <c r="DH31" s="623"/>
      <c r="DI31" s="623"/>
      <c r="DJ31" s="623"/>
      <c r="DK31" s="624"/>
      <c r="DL31" s="600">
        <v>1060209</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1499689</v>
      </c>
      <c r="S32" s="592"/>
      <c r="T32" s="592"/>
      <c r="U32" s="592"/>
      <c r="V32" s="592"/>
      <c r="W32" s="592"/>
      <c r="X32" s="592"/>
      <c r="Y32" s="593"/>
      <c r="Z32" s="594">
        <v>2</v>
      </c>
      <c r="AA32" s="594"/>
      <c r="AB32" s="594"/>
      <c r="AC32" s="594"/>
      <c r="AD32" s="595">
        <v>8283</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98.2</v>
      </c>
      <c r="BH32" s="659"/>
      <c r="BI32" s="659"/>
      <c r="BJ32" s="659"/>
      <c r="BK32" s="659"/>
      <c r="BL32" s="659"/>
      <c r="BM32" s="660">
        <v>90.2</v>
      </c>
      <c r="BN32" s="659"/>
      <c r="BO32" s="659"/>
      <c r="BP32" s="659"/>
      <c r="BQ32" s="661"/>
      <c r="BR32" s="658">
        <v>98</v>
      </c>
      <c r="BS32" s="659"/>
      <c r="BT32" s="659"/>
      <c r="BU32" s="659"/>
      <c r="BV32" s="659"/>
      <c r="BW32" s="659"/>
      <c r="BX32" s="660">
        <v>89.6</v>
      </c>
      <c r="BY32" s="659"/>
      <c r="BZ32" s="659"/>
      <c r="CA32" s="659"/>
      <c r="CB32" s="661"/>
      <c r="CD32" s="656"/>
      <c r="CE32" s="657"/>
      <c r="CF32" s="605" t="s">
        <v>300</v>
      </c>
      <c r="CG32" s="606"/>
      <c r="CH32" s="606"/>
      <c r="CI32" s="606"/>
      <c r="CJ32" s="606"/>
      <c r="CK32" s="606"/>
      <c r="CL32" s="606"/>
      <c r="CM32" s="606"/>
      <c r="CN32" s="606"/>
      <c r="CO32" s="606"/>
      <c r="CP32" s="606"/>
      <c r="CQ32" s="607"/>
      <c r="CR32" s="591">
        <v>752</v>
      </c>
      <c r="CS32" s="592"/>
      <c r="CT32" s="592"/>
      <c r="CU32" s="592"/>
      <c r="CV32" s="592"/>
      <c r="CW32" s="592"/>
      <c r="CX32" s="592"/>
      <c r="CY32" s="593"/>
      <c r="CZ32" s="625">
        <v>0</v>
      </c>
      <c r="DA32" s="626"/>
      <c r="DB32" s="626"/>
      <c r="DC32" s="627"/>
      <c r="DD32" s="600">
        <v>752</v>
      </c>
      <c r="DE32" s="592"/>
      <c r="DF32" s="592"/>
      <c r="DG32" s="592"/>
      <c r="DH32" s="592"/>
      <c r="DI32" s="592"/>
      <c r="DJ32" s="592"/>
      <c r="DK32" s="593"/>
      <c r="DL32" s="600">
        <v>752</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7792515</v>
      </c>
      <c r="S33" s="592"/>
      <c r="T33" s="592"/>
      <c r="U33" s="592"/>
      <c r="V33" s="592"/>
      <c r="W33" s="592"/>
      <c r="X33" s="592"/>
      <c r="Y33" s="593"/>
      <c r="Z33" s="594">
        <v>10.6</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23938394</v>
      </c>
      <c r="CS33" s="623"/>
      <c r="CT33" s="623"/>
      <c r="CU33" s="623"/>
      <c r="CV33" s="623"/>
      <c r="CW33" s="623"/>
      <c r="CX33" s="623"/>
      <c r="CY33" s="624"/>
      <c r="CZ33" s="625">
        <v>33.200000000000003</v>
      </c>
      <c r="DA33" s="626"/>
      <c r="DB33" s="626"/>
      <c r="DC33" s="627"/>
      <c r="DD33" s="600">
        <v>20197489</v>
      </c>
      <c r="DE33" s="623"/>
      <c r="DF33" s="623"/>
      <c r="DG33" s="623"/>
      <c r="DH33" s="623"/>
      <c r="DI33" s="623"/>
      <c r="DJ33" s="623"/>
      <c r="DK33" s="624"/>
      <c r="DL33" s="600">
        <v>15997848</v>
      </c>
      <c r="DM33" s="623"/>
      <c r="DN33" s="623"/>
      <c r="DO33" s="623"/>
      <c r="DP33" s="623"/>
      <c r="DQ33" s="623"/>
      <c r="DR33" s="623"/>
      <c r="DS33" s="623"/>
      <c r="DT33" s="623"/>
      <c r="DU33" s="623"/>
      <c r="DV33" s="624"/>
      <c r="DW33" s="596">
        <v>36.299999999999997</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9213195</v>
      </c>
      <c r="CS34" s="592"/>
      <c r="CT34" s="592"/>
      <c r="CU34" s="592"/>
      <c r="CV34" s="592"/>
      <c r="CW34" s="592"/>
      <c r="CX34" s="592"/>
      <c r="CY34" s="593"/>
      <c r="CZ34" s="625">
        <v>12.8</v>
      </c>
      <c r="DA34" s="626"/>
      <c r="DB34" s="626"/>
      <c r="DC34" s="627"/>
      <c r="DD34" s="600">
        <v>7535217</v>
      </c>
      <c r="DE34" s="592"/>
      <c r="DF34" s="592"/>
      <c r="DG34" s="592"/>
      <c r="DH34" s="592"/>
      <c r="DI34" s="592"/>
      <c r="DJ34" s="592"/>
      <c r="DK34" s="593"/>
      <c r="DL34" s="600">
        <v>6785713</v>
      </c>
      <c r="DM34" s="592"/>
      <c r="DN34" s="592"/>
      <c r="DO34" s="592"/>
      <c r="DP34" s="592"/>
      <c r="DQ34" s="592"/>
      <c r="DR34" s="592"/>
      <c r="DS34" s="592"/>
      <c r="DT34" s="592"/>
      <c r="DU34" s="592"/>
      <c r="DV34" s="593"/>
      <c r="DW34" s="596">
        <v>15.4</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3931215</v>
      </c>
      <c r="S35" s="592"/>
      <c r="T35" s="592"/>
      <c r="U35" s="592"/>
      <c r="V35" s="592"/>
      <c r="W35" s="592"/>
      <c r="X35" s="592"/>
      <c r="Y35" s="593"/>
      <c r="Z35" s="594">
        <v>5.3</v>
      </c>
      <c r="AA35" s="594"/>
      <c r="AB35" s="594"/>
      <c r="AC35" s="594"/>
      <c r="AD35" s="595" t="s">
        <v>222</v>
      </c>
      <c r="AE35" s="595"/>
      <c r="AF35" s="595"/>
      <c r="AG35" s="595"/>
      <c r="AH35" s="595"/>
      <c r="AI35" s="595"/>
      <c r="AJ35" s="595"/>
      <c r="AK35" s="595"/>
      <c r="AL35" s="596" t="s">
        <v>222</v>
      </c>
      <c r="AM35" s="597"/>
      <c r="AN35" s="597"/>
      <c r="AO35" s="598"/>
      <c r="AP35" s="186"/>
      <c r="AQ35" s="602" t="s">
        <v>308</v>
      </c>
      <c r="AR35" s="603"/>
      <c r="AS35" s="603"/>
      <c r="AT35" s="603"/>
      <c r="AU35" s="603"/>
      <c r="AV35" s="603"/>
      <c r="AW35" s="603"/>
      <c r="AX35" s="603"/>
      <c r="AY35" s="604"/>
      <c r="AZ35" s="580">
        <v>9920075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-1658553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319166</v>
      </c>
      <c r="CS35" s="623"/>
      <c r="CT35" s="623"/>
      <c r="CU35" s="623"/>
      <c r="CV35" s="623"/>
      <c r="CW35" s="623"/>
      <c r="CX35" s="623"/>
      <c r="CY35" s="624"/>
      <c r="CZ35" s="625">
        <v>0.4</v>
      </c>
      <c r="DA35" s="626"/>
      <c r="DB35" s="626"/>
      <c r="DC35" s="627"/>
      <c r="DD35" s="600">
        <v>301570</v>
      </c>
      <c r="DE35" s="623"/>
      <c r="DF35" s="623"/>
      <c r="DG35" s="623"/>
      <c r="DH35" s="623"/>
      <c r="DI35" s="623"/>
      <c r="DJ35" s="623"/>
      <c r="DK35" s="624"/>
      <c r="DL35" s="600">
        <v>299210</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73523823</v>
      </c>
      <c r="S36" s="664"/>
      <c r="T36" s="664"/>
      <c r="U36" s="664"/>
      <c r="V36" s="664"/>
      <c r="W36" s="664"/>
      <c r="X36" s="664"/>
      <c r="Y36" s="665"/>
      <c r="Z36" s="666">
        <v>100</v>
      </c>
      <c r="AA36" s="666"/>
      <c r="AB36" s="666"/>
      <c r="AC36" s="666"/>
      <c r="AD36" s="667">
        <v>40111649</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1945821</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-2442358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6259787</v>
      </c>
      <c r="CS36" s="592"/>
      <c r="CT36" s="592"/>
      <c r="CU36" s="592"/>
      <c r="CV36" s="592"/>
      <c r="CW36" s="592"/>
      <c r="CX36" s="592"/>
      <c r="CY36" s="593"/>
      <c r="CZ36" s="625">
        <v>8.6999999999999993</v>
      </c>
      <c r="DA36" s="626"/>
      <c r="DB36" s="626"/>
      <c r="DC36" s="627"/>
      <c r="DD36" s="600">
        <v>5926129</v>
      </c>
      <c r="DE36" s="592"/>
      <c r="DF36" s="592"/>
      <c r="DG36" s="592"/>
      <c r="DH36" s="592"/>
      <c r="DI36" s="592"/>
      <c r="DJ36" s="592"/>
      <c r="DK36" s="593"/>
      <c r="DL36" s="600">
        <v>4484783</v>
      </c>
      <c r="DM36" s="592"/>
      <c r="DN36" s="592"/>
      <c r="DO36" s="592"/>
      <c r="DP36" s="592"/>
      <c r="DQ36" s="592"/>
      <c r="DR36" s="592"/>
      <c r="DS36" s="592"/>
      <c r="DT36" s="592"/>
      <c r="DU36" s="592"/>
      <c r="DV36" s="593"/>
      <c r="DW36" s="596">
        <v>10.199999999999999</v>
      </c>
      <c r="DX36" s="621"/>
      <c r="DY36" s="621"/>
      <c r="DZ36" s="621"/>
      <c r="EA36" s="621"/>
      <c r="EB36" s="621"/>
      <c r="EC36" s="622"/>
    </row>
    <row r="37" spans="2:133" ht="11.25" customHeight="1">
      <c r="AQ37" s="670" t="s">
        <v>315</v>
      </c>
      <c r="AR37" s="671"/>
      <c r="AS37" s="671"/>
      <c r="AT37" s="671"/>
      <c r="AU37" s="671"/>
      <c r="AV37" s="671"/>
      <c r="AW37" s="671"/>
      <c r="AX37" s="671"/>
      <c r="AY37" s="672"/>
      <c r="AZ37" s="591">
        <v>1523000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32983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19165</v>
      </c>
      <c r="CS37" s="623"/>
      <c r="CT37" s="623"/>
      <c r="CU37" s="623"/>
      <c r="CV37" s="623"/>
      <c r="CW37" s="623"/>
      <c r="CX37" s="623"/>
      <c r="CY37" s="624"/>
      <c r="CZ37" s="625">
        <v>0</v>
      </c>
      <c r="DA37" s="626"/>
      <c r="DB37" s="626"/>
      <c r="DC37" s="627"/>
      <c r="DD37" s="600">
        <v>19165</v>
      </c>
      <c r="DE37" s="623"/>
      <c r="DF37" s="623"/>
      <c r="DG37" s="623"/>
      <c r="DH37" s="623"/>
      <c r="DI37" s="623"/>
      <c r="DJ37" s="623"/>
      <c r="DK37" s="624"/>
      <c r="DL37" s="600">
        <v>17547</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318</v>
      </c>
      <c r="AR38" s="671"/>
      <c r="AS38" s="671"/>
      <c r="AT38" s="671"/>
      <c r="AU38" s="671"/>
      <c r="AV38" s="671"/>
      <c r="AW38" s="671"/>
      <c r="AX38" s="671"/>
      <c r="AY38" s="672"/>
      <c r="AZ38" s="591">
        <v>28204</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55765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6423050</v>
      </c>
      <c r="CS38" s="592"/>
      <c r="CT38" s="592"/>
      <c r="CU38" s="592"/>
      <c r="CV38" s="592"/>
      <c r="CW38" s="592"/>
      <c r="CX38" s="592"/>
      <c r="CY38" s="593"/>
      <c r="CZ38" s="625">
        <v>8.9</v>
      </c>
      <c r="DA38" s="626"/>
      <c r="DB38" s="626"/>
      <c r="DC38" s="627"/>
      <c r="DD38" s="600">
        <v>5589823</v>
      </c>
      <c r="DE38" s="592"/>
      <c r="DF38" s="592"/>
      <c r="DG38" s="592"/>
      <c r="DH38" s="592"/>
      <c r="DI38" s="592"/>
      <c r="DJ38" s="592"/>
      <c r="DK38" s="593"/>
      <c r="DL38" s="600">
        <v>4423655</v>
      </c>
      <c r="DM38" s="592"/>
      <c r="DN38" s="592"/>
      <c r="DO38" s="592"/>
      <c r="DP38" s="592"/>
      <c r="DQ38" s="592"/>
      <c r="DR38" s="592"/>
      <c r="DS38" s="592"/>
      <c r="DT38" s="592"/>
      <c r="DU38" s="592"/>
      <c r="DV38" s="593"/>
      <c r="DW38" s="596">
        <v>10</v>
      </c>
      <c r="DX38" s="621"/>
      <c r="DY38" s="621"/>
      <c r="DZ38" s="621"/>
      <c r="EA38" s="621"/>
      <c r="EB38" s="621"/>
      <c r="EC38" s="622"/>
    </row>
    <row r="39" spans="2:133" ht="11.25" customHeight="1">
      <c r="AQ39" s="670" t="s">
        <v>321</v>
      </c>
      <c r="AR39" s="671"/>
      <c r="AS39" s="671"/>
      <c r="AT39" s="671"/>
      <c r="AU39" s="671"/>
      <c r="AV39" s="671"/>
      <c r="AW39" s="671"/>
      <c r="AX39" s="671"/>
      <c r="AY39" s="672"/>
      <c r="AZ39" s="591" t="s">
        <v>222</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1342236</v>
      </c>
      <c r="CS39" s="623"/>
      <c r="CT39" s="623"/>
      <c r="CU39" s="623"/>
      <c r="CV39" s="623"/>
      <c r="CW39" s="623"/>
      <c r="CX39" s="623"/>
      <c r="CY39" s="624"/>
      <c r="CZ39" s="625">
        <v>1.9</v>
      </c>
      <c r="DA39" s="626"/>
      <c r="DB39" s="626"/>
      <c r="DC39" s="627"/>
      <c r="DD39" s="600">
        <v>840263</v>
      </c>
      <c r="DE39" s="623"/>
      <c r="DF39" s="623"/>
      <c r="DG39" s="623"/>
      <c r="DH39" s="623"/>
      <c r="DI39" s="623"/>
      <c r="DJ39" s="623"/>
      <c r="DK39" s="624"/>
      <c r="DL39" s="600" t="s">
        <v>222</v>
      </c>
      <c r="DM39" s="623"/>
      <c r="DN39" s="623"/>
      <c r="DO39" s="623"/>
      <c r="DP39" s="623"/>
      <c r="DQ39" s="623"/>
      <c r="DR39" s="623"/>
      <c r="DS39" s="623"/>
      <c r="DT39" s="623"/>
      <c r="DU39" s="623"/>
      <c r="DV39" s="624"/>
      <c r="DW39" s="596" t="s">
        <v>222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1854590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380960</v>
      </c>
      <c r="CS40" s="592"/>
      <c r="CT40" s="592"/>
      <c r="CU40" s="592"/>
      <c r="CV40" s="592"/>
      <c r="CW40" s="592"/>
      <c r="CX40" s="592"/>
      <c r="CY40" s="593"/>
      <c r="CZ40" s="625">
        <v>0.5</v>
      </c>
      <c r="DA40" s="626"/>
      <c r="DB40" s="626"/>
      <c r="DC40" s="627"/>
      <c r="DD40" s="600">
        <v>4487</v>
      </c>
      <c r="DE40" s="592"/>
      <c r="DF40" s="592"/>
      <c r="DG40" s="592"/>
      <c r="DH40" s="592"/>
      <c r="DI40" s="592"/>
      <c r="DJ40" s="592"/>
      <c r="DK40" s="593"/>
      <c r="DL40" s="600">
        <v>4487</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4568460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216</v>
      </c>
      <c r="CS41" s="623"/>
      <c r="CT41" s="623"/>
      <c r="CU41" s="623"/>
      <c r="CV41" s="623"/>
      <c r="CW41" s="623"/>
      <c r="CX41" s="623"/>
      <c r="CY41" s="624"/>
      <c r="CZ41" s="625" t="s">
        <v>216</v>
      </c>
      <c r="DA41" s="626"/>
      <c r="DB41" s="626"/>
      <c r="DC41" s="627"/>
      <c r="DD41" s="600" t="s">
        <v>216</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5821566</v>
      </c>
      <c r="CS42" s="592"/>
      <c r="CT42" s="592"/>
      <c r="CU42" s="592"/>
      <c r="CV42" s="592"/>
      <c r="CW42" s="592"/>
      <c r="CX42" s="592"/>
      <c r="CY42" s="593"/>
      <c r="CZ42" s="625">
        <v>8.1</v>
      </c>
      <c r="DA42" s="674"/>
      <c r="DB42" s="674"/>
      <c r="DC42" s="675"/>
      <c r="DD42" s="600">
        <v>2308496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158015</v>
      </c>
      <c r="CS43" s="623"/>
      <c r="CT43" s="623"/>
      <c r="CU43" s="623"/>
      <c r="CV43" s="623"/>
      <c r="CW43" s="623"/>
      <c r="CX43" s="623"/>
      <c r="CY43" s="624"/>
      <c r="CZ43" s="625">
        <v>0.2</v>
      </c>
      <c r="DA43" s="626"/>
      <c r="DB43" s="626"/>
      <c r="DC43" s="627"/>
      <c r="DD43" s="600">
        <v>158015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289</v>
      </c>
      <c r="CE44" s="698"/>
      <c r="CF44" s="588" t="s">
        <v>336</v>
      </c>
      <c r="CG44" s="589"/>
      <c r="CH44" s="589"/>
      <c r="CI44" s="589"/>
      <c r="CJ44" s="589"/>
      <c r="CK44" s="589"/>
      <c r="CL44" s="589"/>
      <c r="CM44" s="589"/>
      <c r="CN44" s="589"/>
      <c r="CO44" s="589"/>
      <c r="CP44" s="589"/>
      <c r="CQ44" s="590"/>
      <c r="CR44" s="591">
        <v>5653656</v>
      </c>
      <c r="CS44" s="592"/>
      <c r="CT44" s="592"/>
      <c r="CU44" s="592"/>
      <c r="CV44" s="592"/>
      <c r="CW44" s="592"/>
      <c r="CX44" s="592"/>
      <c r="CY44" s="593"/>
      <c r="CZ44" s="625">
        <v>7.8</v>
      </c>
      <c r="DA44" s="674"/>
      <c r="DB44" s="674"/>
      <c r="DC44" s="675"/>
      <c r="DD44" s="600">
        <v>2289557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2597543</v>
      </c>
      <c r="CS45" s="623"/>
      <c r="CT45" s="623"/>
      <c r="CU45" s="623"/>
      <c r="CV45" s="623"/>
      <c r="CW45" s="623"/>
      <c r="CX45" s="623"/>
      <c r="CY45" s="624"/>
      <c r="CZ45" s="625">
        <v>3.6</v>
      </c>
      <c r="DA45" s="626"/>
      <c r="DB45" s="626"/>
      <c r="DC45" s="627"/>
      <c r="DD45" s="600">
        <v>42841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2976111</v>
      </c>
      <c r="CS46" s="592"/>
      <c r="CT46" s="592"/>
      <c r="CU46" s="592"/>
      <c r="CV46" s="592"/>
      <c r="CW46" s="592"/>
      <c r="CX46" s="592"/>
      <c r="CY46" s="593"/>
      <c r="CZ46" s="625">
        <v>4.0999999999999996</v>
      </c>
      <c r="DA46" s="674"/>
      <c r="DB46" s="674"/>
      <c r="DC46" s="675"/>
      <c r="DD46" s="600">
        <v>2199514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167910</v>
      </c>
      <c r="CS47" s="623"/>
      <c r="CT47" s="623"/>
      <c r="CU47" s="623"/>
      <c r="CV47" s="623"/>
      <c r="CW47" s="623"/>
      <c r="CX47" s="623"/>
      <c r="CY47" s="624"/>
      <c r="CZ47" s="625">
        <v>0.2</v>
      </c>
      <c r="DA47" s="626"/>
      <c r="DB47" s="626"/>
      <c r="DC47" s="627"/>
      <c r="DD47" s="600">
        <v>18939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72128410</v>
      </c>
      <c r="CS49" s="659"/>
      <c r="CT49" s="659"/>
      <c r="CU49" s="659"/>
      <c r="CV49" s="659"/>
      <c r="CW49" s="659"/>
      <c r="CX49" s="659"/>
      <c r="CY49" s="686"/>
      <c r="CZ49" s="687">
        <v>100</v>
      </c>
      <c r="DA49" s="688"/>
      <c r="DB49" s="688"/>
      <c r="DC49" s="689"/>
      <c r="DD49" s="690">
        <v>52053762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73931</v>
      </c>
      <c r="R7" s="721"/>
      <c r="S7" s="721"/>
      <c r="T7" s="721"/>
      <c r="U7" s="721"/>
      <c r="V7" s="721">
        <v>72708</v>
      </c>
      <c r="W7" s="721"/>
      <c r="X7" s="721"/>
      <c r="Y7" s="721"/>
      <c r="Z7" s="721"/>
      <c r="AA7" s="721">
        <v>1223</v>
      </c>
      <c r="AB7" s="721"/>
      <c r="AC7" s="721"/>
      <c r="AD7" s="721"/>
      <c r="AE7" s="722"/>
      <c r="AF7" s="723">
        <v>653</v>
      </c>
      <c r="AG7" s="724"/>
      <c r="AH7" s="724"/>
      <c r="AI7" s="724"/>
      <c r="AJ7" s="725"/>
      <c r="AK7" s="760">
        <v>944</v>
      </c>
      <c r="AL7" s="761"/>
      <c r="AM7" s="761"/>
      <c r="AN7" s="761"/>
      <c r="AO7" s="761"/>
      <c r="AP7" s="761">
        <v>75002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4</v>
      </c>
      <c r="CI7" s="758"/>
      <c r="CJ7" s="758"/>
      <c r="CK7" s="758"/>
      <c r="CL7" s="759"/>
      <c r="CM7" s="757">
        <v>312</v>
      </c>
      <c r="CN7" s="758"/>
      <c r="CO7" s="758"/>
      <c r="CP7" s="758"/>
      <c r="CQ7" s="759"/>
      <c r="CR7" s="757">
        <v>302</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3067</v>
      </c>
      <c r="R8" s="745"/>
      <c r="S8" s="745"/>
      <c r="T8" s="745"/>
      <c r="U8" s="745"/>
      <c r="V8" s="745">
        <v>3067</v>
      </c>
      <c r="W8" s="745"/>
      <c r="X8" s="745"/>
      <c r="Y8" s="745"/>
      <c r="Z8" s="745"/>
      <c r="AA8" s="745">
        <v>0</v>
      </c>
      <c r="AB8" s="745"/>
      <c r="AC8" s="745"/>
      <c r="AD8" s="745"/>
      <c r="AE8" s="746"/>
      <c r="AF8" s="747" t="s">
        <v>222</v>
      </c>
      <c r="AG8" s="748"/>
      <c r="AH8" s="748"/>
      <c r="AI8" s="748"/>
      <c r="AJ8" s="749"/>
      <c r="AK8" s="750">
        <v>3066</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110</v>
      </c>
      <c r="CI8" s="768"/>
      <c r="CJ8" s="768"/>
      <c r="CK8" s="768"/>
      <c r="CL8" s="769"/>
      <c r="CM8" s="767">
        <v>2507</v>
      </c>
      <c r="CN8" s="768"/>
      <c r="CO8" s="768"/>
      <c r="CP8" s="768"/>
      <c r="CQ8" s="769"/>
      <c r="CR8" s="767">
        <v>915</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252</v>
      </c>
      <c r="R9" s="745"/>
      <c r="S9" s="745"/>
      <c r="T9" s="745"/>
      <c r="U9" s="745"/>
      <c r="V9" s="745">
        <v>80</v>
      </c>
      <c r="W9" s="745"/>
      <c r="X9" s="745"/>
      <c r="Y9" s="745"/>
      <c r="Z9" s="745"/>
      <c r="AA9" s="745">
        <v>172</v>
      </c>
      <c r="AB9" s="745"/>
      <c r="AC9" s="745"/>
      <c r="AD9" s="745"/>
      <c r="AE9" s="746"/>
      <c r="AF9" s="747">
        <v>172</v>
      </c>
      <c r="AG9" s="748"/>
      <c r="AH9" s="748"/>
      <c r="AI9" s="748"/>
      <c r="AJ9" s="749"/>
      <c r="AK9" s="750">
        <v>0</v>
      </c>
      <c r="AL9" s="751"/>
      <c r="AM9" s="751"/>
      <c r="AN9" s="751"/>
      <c r="AO9" s="751"/>
      <c r="AP9" s="751">
        <v>2242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5</v>
      </c>
      <c r="CI9" s="768"/>
      <c r="CJ9" s="768"/>
      <c r="CK9" s="768"/>
      <c r="CL9" s="769"/>
      <c r="CM9" s="767">
        <v>510</v>
      </c>
      <c r="CN9" s="768"/>
      <c r="CO9" s="768"/>
      <c r="CP9" s="768"/>
      <c r="CQ9" s="769"/>
      <c r="CR9" s="767">
        <v>401</v>
      </c>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6</v>
      </c>
      <c r="CI10" s="768"/>
      <c r="CJ10" s="768"/>
      <c r="CK10" s="768"/>
      <c r="CL10" s="769"/>
      <c r="CM10" s="767">
        <v>523</v>
      </c>
      <c r="CN10" s="768"/>
      <c r="CO10" s="768"/>
      <c r="CP10" s="768"/>
      <c r="CQ10" s="769"/>
      <c r="CR10" s="767">
        <v>300</v>
      </c>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543</v>
      </c>
      <c r="BT11" s="755"/>
      <c r="BU11" s="755"/>
      <c r="BV11" s="755"/>
      <c r="BW11" s="755"/>
      <c r="BX11" s="755"/>
      <c r="BY11" s="755"/>
      <c r="BZ11" s="755"/>
      <c r="CA11" s="755"/>
      <c r="CB11" s="755"/>
      <c r="CC11" s="755"/>
      <c r="CD11" s="755"/>
      <c r="CE11" s="755"/>
      <c r="CF11" s="755"/>
      <c r="CG11" s="756"/>
      <c r="CH11" s="767">
        <v>6</v>
      </c>
      <c r="CI11" s="768"/>
      <c r="CJ11" s="768"/>
      <c r="CK11" s="768"/>
      <c r="CL11" s="769"/>
      <c r="CM11" s="767">
        <v>42</v>
      </c>
      <c r="CN11" s="768"/>
      <c r="CO11" s="768"/>
      <c r="CP11" s="768"/>
      <c r="CQ11" s="769"/>
      <c r="CR11" s="767">
        <v>30</v>
      </c>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544</v>
      </c>
      <c r="BT12" s="755"/>
      <c r="BU12" s="755"/>
      <c r="BV12" s="755"/>
      <c r="BW12" s="755"/>
      <c r="BX12" s="755"/>
      <c r="BY12" s="755"/>
      <c r="BZ12" s="755"/>
      <c r="CA12" s="755"/>
      <c r="CB12" s="755"/>
      <c r="CC12" s="755"/>
      <c r="CD12" s="755"/>
      <c r="CE12" s="755"/>
      <c r="CF12" s="755"/>
      <c r="CG12" s="756"/>
      <c r="CH12" s="767">
        <v>5</v>
      </c>
      <c r="CI12" s="768"/>
      <c r="CJ12" s="768"/>
      <c r="CK12" s="768"/>
      <c r="CL12" s="769"/>
      <c r="CM12" s="767">
        <v>85</v>
      </c>
      <c r="CN12" s="768"/>
      <c r="CO12" s="768"/>
      <c r="CP12" s="768"/>
      <c r="CQ12" s="769"/>
      <c r="CR12" s="767">
        <v>26</v>
      </c>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545</v>
      </c>
      <c r="BT13" s="755"/>
      <c r="BU13" s="755"/>
      <c r="BV13" s="755"/>
      <c r="BW13" s="755"/>
      <c r="BX13" s="755"/>
      <c r="BY13" s="755"/>
      <c r="BZ13" s="755"/>
      <c r="CA13" s="755"/>
      <c r="CB13" s="755"/>
      <c r="CC13" s="755"/>
      <c r="CD13" s="755"/>
      <c r="CE13" s="755"/>
      <c r="CF13" s="755"/>
      <c r="CG13" s="756"/>
      <c r="CH13" s="767">
        <v>2</v>
      </c>
      <c r="CI13" s="768"/>
      <c r="CJ13" s="768"/>
      <c r="CK13" s="768"/>
      <c r="CL13" s="769"/>
      <c r="CM13" s="767">
        <v>85</v>
      </c>
      <c r="CN13" s="768"/>
      <c r="CO13" s="768"/>
      <c r="CP13" s="768"/>
      <c r="CQ13" s="769"/>
      <c r="CR13" s="767">
        <v>40</v>
      </c>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547</v>
      </c>
      <c r="BT14" s="755"/>
      <c r="BU14" s="755"/>
      <c r="BV14" s="755"/>
      <c r="BW14" s="755"/>
      <c r="BX14" s="755"/>
      <c r="BY14" s="755"/>
      <c r="BZ14" s="755"/>
      <c r="CA14" s="755"/>
      <c r="CB14" s="755"/>
      <c r="CC14" s="755"/>
      <c r="CD14" s="755"/>
      <c r="CE14" s="755"/>
      <c r="CF14" s="755"/>
      <c r="CG14" s="756"/>
      <c r="CH14" s="767">
        <v>-336</v>
      </c>
      <c r="CI14" s="768"/>
      <c r="CJ14" s="768"/>
      <c r="CK14" s="768"/>
      <c r="CL14" s="769"/>
      <c r="CM14" s="767">
        <v>308</v>
      </c>
      <c r="CN14" s="768"/>
      <c r="CO14" s="768"/>
      <c r="CP14" s="768"/>
      <c r="CQ14" s="769"/>
      <c r="CR14" s="767">
        <v>5</v>
      </c>
      <c r="CS14" s="768"/>
      <c r="CT14" s="768"/>
      <c r="CU14" s="768"/>
      <c r="CV14" s="769"/>
      <c r="CW14" s="767">
        <v>16</v>
      </c>
      <c r="CX14" s="768"/>
      <c r="CY14" s="768"/>
      <c r="CZ14" s="768"/>
      <c r="DA14" s="769"/>
      <c r="DB14" s="767"/>
      <c r="DC14" s="768"/>
      <c r="DD14" s="768"/>
      <c r="DE14" s="768"/>
      <c r="DF14" s="769"/>
      <c r="DG14" s="767">
        <v>3900</v>
      </c>
      <c r="DH14" s="768"/>
      <c r="DI14" s="768"/>
      <c r="DJ14" s="768"/>
      <c r="DK14" s="769"/>
      <c r="DL14" s="767"/>
      <c r="DM14" s="768"/>
      <c r="DN14" s="768"/>
      <c r="DO14" s="768"/>
      <c r="DP14" s="769"/>
      <c r="DQ14" s="767">
        <v>1053</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546</v>
      </c>
      <c r="BT15" s="755"/>
      <c r="BU15" s="755"/>
      <c r="BV15" s="755"/>
      <c r="BW15" s="755"/>
      <c r="BX15" s="755"/>
      <c r="BY15" s="755"/>
      <c r="BZ15" s="755"/>
      <c r="CA15" s="755"/>
      <c r="CB15" s="755"/>
      <c r="CC15" s="755"/>
      <c r="CD15" s="755"/>
      <c r="CE15" s="755"/>
      <c r="CF15" s="755"/>
      <c r="CG15" s="756"/>
      <c r="CH15" s="767" t="s">
        <v>548</v>
      </c>
      <c r="CI15" s="768"/>
      <c r="CJ15" s="768"/>
      <c r="CK15" s="768"/>
      <c r="CL15" s="769"/>
      <c r="CM15" s="773" t="s">
        <v>548</v>
      </c>
      <c r="CN15" s="768"/>
      <c r="CO15" s="768"/>
      <c r="CP15" s="768"/>
      <c r="CQ15" s="769"/>
      <c r="CR15" s="767">
        <v>30</v>
      </c>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553</v>
      </c>
      <c r="BT16" s="755"/>
      <c r="BU16" s="755"/>
      <c r="BV16" s="755"/>
      <c r="BW16" s="755"/>
      <c r="BX16" s="755"/>
      <c r="BY16" s="755"/>
      <c r="BZ16" s="755"/>
      <c r="CA16" s="755"/>
      <c r="CB16" s="755"/>
      <c r="CC16" s="755"/>
      <c r="CD16" s="755"/>
      <c r="CE16" s="755"/>
      <c r="CF16" s="755"/>
      <c r="CG16" s="756"/>
      <c r="CH16" s="767">
        <v>0</v>
      </c>
      <c r="CI16" s="768"/>
      <c r="CJ16" s="768"/>
      <c r="CK16" s="768"/>
      <c r="CL16" s="769"/>
      <c r="CM16" s="767">
        <v>154</v>
      </c>
      <c r="CN16" s="768"/>
      <c r="CO16" s="768"/>
      <c r="CP16" s="768"/>
      <c r="CQ16" s="769"/>
      <c r="CR16" s="767">
        <v>33</v>
      </c>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368</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7" t="s">
        <v>370</v>
      </c>
      <c r="C23" s="778"/>
      <c r="D23" s="778"/>
      <c r="E23" s="778"/>
      <c r="F23" s="778"/>
      <c r="G23" s="778"/>
      <c r="H23" s="778"/>
      <c r="I23" s="778"/>
      <c r="J23" s="778"/>
      <c r="K23" s="778"/>
      <c r="L23" s="778"/>
      <c r="M23" s="778"/>
      <c r="N23" s="778"/>
      <c r="O23" s="778"/>
      <c r="P23" s="779"/>
      <c r="Q23" s="780">
        <v>77251</v>
      </c>
      <c r="R23" s="781"/>
      <c r="S23" s="781"/>
      <c r="T23" s="781"/>
      <c r="U23" s="781"/>
      <c r="V23" s="781">
        <v>75856</v>
      </c>
      <c r="W23" s="781"/>
      <c r="X23" s="781"/>
      <c r="Y23" s="781"/>
      <c r="Z23" s="781"/>
      <c r="AA23" s="781">
        <v>1395</v>
      </c>
      <c r="AB23" s="781"/>
      <c r="AC23" s="781"/>
      <c r="AD23" s="781"/>
      <c r="AE23" s="782"/>
      <c r="AF23" s="783">
        <v>825</v>
      </c>
      <c r="AG23" s="781"/>
      <c r="AH23" s="781"/>
      <c r="AI23" s="781"/>
      <c r="AJ23" s="784"/>
      <c r="AK23" s="785"/>
      <c r="AL23" s="786"/>
      <c r="AM23" s="786"/>
      <c r="AN23" s="786"/>
      <c r="AO23" s="786"/>
      <c r="AP23" s="781">
        <v>77244</v>
      </c>
      <c r="AQ23" s="781"/>
      <c r="AR23" s="781"/>
      <c r="AS23" s="781"/>
      <c r="AT23" s="781"/>
      <c r="AU23" s="787"/>
      <c r="AV23" s="787"/>
      <c r="AW23" s="787"/>
      <c r="AX23" s="787"/>
      <c r="AY23" s="788"/>
      <c r="AZ23" s="796" t="s">
        <v>548</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5" t="s">
        <v>371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9" t="s">
        <v>376</v>
      </c>
      <c r="AG26" s="800"/>
      <c r="AH26" s="800"/>
      <c r="AI26" s="800"/>
      <c r="AJ26" s="801"/>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9">
        <v>22526</v>
      </c>
      <c r="R28" s="810"/>
      <c r="S28" s="810"/>
      <c r="T28" s="810"/>
      <c r="U28" s="810"/>
      <c r="V28" s="810">
        <v>24185</v>
      </c>
      <c r="W28" s="810"/>
      <c r="X28" s="810"/>
      <c r="Y28" s="810"/>
      <c r="Z28" s="810"/>
      <c r="AA28" s="810">
        <v>-1659</v>
      </c>
      <c r="AB28" s="810"/>
      <c r="AC28" s="810"/>
      <c r="AD28" s="810"/>
      <c r="AE28" s="811"/>
      <c r="AF28" s="812">
        <v>-1659</v>
      </c>
      <c r="AG28" s="810"/>
      <c r="AH28" s="810"/>
      <c r="AI28" s="810"/>
      <c r="AJ28" s="813"/>
      <c r="AK28" s="814">
        <v>1811</v>
      </c>
      <c r="AL28" s="805"/>
      <c r="AM28" s="805"/>
      <c r="AN28" s="805"/>
      <c r="AO28" s="805"/>
      <c r="AP28" s="805"/>
      <c r="AQ28" s="805"/>
      <c r="AR28" s="805"/>
      <c r="AS28" s="805"/>
      <c r="AT28" s="805"/>
      <c r="AU28" s="805"/>
      <c r="AV28" s="805"/>
      <c r="AW28" s="805"/>
      <c r="AX28" s="805"/>
      <c r="AY28" s="805"/>
      <c r="AZ28" s="806"/>
      <c r="BA28" s="806"/>
      <c r="BB28" s="806"/>
      <c r="BC28" s="806"/>
      <c r="BD28" s="806"/>
      <c r="BE28" s="807"/>
      <c r="BF28" s="807"/>
      <c r="BG28" s="807"/>
      <c r="BH28" s="807"/>
      <c r="BI28" s="808"/>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110</v>
      </c>
      <c r="R29" s="745"/>
      <c r="S29" s="745"/>
      <c r="T29" s="745"/>
      <c r="U29" s="745"/>
      <c r="V29" s="745">
        <v>110</v>
      </c>
      <c r="W29" s="745"/>
      <c r="X29" s="745"/>
      <c r="Y29" s="745"/>
      <c r="Z29" s="745"/>
      <c r="AA29" s="745">
        <v>0</v>
      </c>
      <c r="AB29" s="745"/>
      <c r="AC29" s="745"/>
      <c r="AD29" s="745"/>
      <c r="AE29" s="746"/>
      <c r="AF29" s="747" t="s">
        <v>222</v>
      </c>
      <c r="AG29" s="748"/>
      <c r="AH29" s="748"/>
      <c r="AI29" s="748"/>
      <c r="AJ29" s="749"/>
      <c r="AK29" s="817">
        <v>44</v>
      </c>
      <c r="AL29" s="818"/>
      <c r="AM29" s="818"/>
      <c r="AN29" s="818"/>
      <c r="AO29" s="818"/>
      <c r="AP29" s="818"/>
      <c r="AQ29" s="818"/>
      <c r="AR29" s="818"/>
      <c r="AS29" s="818"/>
      <c r="AT29" s="818"/>
      <c r="AU29" s="818"/>
      <c r="AV29" s="818"/>
      <c r="AW29" s="818"/>
      <c r="AX29" s="818"/>
      <c r="AY29" s="818"/>
      <c r="AZ29" s="819"/>
      <c r="BA29" s="819"/>
      <c r="BB29" s="819"/>
      <c r="BC29" s="819"/>
      <c r="BD29" s="819"/>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15285</v>
      </c>
      <c r="R30" s="745"/>
      <c r="S30" s="745"/>
      <c r="T30" s="745"/>
      <c r="U30" s="745"/>
      <c r="V30" s="745">
        <v>15281</v>
      </c>
      <c r="W30" s="745"/>
      <c r="X30" s="745"/>
      <c r="Y30" s="745"/>
      <c r="Z30" s="745"/>
      <c r="AA30" s="745">
        <v>4</v>
      </c>
      <c r="AB30" s="745"/>
      <c r="AC30" s="745"/>
      <c r="AD30" s="745"/>
      <c r="AE30" s="746"/>
      <c r="AF30" s="747">
        <v>4</v>
      </c>
      <c r="AG30" s="748"/>
      <c r="AH30" s="748"/>
      <c r="AI30" s="748"/>
      <c r="AJ30" s="749"/>
      <c r="AK30" s="817">
        <v>2340</v>
      </c>
      <c r="AL30" s="818"/>
      <c r="AM30" s="818"/>
      <c r="AN30" s="818"/>
      <c r="AO30" s="818"/>
      <c r="AP30" s="818"/>
      <c r="AQ30" s="818"/>
      <c r="AR30" s="818"/>
      <c r="AS30" s="818"/>
      <c r="AT30" s="818"/>
      <c r="AU30" s="818"/>
      <c r="AV30" s="818"/>
      <c r="AW30" s="818"/>
      <c r="AX30" s="818"/>
      <c r="AY30" s="818"/>
      <c r="AZ30" s="819"/>
      <c r="BA30" s="819"/>
      <c r="BB30" s="819"/>
      <c r="BC30" s="819"/>
      <c r="BD30" s="819"/>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73</v>
      </c>
      <c r="R31" s="745"/>
      <c r="S31" s="745"/>
      <c r="T31" s="745"/>
      <c r="U31" s="745"/>
      <c r="V31" s="745">
        <v>65</v>
      </c>
      <c r="W31" s="745"/>
      <c r="X31" s="745"/>
      <c r="Y31" s="745"/>
      <c r="Z31" s="745"/>
      <c r="AA31" s="745">
        <v>8</v>
      </c>
      <c r="AB31" s="745"/>
      <c r="AC31" s="745"/>
      <c r="AD31" s="745"/>
      <c r="AE31" s="746"/>
      <c r="AF31" s="747">
        <v>8</v>
      </c>
      <c r="AG31" s="748"/>
      <c r="AH31" s="748"/>
      <c r="AI31" s="748"/>
      <c r="AJ31" s="749"/>
      <c r="AK31" s="817">
        <v>28</v>
      </c>
      <c r="AL31" s="818"/>
      <c r="AM31" s="818"/>
      <c r="AN31" s="818"/>
      <c r="AO31" s="818"/>
      <c r="AP31" s="818"/>
      <c r="AQ31" s="818"/>
      <c r="AR31" s="818"/>
      <c r="AS31" s="818"/>
      <c r="AT31" s="818"/>
      <c r="AU31" s="818"/>
      <c r="AV31" s="818"/>
      <c r="AW31" s="818"/>
      <c r="AX31" s="818"/>
      <c r="AY31" s="818"/>
      <c r="AZ31" s="819"/>
      <c r="BA31" s="819"/>
      <c r="BB31" s="819"/>
      <c r="BC31" s="819"/>
      <c r="BD31" s="819"/>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3160</v>
      </c>
      <c r="R32" s="745"/>
      <c r="S32" s="745"/>
      <c r="T32" s="745"/>
      <c r="U32" s="745"/>
      <c r="V32" s="745">
        <v>3066</v>
      </c>
      <c r="W32" s="745"/>
      <c r="X32" s="745"/>
      <c r="Y32" s="745"/>
      <c r="Z32" s="745"/>
      <c r="AA32" s="745">
        <v>94</v>
      </c>
      <c r="AB32" s="745"/>
      <c r="AC32" s="745"/>
      <c r="AD32" s="745"/>
      <c r="AE32" s="746"/>
      <c r="AF32" s="747">
        <v>94</v>
      </c>
      <c r="AG32" s="748"/>
      <c r="AH32" s="748"/>
      <c r="AI32" s="748"/>
      <c r="AJ32" s="749"/>
      <c r="AK32" s="817">
        <v>421</v>
      </c>
      <c r="AL32" s="818"/>
      <c r="AM32" s="818"/>
      <c r="AN32" s="818"/>
      <c r="AO32" s="818"/>
      <c r="AP32" s="818"/>
      <c r="AQ32" s="818"/>
      <c r="AR32" s="818"/>
      <c r="AS32" s="818"/>
      <c r="AT32" s="818"/>
      <c r="AU32" s="818"/>
      <c r="AV32" s="818"/>
      <c r="AW32" s="818"/>
      <c r="AX32" s="818"/>
      <c r="AY32" s="818"/>
      <c r="AZ32" s="819"/>
      <c r="BA32" s="819"/>
      <c r="BB32" s="819"/>
      <c r="BC32" s="819"/>
      <c r="BD32" s="819"/>
      <c r="BE32" s="815"/>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10025</v>
      </c>
      <c r="R33" s="745"/>
      <c r="S33" s="745"/>
      <c r="T33" s="745"/>
      <c r="U33" s="745"/>
      <c r="V33" s="745">
        <v>10405</v>
      </c>
      <c r="W33" s="745"/>
      <c r="X33" s="745"/>
      <c r="Y33" s="745"/>
      <c r="Z33" s="745"/>
      <c r="AA33" s="745">
        <v>-380</v>
      </c>
      <c r="AB33" s="745"/>
      <c r="AC33" s="745"/>
      <c r="AD33" s="745"/>
      <c r="AE33" s="746"/>
      <c r="AF33" s="747">
        <v>-1052</v>
      </c>
      <c r="AG33" s="748"/>
      <c r="AH33" s="748"/>
      <c r="AI33" s="748"/>
      <c r="AJ33" s="749"/>
      <c r="AK33" s="817">
        <v>1523</v>
      </c>
      <c r="AL33" s="818"/>
      <c r="AM33" s="818"/>
      <c r="AN33" s="818"/>
      <c r="AO33" s="818"/>
      <c r="AP33" s="818">
        <v>6550</v>
      </c>
      <c r="AQ33" s="818"/>
      <c r="AR33" s="818"/>
      <c r="AS33" s="818"/>
      <c r="AT33" s="818"/>
      <c r="AU33" s="818">
        <v>4022</v>
      </c>
      <c r="AV33" s="818"/>
      <c r="AW33" s="818"/>
      <c r="AX33" s="818"/>
      <c r="AY33" s="818"/>
      <c r="AZ33" s="819">
        <v>11.3</v>
      </c>
      <c r="BA33" s="819"/>
      <c r="BB33" s="819"/>
      <c r="BC33" s="819"/>
      <c r="BD33" s="819"/>
      <c r="BE33" s="815" t="s">
        <v>387</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4053</v>
      </c>
      <c r="R34" s="745"/>
      <c r="S34" s="745"/>
      <c r="T34" s="745"/>
      <c r="U34" s="745"/>
      <c r="V34" s="745">
        <v>4311</v>
      </c>
      <c r="W34" s="745"/>
      <c r="X34" s="745"/>
      <c r="Y34" s="745"/>
      <c r="Z34" s="745"/>
      <c r="AA34" s="745">
        <v>-258</v>
      </c>
      <c r="AB34" s="745"/>
      <c r="AC34" s="745"/>
      <c r="AD34" s="745"/>
      <c r="AE34" s="746"/>
      <c r="AF34" s="747">
        <v>5957</v>
      </c>
      <c r="AG34" s="748"/>
      <c r="AH34" s="748"/>
      <c r="AI34" s="748"/>
      <c r="AJ34" s="749"/>
      <c r="AK34" s="817">
        <v>28</v>
      </c>
      <c r="AL34" s="818"/>
      <c r="AM34" s="818"/>
      <c r="AN34" s="818"/>
      <c r="AO34" s="818"/>
      <c r="AP34" s="818">
        <v>10239</v>
      </c>
      <c r="AQ34" s="818"/>
      <c r="AR34" s="818"/>
      <c r="AS34" s="818"/>
      <c r="AT34" s="818"/>
      <c r="AU34" s="818">
        <v>41</v>
      </c>
      <c r="AV34" s="818"/>
      <c r="AW34" s="818"/>
      <c r="AX34" s="818"/>
      <c r="AY34" s="818"/>
      <c r="AZ34" s="819" t="s">
        <v>549</v>
      </c>
      <c r="BA34" s="819"/>
      <c r="BB34" s="819"/>
      <c r="BC34" s="819"/>
      <c r="BD34" s="819"/>
      <c r="BE34" s="815" t="s">
        <v>387</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3657</v>
      </c>
      <c r="R35" s="745"/>
      <c r="S35" s="745"/>
      <c r="T35" s="745"/>
      <c r="U35" s="745"/>
      <c r="V35" s="745">
        <v>3783</v>
      </c>
      <c r="W35" s="745"/>
      <c r="X35" s="745"/>
      <c r="Y35" s="745"/>
      <c r="Z35" s="745"/>
      <c r="AA35" s="745">
        <v>-126</v>
      </c>
      <c r="AB35" s="745"/>
      <c r="AC35" s="745"/>
      <c r="AD35" s="745"/>
      <c r="AE35" s="746"/>
      <c r="AF35" s="747" t="s">
        <v>222</v>
      </c>
      <c r="AG35" s="748"/>
      <c r="AH35" s="748"/>
      <c r="AI35" s="748"/>
      <c r="AJ35" s="749"/>
      <c r="AK35" s="817">
        <v>1946</v>
      </c>
      <c r="AL35" s="818"/>
      <c r="AM35" s="818"/>
      <c r="AN35" s="818"/>
      <c r="AO35" s="818"/>
      <c r="AP35" s="818">
        <v>30638</v>
      </c>
      <c r="AQ35" s="818"/>
      <c r="AR35" s="818"/>
      <c r="AS35" s="818"/>
      <c r="AT35" s="818"/>
      <c r="AU35" s="818">
        <v>14768</v>
      </c>
      <c r="AV35" s="818"/>
      <c r="AW35" s="818"/>
      <c r="AX35" s="818"/>
      <c r="AY35" s="818"/>
      <c r="AZ35" s="819" t="s">
        <v>549</v>
      </c>
      <c r="BA35" s="819"/>
      <c r="BB35" s="819"/>
      <c r="BC35" s="819"/>
      <c r="BD35" s="819"/>
      <c r="BE35" s="815" t="s">
        <v>387</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390</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7" t="s">
        <v>391</v>
      </c>
      <c r="C63" s="778"/>
      <c r="D63" s="778"/>
      <c r="E63" s="778"/>
      <c r="F63" s="778"/>
      <c r="G63" s="778"/>
      <c r="H63" s="778"/>
      <c r="I63" s="778"/>
      <c r="J63" s="778"/>
      <c r="K63" s="778"/>
      <c r="L63" s="778"/>
      <c r="M63" s="778"/>
      <c r="N63" s="778"/>
      <c r="O63" s="778"/>
      <c r="P63" s="779"/>
      <c r="Q63" s="825"/>
      <c r="R63" s="826"/>
      <c r="S63" s="826"/>
      <c r="T63" s="826"/>
      <c r="U63" s="826"/>
      <c r="V63" s="826"/>
      <c r="W63" s="826"/>
      <c r="X63" s="826"/>
      <c r="Y63" s="826"/>
      <c r="Z63" s="826"/>
      <c r="AA63" s="826"/>
      <c r="AB63" s="826"/>
      <c r="AC63" s="826"/>
      <c r="AD63" s="826"/>
      <c r="AE63" s="827"/>
      <c r="AF63" s="828">
        <f>SUM(AF28:AF60)</f>
        <v>3352</v>
      </c>
      <c r="AG63" s="829"/>
      <c r="AH63" s="829"/>
      <c r="AI63" s="829"/>
      <c r="AJ63" s="830"/>
      <c r="AK63" s="831"/>
      <c r="AL63" s="826"/>
      <c r="AM63" s="826"/>
      <c r="AN63" s="826"/>
      <c r="AO63" s="826"/>
      <c r="AP63" s="829">
        <f>SUM(AP28:AP62)</f>
        <v>47427</v>
      </c>
      <c r="AQ63" s="829"/>
      <c r="AR63" s="829"/>
      <c r="AS63" s="829"/>
      <c r="AT63" s="829"/>
      <c r="AU63" s="829">
        <f>SUM(AU28:AU62)</f>
        <v>18831</v>
      </c>
      <c r="AV63" s="829"/>
      <c r="AW63" s="829"/>
      <c r="AX63" s="829"/>
      <c r="AY63" s="829"/>
      <c r="AZ63" s="833"/>
      <c r="BA63" s="833"/>
      <c r="BB63" s="833"/>
      <c r="BC63" s="833"/>
      <c r="BD63" s="833"/>
      <c r="BE63" s="834"/>
      <c r="BF63" s="834"/>
      <c r="BG63" s="834"/>
      <c r="BH63" s="834"/>
      <c r="BI63" s="835"/>
      <c r="BJ63" s="836" t="s">
        <v>222</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9" t="s">
        <v>376</v>
      </c>
      <c r="AG66" s="800"/>
      <c r="AH66" s="800"/>
      <c r="AI66" s="800"/>
      <c r="AJ66" s="840"/>
      <c r="AK66" s="703" t="s">
        <v>377</v>
      </c>
      <c r="AL66" s="727"/>
      <c r="AM66" s="727"/>
      <c r="AN66" s="727"/>
      <c r="AO66" s="728"/>
      <c r="AP66" s="703" t="s">
        <v>378</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3"/>
      <c r="AH67" s="803"/>
      <c r="AI67" s="803"/>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541</v>
      </c>
      <c r="C68" s="857"/>
      <c r="D68" s="857"/>
      <c r="E68" s="857"/>
      <c r="F68" s="857"/>
      <c r="G68" s="857"/>
      <c r="H68" s="857"/>
      <c r="I68" s="857"/>
      <c r="J68" s="857"/>
      <c r="K68" s="857"/>
      <c r="L68" s="857"/>
      <c r="M68" s="857"/>
      <c r="N68" s="857"/>
      <c r="O68" s="857"/>
      <c r="P68" s="858"/>
      <c r="Q68" s="859">
        <v>217</v>
      </c>
      <c r="R68" s="853"/>
      <c r="S68" s="853"/>
      <c r="T68" s="853"/>
      <c r="U68" s="853"/>
      <c r="V68" s="853">
        <v>198</v>
      </c>
      <c r="W68" s="853"/>
      <c r="X68" s="853"/>
      <c r="Y68" s="853"/>
      <c r="Z68" s="853"/>
      <c r="AA68" s="853">
        <v>19</v>
      </c>
      <c r="AB68" s="853"/>
      <c r="AC68" s="853"/>
      <c r="AD68" s="853"/>
      <c r="AE68" s="853"/>
      <c r="AF68" s="853">
        <v>19</v>
      </c>
      <c r="AG68" s="853"/>
      <c r="AH68" s="853"/>
      <c r="AI68" s="853"/>
      <c r="AJ68" s="853"/>
      <c r="AK68" s="853" t="s">
        <v>548</v>
      </c>
      <c r="AL68" s="853"/>
      <c r="AM68" s="853"/>
      <c r="AN68" s="853"/>
      <c r="AO68" s="853"/>
      <c r="AP68" s="853">
        <v>207</v>
      </c>
      <c r="AQ68" s="853"/>
      <c r="AR68" s="853"/>
      <c r="AS68" s="853"/>
      <c r="AT68" s="853"/>
      <c r="AU68" s="853">
        <v>26</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c r="C69" s="861"/>
      <c r="D69" s="861"/>
      <c r="E69" s="861"/>
      <c r="F69" s="861"/>
      <c r="G69" s="861"/>
      <c r="H69" s="861"/>
      <c r="I69" s="861"/>
      <c r="J69" s="861"/>
      <c r="K69" s="861"/>
      <c r="L69" s="861"/>
      <c r="M69" s="861"/>
      <c r="N69" s="861"/>
      <c r="O69" s="861"/>
      <c r="P69" s="862"/>
      <c r="Q69" s="863"/>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818"/>
      <c r="AS69" s="818"/>
      <c r="AT69" s="818"/>
      <c r="AU69" s="818"/>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c r="C70" s="861"/>
      <c r="D70" s="861"/>
      <c r="E70" s="861"/>
      <c r="F70" s="861"/>
      <c r="G70" s="861"/>
      <c r="H70" s="861"/>
      <c r="I70" s="861"/>
      <c r="J70" s="861"/>
      <c r="K70" s="861"/>
      <c r="L70" s="861"/>
      <c r="M70" s="861"/>
      <c r="N70" s="861"/>
      <c r="O70" s="861"/>
      <c r="P70" s="862"/>
      <c r="Q70" s="863"/>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c r="C71" s="861"/>
      <c r="D71" s="861"/>
      <c r="E71" s="861"/>
      <c r="F71" s="861"/>
      <c r="G71" s="861"/>
      <c r="H71" s="861"/>
      <c r="I71" s="861"/>
      <c r="J71" s="861"/>
      <c r="K71" s="861"/>
      <c r="L71" s="861"/>
      <c r="M71" s="861"/>
      <c r="N71" s="861"/>
      <c r="O71" s="861"/>
      <c r="P71" s="862"/>
      <c r="Q71" s="863"/>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c r="C72" s="861"/>
      <c r="D72" s="861"/>
      <c r="E72" s="861"/>
      <c r="F72" s="861"/>
      <c r="G72" s="861"/>
      <c r="H72" s="861"/>
      <c r="I72" s="861"/>
      <c r="J72" s="861"/>
      <c r="K72" s="861"/>
      <c r="L72" s="861"/>
      <c r="M72" s="861"/>
      <c r="N72" s="861"/>
      <c r="O72" s="861"/>
      <c r="P72" s="862"/>
      <c r="Q72" s="863"/>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369</v>
      </c>
      <c r="B88" s="777" t="s">
        <v>395</v>
      </c>
      <c r="C88" s="778"/>
      <c r="D88" s="778"/>
      <c r="E88" s="778"/>
      <c r="F88" s="778"/>
      <c r="G88" s="778"/>
      <c r="H88" s="778"/>
      <c r="I88" s="778"/>
      <c r="J88" s="778"/>
      <c r="K88" s="778"/>
      <c r="L88" s="778"/>
      <c r="M88" s="778"/>
      <c r="N88" s="778"/>
      <c r="O88" s="778"/>
      <c r="P88" s="779"/>
      <c r="Q88" s="825"/>
      <c r="R88" s="826"/>
      <c r="S88" s="826"/>
      <c r="T88" s="826"/>
      <c r="U88" s="826"/>
      <c r="V88" s="826"/>
      <c r="W88" s="826"/>
      <c r="X88" s="826"/>
      <c r="Y88" s="826"/>
      <c r="Z88" s="826"/>
      <c r="AA88" s="826"/>
      <c r="AB88" s="826"/>
      <c r="AC88" s="826"/>
      <c r="AD88" s="826"/>
      <c r="AE88" s="826"/>
      <c r="AF88" s="829">
        <f>SUM(AF68:AJ87)</f>
        <v>19</v>
      </c>
      <c r="AG88" s="829"/>
      <c r="AH88" s="829"/>
      <c r="AI88" s="829"/>
      <c r="AJ88" s="829"/>
      <c r="AK88" s="826"/>
      <c r="AL88" s="826"/>
      <c r="AM88" s="826"/>
      <c r="AN88" s="826"/>
      <c r="AO88" s="826"/>
      <c r="AP88" s="829">
        <f t="shared" ref="AP88" si="0">SUM(AP68:AT87)</f>
        <v>207</v>
      </c>
      <c r="AQ88" s="829"/>
      <c r="AR88" s="829"/>
      <c r="AS88" s="829"/>
      <c r="AT88" s="829"/>
      <c r="AU88" s="829">
        <f t="shared" ref="AU88" si="1">SUM(AU68:AY87)</f>
        <v>26</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7" t="s">
        <v>396</v>
      </c>
      <c r="BS102" s="778"/>
      <c r="BT102" s="778"/>
      <c r="BU102" s="778"/>
      <c r="BV102" s="778"/>
      <c r="BW102" s="778"/>
      <c r="BX102" s="778"/>
      <c r="BY102" s="778"/>
      <c r="BZ102" s="778"/>
      <c r="CA102" s="778"/>
      <c r="CB102" s="778"/>
      <c r="CC102" s="778"/>
      <c r="CD102" s="778"/>
      <c r="CE102" s="778"/>
      <c r="CF102" s="778"/>
      <c r="CG102" s="779"/>
      <c r="CH102" s="876"/>
      <c r="CI102" s="877"/>
      <c r="CJ102" s="877"/>
      <c r="CK102" s="877"/>
      <c r="CL102" s="878"/>
      <c r="CM102" s="876"/>
      <c r="CN102" s="877"/>
      <c r="CO102" s="877"/>
      <c r="CP102" s="877"/>
      <c r="CQ102" s="878"/>
      <c r="CR102" s="879">
        <f>SUM(CR7:CV88)</f>
        <v>2082</v>
      </c>
      <c r="CS102" s="837"/>
      <c r="CT102" s="837"/>
      <c r="CU102" s="837"/>
      <c r="CV102" s="880"/>
      <c r="CW102" s="879">
        <f t="shared" ref="CW102" si="2">SUM(CW7:DA88)</f>
        <v>16</v>
      </c>
      <c r="CX102" s="837"/>
      <c r="CY102" s="837"/>
      <c r="CZ102" s="837"/>
      <c r="DA102" s="880"/>
      <c r="DB102" s="879">
        <f t="shared" ref="DB102" si="3">SUM(DB7:DF88)</f>
        <v>0</v>
      </c>
      <c r="DC102" s="837"/>
      <c r="DD102" s="837"/>
      <c r="DE102" s="837"/>
      <c r="DF102" s="880"/>
      <c r="DG102" s="879">
        <f t="shared" ref="DG102" si="4">SUM(DG7:DK88)</f>
        <v>3900</v>
      </c>
      <c r="DH102" s="837"/>
      <c r="DI102" s="837"/>
      <c r="DJ102" s="837"/>
      <c r="DK102" s="880"/>
      <c r="DL102" s="879">
        <f t="shared" ref="DL102" si="5">SUM(DL7:DP88)</f>
        <v>0</v>
      </c>
      <c r="DM102" s="837"/>
      <c r="DN102" s="837"/>
      <c r="DO102" s="837"/>
      <c r="DP102" s="880"/>
      <c r="DQ102" s="879">
        <f t="shared" ref="DQ102" si="6">SUM(DQ7:DU88)</f>
        <v>1053</v>
      </c>
      <c r="DR102" s="837"/>
      <c r="DS102" s="837"/>
      <c r="DT102" s="837"/>
      <c r="DU102" s="880"/>
      <c r="DV102" s="879">
        <f t="shared" ref="DV102" si="7">SUM(DV7:DZ88)</f>
        <v>0</v>
      </c>
      <c r="DW102" s="837"/>
      <c r="DX102" s="837"/>
      <c r="DY102" s="837"/>
      <c r="DZ102" s="88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5" t="s">
        <v>397</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6" t="s">
        <v>398</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7" t="s">
        <v>401</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402</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197" customFormat="1" ht="26.25" customHeight="1">
      <c r="A109" s="903" t="s">
        <v>403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404</v>
      </c>
      <c r="AB109" s="882"/>
      <c r="AC109" s="882"/>
      <c r="AD109" s="882"/>
      <c r="AE109" s="883"/>
      <c r="AF109" s="881" t="s">
        <v>288</v>
      </c>
      <c r="AG109" s="882"/>
      <c r="AH109" s="882"/>
      <c r="AI109" s="882"/>
      <c r="AJ109" s="883"/>
      <c r="AK109" s="881" t="s">
        <v>287</v>
      </c>
      <c r="AL109" s="882"/>
      <c r="AM109" s="882"/>
      <c r="AN109" s="882"/>
      <c r="AO109" s="883"/>
      <c r="AP109" s="881" t="s">
        <v>405</v>
      </c>
      <c r="AQ109" s="882"/>
      <c r="AR109" s="882"/>
      <c r="AS109" s="882"/>
      <c r="AT109" s="884"/>
      <c r="AU109" s="903" t="s">
        <v>403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404</v>
      </c>
      <c r="BR109" s="882"/>
      <c r="BS109" s="882"/>
      <c r="BT109" s="882"/>
      <c r="BU109" s="883"/>
      <c r="BV109" s="881" t="s">
        <v>288</v>
      </c>
      <c r="BW109" s="882"/>
      <c r="BX109" s="882"/>
      <c r="BY109" s="882"/>
      <c r="BZ109" s="883"/>
      <c r="CA109" s="881" t="s">
        <v>287</v>
      </c>
      <c r="CB109" s="882"/>
      <c r="CC109" s="882"/>
      <c r="CD109" s="882"/>
      <c r="CE109" s="883"/>
      <c r="CF109" s="904" t="s">
        <v>405</v>
      </c>
      <c r="CG109" s="904"/>
      <c r="CH109" s="904"/>
      <c r="CI109" s="904"/>
      <c r="CJ109" s="904"/>
      <c r="CK109" s="881" t="s">
        <v>406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404</v>
      </c>
      <c r="DH109" s="882"/>
      <c r="DI109" s="882"/>
      <c r="DJ109" s="882"/>
      <c r="DK109" s="883"/>
      <c r="DL109" s="881" t="s">
        <v>288</v>
      </c>
      <c r="DM109" s="882"/>
      <c r="DN109" s="882"/>
      <c r="DO109" s="882"/>
      <c r="DP109" s="883"/>
      <c r="DQ109" s="881" t="s">
        <v>287</v>
      </c>
      <c r="DR109" s="882"/>
      <c r="DS109" s="882"/>
      <c r="DT109" s="882"/>
      <c r="DU109" s="883"/>
      <c r="DV109" s="881" t="s">
        <v>405</v>
      </c>
      <c r="DW109" s="882"/>
      <c r="DX109" s="882"/>
      <c r="DY109" s="882"/>
      <c r="DZ109" s="884"/>
    </row>
    <row r="110" spans="1:131" s="197" customFormat="1" ht="26.25" customHeight="1">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8920102</v>
      </c>
      <c r="AB110" s="889"/>
      <c r="AC110" s="889"/>
      <c r="AD110" s="889"/>
      <c r="AE110" s="890"/>
      <c r="AF110" s="891">
        <v>8456050</v>
      </c>
      <c r="AG110" s="889"/>
      <c r="AH110" s="889"/>
      <c r="AI110" s="889"/>
      <c r="AJ110" s="890"/>
      <c r="AK110" s="891">
        <v>7954310</v>
      </c>
      <c r="AL110" s="889"/>
      <c r="AM110" s="889"/>
      <c r="AN110" s="889"/>
      <c r="AO110" s="890"/>
      <c r="AP110" s="892">
        <v>21.3</v>
      </c>
      <c r="AQ110" s="893"/>
      <c r="AR110" s="893"/>
      <c r="AS110" s="893"/>
      <c r="AT110" s="894"/>
      <c r="AU110" s="895" t="s">
        <v>60</v>
      </c>
      <c r="AV110" s="896"/>
      <c r="AW110" s="896"/>
      <c r="AX110" s="896"/>
      <c r="AY110" s="897"/>
      <c r="AZ110" s="936" t="s">
        <v>408</v>
      </c>
      <c r="BA110" s="886"/>
      <c r="BB110" s="886"/>
      <c r="BC110" s="886"/>
      <c r="BD110" s="886"/>
      <c r="BE110" s="886"/>
      <c r="BF110" s="886"/>
      <c r="BG110" s="886"/>
      <c r="BH110" s="886"/>
      <c r="BI110" s="886"/>
      <c r="BJ110" s="886"/>
      <c r="BK110" s="886"/>
      <c r="BL110" s="886"/>
      <c r="BM110" s="886"/>
      <c r="BN110" s="886"/>
      <c r="BO110" s="886"/>
      <c r="BP110" s="887"/>
      <c r="BQ110" s="922">
        <v>79073172</v>
      </c>
      <c r="BR110" s="923"/>
      <c r="BS110" s="923"/>
      <c r="BT110" s="923"/>
      <c r="BU110" s="923"/>
      <c r="BV110" s="923">
        <v>79603034</v>
      </c>
      <c r="BW110" s="923"/>
      <c r="BX110" s="923"/>
      <c r="BY110" s="923"/>
      <c r="BZ110" s="923"/>
      <c r="CA110" s="923">
        <v>77244347</v>
      </c>
      <c r="CB110" s="923"/>
      <c r="CC110" s="923"/>
      <c r="CD110" s="923"/>
      <c r="CE110" s="923"/>
      <c r="CF110" s="937">
        <v>206.9</v>
      </c>
      <c r="CG110" s="938"/>
      <c r="CH110" s="938"/>
      <c r="CI110" s="938"/>
      <c r="CJ110" s="938"/>
      <c r="CK110" s="939" t="s">
        <v>409</v>
      </c>
      <c r="CL110" s="940"/>
      <c r="CM110" s="919" t="s">
        <v>410</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22" t="s">
        <v>222</v>
      </c>
      <c r="DH110" s="923"/>
      <c r="DI110" s="923"/>
      <c r="DJ110" s="923"/>
      <c r="DK110" s="923"/>
      <c r="DL110" s="923" t="s">
        <v>222</v>
      </c>
      <c r="DM110" s="923"/>
      <c r="DN110" s="923"/>
      <c r="DO110" s="923"/>
      <c r="DP110" s="923"/>
      <c r="DQ110" s="923" t="s">
        <v>222</v>
      </c>
      <c r="DR110" s="923"/>
      <c r="DS110" s="923"/>
      <c r="DT110" s="923"/>
      <c r="DU110" s="923"/>
      <c r="DV110" s="924" t="s">
        <v>222</v>
      </c>
      <c r="DW110" s="924"/>
      <c r="DX110" s="924"/>
      <c r="DY110" s="924"/>
      <c r="DZ110" s="925"/>
    </row>
    <row r="111" spans="1:131" s="197" customFormat="1" ht="26.25" customHeight="1">
      <c r="A111" s="926" t="s">
        <v>411</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8"/>
      <c r="AA111" s="929" t="s">
        <v>222</v>
      </c>
      <c r="AB111" s="930"/>
      <c r="AC111" s="930"/>
      <c r="AD111" s="930"/>
      <c r="AE111" s="931"/>
      <c r="AF111" s="932" t="s">
        <v>222</v>
      </c>
      <c r="AG111" s="930"/>
      <c r="AH111" s="930"/>
      <c r="AI111" s="930"/>
      <c r="AJ111" s="931"/>
      <c r="AK111" s="932" t="s">
        <v>222</v>
      </c>
      <c r="AL111" s="930"/>
      <c r="AM111" s="930"/>
      <c r="AN111" s="930"/>
      <c r="AO111" s="931"/>
      <c r="AP111" s="933" t="s">
        <v>222</v>
      </c>
      <c r="AQ111" s="934"/>
      <c r="AR111" s="934"/>
      <c r="AS111" s="934"/>
      <c r="AT111" s="935"/>
      <c r="AU111" s="898"/>
      <c r="AV111" s="899"/>
      <c r="AW111" s="899"/>
      <c r="AX111" s="899"/>
      <c r="AY111" s="900"/>
      <c r="AZ111" s="945" t="s">
        <v>412</v>
      </c>
      <c r="BA111" s="946"/>
      <c r="BB111" s="946"/>
      <c r="BC111" s="946"/>
      <c r="BD111" s="946"/>
      <c r="BE111" s="946"/>
      <c r="BF111" s="946"/>
      <c r="BG111" s="946"/>
      <c r="BH111" s="946"/>
      <c r="BI111" s="946"/>
      <c r="BJ111" s="946"/>
      <c r="BK111" s="946"/>
      <c r="BL111" s="946"/>
      <c r="BM111" s="946"/>
      <c r="BN111" s="946"/>
      <c r="BO111" s="946"/>
      <c r="BP111" s="947"/>
      <c r="BQ111" s="915">
        <v>9108988</v>
      </c>
      <c r="BR111" s="916"/>
      <c r="BS111" s="916"/>
      <c r="BT111" s="916"/>
      <c r="BU111" s="916"/>
      <c r="BV111" s="916">
        <v>8841890</v>
      </c>
      <c r="BW111" s="916"/>
      <c r="BX111" s="916"/>
      <c r="BY111" s="916"/>
      <c r="BZ111" s="916"/>
      <c r="CA111" s="916">
        <v>9237001</v>
      </c>
      <c r="CB111" s="916"/>
      <c r="CC111" s="916"/>
      <c r="CD111" s="916"/>
      <c r="CE111" s="916"/>
      <c r="CF111" s="910">
        <v>24.7</v>
      </c>
      <c r="CG111" s="911"/>
      <c r="CH111" s="911"/>
      <c r="CI111" s="911"/>
      <c r="CJ111" s="911"/>
      <c r="CK111" s="941"/>
      <c r="CL111" s="942"/>
      <c r="CM111" s="912" t="s">
        <v>413</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222</v>
      </c>
      <c r="DH111" s="916"/>
      <c r="DI111" s="916"/>
      <c r="DJ111" s="916"/>
      <c r="DK111" s="916"/>
      <c r="DL111" s="916" t="s">
        <v>222</v>
      </c>
      <c r="DM111" s="916"/>
      <c r="DN111" s="916"/>
      <c r="DO111" s="916"/>
      <c r="DP111" s="916"/>
      <c r="DQ111" s="916" t="s">
        <v>222</v>
      </c>
      <c r="DR111" s="916"/>
      <c r="DS111" s="916"/>
      <c r="DT111" s="916"/>
      <c r="DU111" s="916"/>
      <c r="DV111" s="917" t="s">
        <v>222</v>
      </c>
      <c r="DW111" s="917"/>
      <c r="DX111" s="917"/>
      <c r="DY111" s="917"/>
      <c r="DZ111" s="918"/>
    </row>
    <row r="112" spans="1:131" s="197" customFormat="1" ht="26.25" customHeight="1">
      <c r="A112" s="948" t="s">
        <v>414</v>
      </c>
      <c r="B112" s="949"/>
      <c r="C112" s="946" t="s">
        <v>415</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54">
        <v>63333</v>
      </c>
      <c r="AB112" s="955"/>
      <c r="AC112" s="955"/>
      <c r="AD112" s="955"/>
      <c r="AE112" s="956"/>
      <c r="AF112" s="957">
        <v>46667</v>
      </c>
      <c r="AG112" s="955"/>
      <c r="AH112" s="955"/>
      <c r="AI112" s="955"/>
      <c r="AJ112" s="956"/>
      <c r="AK112" s="957">
        <v>30000</v>
      </c>
      <c r="AL112" s="955"/>
      <c r="AM112" s="955"/>
      <c r="AN112" s="955"/>
      <c r="AO112" s="956"/>
      <c r="AP112" s="958">
        <v>0.1</v>
      </c>
      <c r="AQ112" s="959"/>
      <c r="AR112" s="959"/>
      <c r="AS112" s="959"/>
      <c r="AT112" s="960"/>
      <c r="AU112" s="898"/>
      <c r="AV112" s="899"/>
      <c r="AW112" s="899"/>
      <c r="AX112" s="899"/>
      <c r="AY112" s="900"/>
      <c r="AZ112" s="945" t="s">
        <v>416</v>
      </c>
      <c r="BA112" s="946"/>
      <c r="BB112" s="946"/>
      <c r="BC112" s="946"/>
      <c r="BD112" s="946"/>
      <c r="BE112" s="946"/>
      <c r="BF112" s="946"/>
      <c r="BG112" s="946"/>
      <c r="BH112" s="946"/>
      <c r="BI112" s="946"/>
      <c r="BJ112" s="946"/>
      <c r="BK112" s="946"/>
      <c r="BL112" s="946"/>
      <c r="BM112" s="946"/>
      <c r="BN112" s="946"/>
      <c r="BO112" s="946"/>
      <c r="BP112" s="947"/>
      <c r="BQ112" s="915">
        <v>20776406</v>
      </c>
      <c r="BR112" s="916"/>
      <c r="BS112" s="916"/>
      <c r="BT112" s="916"/>
      <c r="BU112" s="916"/>
      <c r="BV112" s="916">
        <v>19963260</v>
      </c>
      <c r="BW112" s="916"/>
      <c r="BX112" s="916"/>
      <c r="BY112" s="916"/>
      <c r="BZ112" s="916"/>
      <c r="CA112" s="916">
        <v>18835005</v>
      </c>
      <c r="CB112" s="916"/>
      <c r="CC112" s="916"/>
      <c r="CD112" s="916"/>
      <c r="CE112" s="916"/>
      <c r="CF112" s="910">
        <v>50.4</v>
      </c>
      <c r="CG112" s="911"/>
      <c r="CH112" s="911"/>
      <c r="CI112" s="911"/>
      <c r="CJ112" s="911"/>
      <c r="CK112" s="941"/>
      <c r="CL112" s="942"/>
      <c r="CM112" s="912" t="s">
        <v>417</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222</v>
      </c>
      <c r="DH112" s="916"/>
      <c r="DI112" s="916"/>
      <c r="DJ112" s="916"/>
      <c r="DK112" s="916"/>
      <c r="DL112" s="916" t="s">
        <v>222</v>
      </c>
      <c r="DM112" s="916"/>
      <c r="DN112" s="916"/>
      <c r="DO112" s="916"/>
      <c r="DP112" s="916"/>
      <c r="DQ112" s="916" t="s">
        <v>222</v>
      </c>
      <c r="DR112" s="916"/>
      <c r="DS112" s="916"/>
      <c r="DT112" s="916"/>
      <c r="DU112" s="916"/>
      <c r="DV112" s="917" t="s">
        <v>222</v>
      </c>
      <c r="DW112" s="917"/>
      <c r="DX112" s="917"/>
      <c r="DY112" s="917"/>
      <c r="DZ112" s="918"/>
    </row>
    <row r="113" spans="1:130" s="197" customFormat="1" ht="26.25" customHeight="1">
      <c r="A113" s="950"/>
      <c r="B113" s="951"/>
      <c r="C113" s="946" t="s">
        <v>418</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29">
        <v>1992527</v>
      </c>
      <c r="AB113" s="930"/>
      <c r="AC113" s="930"/>
      <c r="AD113" s="930"/>
      <c r="AE113" s="931"/>
      <c r="AF113" s="932">
        <v>1920859</v>
      </c>
      <c r="AG113" s="930"/>
      <c r="AH113" s="930"/>
      <c r="AI113" s="930"/>
      <c r="AJ113" s="931"/>
      <c r="AK113" s="932">
        <v>1881204</v>
      </c>
      <c r="AL113" s="930"/>
      <c r="AM113" s="930"/>
      <c r="AN113" s="930"/>
      <c r="AO113" s="931"/>
      <c r="AP113" s="933">
        <v>5</v>
      </c>
      <c r="AQ113" s="934"/>
      <c r="AR113" s="934"/>
      <c r="AS113" s="934"/>
      <c r="AT113" s="935"/>
      <c r="AU113" s="898"/>
      <c r="AV113" s="899"/>
      <c r="AW113" s="899"/>
      <c r="AX113" s="899"/>
      <c r="AY113" s="900"/>
      <c r="AZ113" s="945" t="s">
        <v>419</v>
      </c>
      <c r="BA113" s="946"/>
      <c r="BB113" s="946"/>
      <c r="BC113" s="946"/>
      <c r="BD113" s="946"/>
      <c r="BE113" s="946"/>
      <c r="BF113" s="946"/>
      <c r="BG113" s="946"/>
      <c r="BH113" s="946"/>
      <c r="BI113" s="946"/>
      <c r="BJ113" s="946"/>
      <c r="BK113" s="946"/>
      <c r="BL113" s="946"/>
      <c r="BM113" s="946"/>
      <c r="BN113" s="946"/>
      <c r="BO113" s="946"/>
      <c r="BP113" s="947"/>
      <c r="BQ113" s="915">
        <v>33097</v>
      </c>
      <c r="BR113" s="916"/>
      <c r="BS113" s="916"/>
      <c r="BT113" s="916"/>
      <c r="BU113" s="916"/>
      <c r="BV113" s="916">
        <v>29725</v>
      </c>
      <c r="BW113" s="916"/>
      <c r="BX113" s="916"/>
      <c r="BY113" s="916"/>
      <c r="BZ113" s="916"/>
      <c r="CA113" s="916">
        <v>26487</v>
      </c>
      <c r="CB113" s="916"/>
      <c r="CC113" s="916"/>
      <c r="CD113" s="916"/>
      <c r="CE113" s="916"/>
      <c r="CF113" s="910">
        <v>0.1</v>
      </c>
      <c r="CG113" s="911"/>
      <c r="CH113" s="911"/>
      <c r="CI113" s="911"/>
      <c r="CJ113" s="911"/>
      <c r="CK113" s="941"/>
      <c r="CL113" s="942"/>
      <c r="CM113" s="912" t="s">
        <v>420</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54" t="s">
        <v>222</v>
      </c>
      <c r="DH113" s="955"/>
      <c r="DI113" s="955"/>
      <c r="DJ113" s="955"/>
      <c r="DK113" s="956"/>
      <c r="DL113" s="957" t="s">
        <v>222</v>
      </c>
      <c r="DM113" s="955"/>
      <c r="DN113" s="955"/>
      <c r="DO113" s="955"/>
      <c r="DP113" s="956"/>
      <c r="DQ113" s="957" t="s">
        <v>222</v>
      </c>
      <c r="DR113" s="955"/>
      <c r="DS113" s="955"/>
      <c r="DT113" s="955"/>
      <c r="DU113" s="956"/>
      <c r="DV113" s="958" t="s">
        <v>222</v>
      </c>
      <c r="DW113" s="959"/>
      <c r="DX113" s="959"/>
      <c r="DY113" s="959"/>
      <c r="DZ113" s="960"/>
    </row>
    <row r="114" spans="1:130" s="197" customFormat="1" ht="26.25" customHeight="1">
      <c r="A114" s="950"/>
      <c r="B114" s="951"/>
      <c r="C114" s="946" t="s">
        <v>421</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54">
        <v>4072</v>
      </c>
      <c r="AB114" s="955"/>
      <c r="AC114" s="955"/>
      <c r="AD114" s="955"/>
      <c r="AE114" s="956"/>
      <c r="AF114" s="957">
        <v>3701</v>
      </c>
      <c r="AG114" s="955"/>
      <c r="AH114" s="955"/>
      <c r="AI114" s="955"/>
      <c r="AJ114" s="956"/>
      <c r="AK114" s="957">
        <v>3497</v>
      </c>
      <c r="AL114" s="955"/>
      <c r="AM114" s="955"/>
      <c r="AN114" s="955"/>
      <c r="AO114" s="956"/>
      <c r="AP114" s="958">
        <v>0</v>
      </c>
      <c r="AQ114" s="959"/>
      <c r="AR114" s="959"/>
      <c r="AS114" s="959"/>
      <c r="AT114" s="960"/>
      <c r="AU114" s="898"/>
      <c r="AV114" s="899"/>
      <c r="AW114" s="899"/>
      <c r="AX114" s="899"/>
      <c r="AY114" s="900"/>
      <c r="AZ114" s="945" t="s">
        <v>422</v>
      </c>
      <c r="BA114" s="946"/>
      <c r="BB114" s="946"/>
      <c r="BC114" s="946"/>
      <c r="BD114" s="946"/>
      <c r="BE114" s="946"/>
      <c r="BF114" s="946"/>
      <c r="BG114" s="946"/>
      <c r="BH114" s="946"/>
      <c r="BI114" s="946"/>
      <c r="BJ114" s="946"/>
      <c r="BK114" s="946"/>
      <c r="BL114" s="946"/>
      <c r="BM114" s="946"/>
      <c r="BN114" s="946"/>
      <c r="BO114" s="946"/>
      <c r="BP114" s="947"/>
      <c r="BQ114" s="915">
        <v>13105048</v>
      </c>
      <c r="BR114" s="916"/>
      <c r="BS114" s="916"/>
      <c r="BT114" s="916"/>
      <c r="BU114" s="916"/>
      <c r="BV114" s="916">
        <v>12592263</v>
      </c>
      <c r="BW114" s="916"/>
      <c r="BX114" s="916"/>
      <c r="BY114" s="916"/>
      <c r="BZ114" s="916"/>
      <c r="CA114" s="916">
        <v>11746832</v>
      </c>
      <c r="CB114" s="916"/>
      <c r="CC114" s="916"/>
      <c r="CD114" s="916"/>
      <c r="CE114" s="916"/>
      <c r="CF114" s="910">
        <v>31.5</v>
      </c>
      <c r="CG114" s="911"/>
      <c r="CH114" s="911"/>
      <c r="CI114" s="911"/>
      <c r="CJ114" s="911"/>
      <c r="CK114" s="941"/>
      <c r="CL114" s="942"/>
      <c r="CM114" s="912" t="s">
        <v>423</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54">
        <v>17084</v>
      </c>
      <c r="DH114" s="955"/>
      <c r="DI114" s="955"/>
      <c r="DJ114" s="955"/>
      <c r="DK114" s="956"/>
      <c r="DL114" s="957">
        <v>5892</v>
      </c>
      <c r="DM114" s="955"/>
      <c r="DN114" s="955"/>
      <c r="DO114" s="955"/>
      <c r="DP114" s="956"/>
      <c r="DQ114" s="957" t="s">
        <v>222</v>
      </c>
      <c r="DR114" s="955"/>
      <c r="DS114" s="955"/>
      <c r="DT114" s="955"/>
      <c r="DU114" s="956"/>
      <c r="DV114" s="958" t="s">
        <v>222</v>
      </c>
      <c r="DW114" s="959"/>
      <c r="DX114" s="959"/>
      <c r="DY114" s="959"/>
      <c r="DZ114" s="960"/>
    </row>
    <row r="115" spans="1:130" s="197" customFormat="1" ht="26.25" customHeight="1">
      <c r="A115" s="950"/>
      <c r="B115" s="951"/>
      <c r="C115" s="946" t="s">
        <v>424</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29">
        <v>486468</v>
      </c>
      <c r="AB115" s="930"/>
      <c r="AC115" s="930"/>
      <c r="AD115" s="930"/>
      <c r="AE115" s="931"/>
      <c r="AF115" s="932">
        <v>489605</v>
      </c>
      <c r="AG115" s="930"/>
      <c r="AH115" s="930"/>
      <c r="AI115" s="930"/>
      <c r="AJ115" s="931"/>
      <c r="AK115" s="932">
        <v>465698</v>
      </c>
      <c r="AL115" s="930"/>
      <c r="AM115" s="930"/>
      <c r="AN115" s="930"/>
      <c r="AO115" s="931"/>
      <c r="AP115" s="933">
        <v>1.2</v>
      </c>
      <c r="AQ115" s="934"/>
      <c r="AR115" s="934"/>
      <c r="AS115" s="934"/>
      <c r="AT115" s="935"/>
      <c r="AU115" s="898"/>
      <c r="AV115" s="899"/>
      <c r="AW115" s="899"/>
      <c r="AX115" s="899"/>
      <c r="AY115" s="900"/>
      <c r="AZ115" s="945" t="s">
        <v>425</v>
      </c>
      <c r="BA115" s="946"/>
      <c r="BB115" s="946"/>
      <c r="BC115" s="946"/>
      <c r="BD115" s="946"/>
      <c r="BE115" s="946"/>
      <c r="BF115" s="946"/>
      <c r="BG115" s="946"/>
      <c r="BH115" s="946"/>
      <c r="BI115" s="946"/>
      <c r="BJ115" s="946"/>
      <c r="BK115" s="946"/>
      <c r="BL115" s="946"/>
      <c r="BM115" s="946"/>
      <c r="BN115" s="946"/>
      <c r="BO115" s="946"/>
      <c r="BP115" s="947"/>
      <c r="BQ115" s="915">
        <v>1103382</v>
      </c>
      <c r="BR115" s="916"/>
      <c r="BS115" s="916"/>
      <c r="BT115" s="916"/>
      <c r="BU115" s="916"/>
      <c r="BV115" s="916">
        <v>840596</v>
      </c>
      <c r="BW115" s="916"/>
      <c r="BX115" s="916"/>
      <c r="BY115" s="916"/>
      <c r="BZ115" s="916"/>
      <c r="CA115" s="916">
        <v>1088087</v>
      </c>
      <c r="CB115" s="916"/>
      <c r="CC115" s="916"/>
      <c r="CD115" s="916"/>
      <c r="CE115" s="916"/>
      <c r="CF115" s="910">
        <v>2.9</v>
      </c>
      <c r="CG115" s="911"/>
      <c r="CH115" s="911"/>
      <c r="CI115" s="911"/>
      <c r="CJ115" s="911"/>
      <c r="CK115" s="941"/>
      <c r="CL115" s="942"/>
      <c r="CM115" s="945" t="s">
        <v>426</v>
      </c>
      <c r="CN115" s="969"/>
      <c r="CO115" s="969"/>
      <c r="CP115" s="969"/>
      <c r="CQ115" s="969"/>
      <c r="CR115" s="969"/>
      <c r="CS115" s="969"/>
      <c r="CT115" s="969"/>
      <c r="CU115" s="969"/>
      <c r="CV115" s="969"/>
      <c r="CW115" s="969"/>
      <c r="CX115" s="969"/>
      <c r="CY115" s="969"/>
      <c r="CZ115" s="969"/>
      <c r="DA115" s="969"/>
      <c r="DB115" s="969"/>
      <c r="DC115" s="969"/>
      <c r="DD115" s="969"/>
      <c r="DE115" s="969"/>
      <c r="DF115" s="947"/>
      <c r="DG115" s="954">
        <v>3870527</v>
      </c>
      <c r="DH115" s="955"/>
      <c r="DI115" s="955"/>
      <c r="DJ115" s="955"/>
      <c r="DK115" s="956"/>
      <c r="DL115" s="957">
        <v>3937712</v>
      </c>
      <c r="DM115" s="955"/>
      <c r="DN115" s="955"/>
      <c r="DO115" s="955"/>
      <c r="DP115" s="956"/>
      <c r="DQ115" s="957">
        <v>4728755</v>
      </c>
      <c r="DR115" s="955"/>
      <c r="DS115" s="955"/>
      <c r="DT115" s="955"/>
      <c r="DU115" s="956"/>
      <c r="DV115" s="958">
        <v>12.7</v>
      </c>
      <c r="DW115" s="959"/>
      <c r="DX115" s="959"/>
      <c r="DY115" s="959"/>
      <c r="DZ115" s="960"/>
    </row>
    <row r="116" spans="1:130" s="197" customFormat="1" ht="26.25" customHeight="1">
      <c r="A116" s="952"/>
      <c r="B116" s="953"/>
      <c r="C116" s="967" t="s">
        <v>427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110</v>
      </c>
      <c r="AB116" s="955"/>
      <c r="AC116" s="955"/>
      <c r="AD116" s="955"/>
      <c r="AE116" s="956"/>
      <c r="AF116" s="957">
        <v>195</v>
      </c>
      <c r="AG116" s="955"/>
      <c r="AH116" s="955"/>
      <c r="AI116" s="955"/>
      <c r="AJ116" s="956"/>
      <c r="AK116" s="957">
        <v>498</v>
      </c>
      <c r="AL116" s="955"/>
      <c r="AM116" s="955"/>
      <c r="AN116" s="955"/>
      <c r="AO116" s="956"/>
      <c r="AP116" s="958">
        <v>0</v>
      </c>
      <c r="AQ116" s="959"/>
      <c r="AR116" s="959"/>
      <c r="AS116" s="959"/>
      <c r="AT116" s="960"/>
      <c r="AU116" s="898"/>
      <c r="AV116" s="899"/>
      <c r="AW116" s="899"/>
      <c r="AX116" s="899"/>
      <c r="AY116" s="900"/>
      <c r="AZ116" s="945" t="s">
        <v>428</v>
      </c>
      <c r="BA116" s="946"/>
      <c r="BB116" s="946"/>
      <c r="BC116" s="946"/>
      <c r="BD116" s="946"/>
      <c r="BE116" s="946"/>
      <c r="BF116" s="946"/>
      <c r="BG116" s="946"/>
      <c r="BH116" s="946"/>
      <c r="BI116" s="946"/>
      <c r="BJ116" s="946"/>
      <c r="BK116" s="946"/>
      <c r="BL116" s="946"/>
      <c r="BM116" s="946"/>
      <c r="BN116" s="946"/>
      <c r="BO116" s="946"/>
      <c r="BP116" s="947"/>
      <c r="BQ116" s="915" t="s">
        <v>222</v>
      </c>
      <c r="BR116" s="916"/>
      <c r="BS116" s="916"/>
      <c r="BT116" s="916"/>
      <c r="BU116" s="916"/>
      <c r="BV116" s="916" t="s">
        <v>222</v>
      </c>
      <c r="BW116" s="916"/>
      <c r="BX116" s="916"/>
      <c r="BY116" s="916"/>
      <c r="BZ116" s="916"/>
      <c r="CA116" s="916" t="s">
        <v>222</v>
      </c>
      <c r="CB116" s="916"/>
      <c r="CC116" s="916"/>
      <c r="CD116" s="916"/>
      <c r="CE116" s="916"/>
      <c r="CF116" s="910" t="s">
        <v>222</v>
      </c>
      <c r="CG116" s="911"/>
      <c r="CH116" s="911"/>
      <c r="CI116" s="911"/>
      <c r="CJ116" s="911"/>
      <c r="CK116" s="941"/>
      <c r="CL116" s="942"/>
      <c r="CM116" s="912" t="s">
        <v>429</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54">
        <v>743481</v>
      </c>
      <c r="DH116" s="955"/>
      <c r="DI116" s="955"/>
      <c r="DJ116" s="955"/>
      <c r="DK116" s="956"/>
      <c r="DL116" s="957">
        <v>690045</v>
      </c>
      <c r="DM116" s="955"/>
      <c r="DN116" s="955"/>
      <c r="DO116" s="955"/>
      <c r="DP116" s="956"/>
      <c r="DQ116" s="957">
        <v>579169</v>
      </c>
      <c r="DR116" s="955"/>
      <c r="DS116" s="955"/>
      <c r="DT116" s="955"/>
      <c r="DU116" s="956"/>
      <c r="DV116" s="958">
        <v>1.6</v>
      </c>
      <c r="DW116" s="959"/>
      <c r="DX116" s="959"/>
      <c r="DY116" s="959"/>
      <c r="DZ116" s="960"/>
    </row>
    <row r="117" spans="1:130" s="197" customFormat="1" ht="26.25" customHeight="1">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89" t="s">
        <v>430</v>
      </c>
      <c r="Z117" s="883"/>
      <c r="AA117" s="992">
        <v>11466612</v>
      </c>
      <c r="AB117" s="962"/>
      <c r="AC117" s="962"/>
      <c r="AD117" s="962"/>
      <c r="AE117" s="963"/>
      <c r="AF117" s="961">
        <v>10917077</v>
      </c>
      <c r="AG117" s="962"/>
      <c r="AH117" s="962"/>
      <c r="AI117" s="962"/>
      <c r="AJ117" s="963"/>
      <c r="AK117" s="961">
        <v>10335207</v>
      </c>
      <c r="AL117" s="962"/>
      <c r="AM117" s="962"/>
      <c r="AN117" s="962"/>
      <c r="AO117" s="963"/>
      <c r="AP117" s="964"/>
      <c r="AQ117" s="965"/>
      <c r="AR117" s="965"/>
      <c r="AS117" s="965"/>
      <c r="AT117" s="966"/>
      <c r="AU117" s="898"/>
      <c r="AV117" s="899"/>
      <c r="AW117" s="899"/>
      <c r="AX117" s="899"/>
      <c r="AY117" s="900"/>
      <c r="AZ117" s="991" t="s">
        <v>431</v>
      </c>
      <c r="BA117" s="967"/>
      <c r="BB117" s="967"/>
      <c r="BC117" s="967"/>
      <c r="BD117" s="967"/>
      <c r="BE117" s="967"/>
      <c r="BF117" s="967"/>
      <c r="BG117" s="967"/>
      <c r="BH117" s="967"/>
      <c r="BI117" s="967"/>
      <c r="BJ117" s="967"/>
      <c r="BK117" s="967"/>
      <c r="BL117" s="967"/>
      <c r="BM117" s="967"/>
      <c r="BN117" s="967"/>
      <c r="BO117" s="967"/>
      <c r="BP117" s="968"/>
      <c r="BQ117" s="981" t="s">
        <v>222</v>
      </c>
      <c r="BR117" s="982"/>
      <c r="BS117" s="982"/>
      <c r="BT117" s="982"/>
      <c r="BU117" s="982"/>
      <c r="BV117" s="982" t="s">
        <v>222</v>
      </c>
      <c r="BW117" s="982"/>
      <c r="BX117" s="982"/>
      <c r="BY117" s="982"/>
      <c r="BZ117" s="982"/>
      <c r="CA117" s="982" t="s">
        <v>222</v>
      </c>
      <c r="CB117" s="982"/>
      <c r="CC117" s="982"/>
      <c r="CD117" s="982"/>
      <c r="CE117" s="982"/>
      <c r="CF117" s="910" t="s">
        <v>222</v>
      </c>
      <c r="CG117" s="911"/>
      <c r="CH117" s="911"/>
      <c r="CI117" s="911"/>
      <c r="CJ117" s="911"/>
      <c r="CK117" s="941"/>
      <c r="CL117" s="942"/>
      <c r="CM117" s="912" t="s">
        <v>432</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54" t="s">
        <v>222</v>
      </c>
      <c r="DH117" s="955"/>
      <c r="DI117" s="955"/>
      <c r="DJ117" s="955"/>
      <c r="DK117" s="956"/>
      <c r="DL117" s="957" t="s">
        <v>222</v>
      </c>
      <c r="DM117" s="955"/>
      <c r="DN117" s="955"/>
      <c r="DO117" s="955"/>
      <c r="DP117" s="956"/>
      <c r="DQ117" s="957" t="s">
        <v>222</v>
      </c>
      <c r="DR117" s="955"/>
      <c r="DS117" s="955"/>
      <c r="DT117" s="955"/>
      <c r="DU117" s="956"/>
      <c r="DV117" s="958" t="s">
        <v>222</v>
      </c>
      <c r="DW117" s="959"/>
      <c r="DX117" s="959"/>
      <c r="DY117" s="959"/>
      <c r="DZ117" s="960"/>
    </row>
    <row r="118" spans="1:130" s="197" customFormat="1" ht="26.25" customHeight="1">
      <c r="A118" s="903" t="s">
        <v>406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404</v>
      </c>
      <c r="AB118" s="882"/>
      <c r="AC118" s="882"/>
      <c r="AD118" s="882"/>
      <c r="AE118" s="883"/>
      <c r="AF118" s="881" t="s">
        <v>288</v>
      </c>
      <c r="AG118" s="882"/>
      <c r="AH118" s="882"/>
      <c r="AI118" s="882"/>
      <c r="AJ118" s="883"/>
      <c r="AK118" s="881" t="s">
        <v>287</v>
      </c>
      <c r="AL118" s="882"/>
      <c r="AM118" s="882"/>
      <c r="AN118" s="882"/>
      <c r="AO118" s="883"/>
      <c r="AP118" s="986" t="s">
        <v>405</v>
      </c>
      <c r="AQ118" s="987"/>
      <c r="AR118" s="987"/>
      <c r="AS118" s="987"/>
      <c r="AT118" s="988"/>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89" t="s">
        <v>433</v>
      </c>
      <c r="BP118" s="990"/>
      <c r="BQ118" s="981">
        <v>123200093</v>
      </c>
      <c r="BR118" s="982"/>
      <c r="BS118" s="982"/>
      <c r="BT118" s="982"/>
      <c r="BU118" s="982"/>
      <c r="BV118" s="982">
        <v>121870768</v>
      </c>
      <c r="BW118" s="982"/>
      <c r="BX118" s="982"/>
      <c r="BY118" s="982"/>
      <c r="BZ118" s="982"/>
      <c r="CA118" s="982">
        <v>118177759</v>
      </c>
      <c r="CB118" s="982"/>
      <c r="CC118" s="982"/>
      <c r="CD118" s="982"/>
      <c r="CE118" s="982"/>
      <c r="CF118" s="983"/>
      <c r="CG118" s="984"/>
      <c r="CH118" s="984"/>
      <c r="CI118" s="984"/>
      <c r="CJ118" s="985"/>
      <c r="CK118" s="941"/>
      <c r="CL118" s="942"/>
      <c r="CM118" s="912" t="s">
        <v>434</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54" t="s">
        <v>222</v>
      </c>
      <c r="DH118" s="955"/>
      <c r="DI118" s="955"/>
      <c r="DJ118" s="955"/>
      <c r="DK118" s="956"/>
      <c r="DL118" s="957" t="s">
        <v>222</v>
      </c>
      <c r="DM118" s="955"/>
      <c r="DN118" s="955"/>
      <c r="DO118" s="955"/>
      <c r="DP118" s="956"/>
      <c r="DQ118" s="957" t="s">
        <v>222</v>
      </c>
      <c r="DR118" s="955"/>
      <c r="DS118" s="955"/>
      <c r="DT118" s="955"/>
      <c r="DU118" s="956"/>
      <c r="DV118" s="958" t="s">
        <v>222</v>
      </c>
      <c r="DW118" s="959"/>
      <c r="DX118" s="959"/>
      <c r="DY118" s="959"/>
      <c r="DZ118" s="960"/>
    </row>
    <row r="119" spans="1:130" s="197" customFormat="1" ht="26.25" customHeight="1">
      <c r="A119" s="970" t="s">
        <v>409</v>
      </c>
      <c r="B119" s="940"/>
      <c r="C119" s="919" t="s">
        <v>410</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88" t="s">
        <v>222</v>
      </c>
      <c r="AB119" s="889"/>
      <c r="AC119" s="889"/>
      <c r="AD119" s="889"/>
      <c r="AE119" s="890"/>
      <c r="AF119" s="891" t="s">
        <v>222</v>
      </c>
      <c r="AG119" s="889"/>
      <c r="AH119" s="889"/>
      <c r="AI119" s="889"/>
      <c r="AJ119" s="890"/>
      <c r="AK119" s="891" t="s">
        <v>222</v>
      </c>
      <c r="AL119" s="889"/>
      <c r="AM119" s="889"/>
      <c r="AN119" s="889"/>
      <c r="AO119" s="890"/>
      <c r="AP119" s="892" t="s">
        <v>222</v>
      </c>
      <c r="AQ119" s="893"/>
      <c r="AR119" s="893"/>
      <c r="AS119" s="893"/>
      <c r="AT119" s="894"/>
      <c r="AU119" s="973" t="s">
        <v>435</v>
      </c>
      <c r="AV119" s="974"/>
      <c r="AW119" s="974"/>
      <c r="AX119" s="974"/>
      <c r="AY119" s="975"/>
      <c r="AZ119" s="936" t="s">
        <v>436</v>
      </c>
      <c r="BA119" s="886"/>
      <c r="BB119" s="886"/>
      <c r="BC119" s="886"/>
      <c r="BD119" s="886"/>
      <c r="BE119" s="886"/>
      <c r="BF119" s="886"/>
      <c r="BG119" s="886"/>
      <c r="BH119" s="886"/>
      <c r="BI119" s="886"/>
      <c r="BJ119" s="886"/>
      <c r="BK119" s="886"/>
      <c r="BL119" s="886"/>
      <c r="BM119" s="886"/>
      <c r="BN119" s="886"/>
      <c r="BO119" s="886"/>
      <c r="BP119" s="887"/>
      <c r="BQ119" s="922">
        <v>12203205</v>
      </c>
      <c r="BR119" s="923"/>
      <c r="BS119" s="923"/>
      <c r="BT119" s="923"/>
      <c r="BU119" s="923"/>
      <c r="BV119" s="923">
        <v>12428065</v>
      </c>
      <c r="BW119" s="923"/>
      <c r="BX119" s="923"/>
      <c r="BY119" s="923"/>
      <c r="BZ119" s="923"/>
      <c r="CA119" s="923">
        <v>12880752</v>
      </c>
      <c r="CB119" s="923"/>
      <c r="CC119" s="923"/>
      <c r="CD119" s="923"/>
      <c r="CE119" s="923"/>
      <c r="CF119" s="937">
        <v>34.5</v>
      </c>
      <c r="CG119" s="938"/>
      <c r="CH119" s="938"/>
      <c r="CI119" s="938"/>
      <c r="CJ119" s="938"/>
      <c r="CK119" s="943"/>
      <c r="CL119" s="944"/>
      <c r="CM119" s="1000" t="s">
        <v>437</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993">
        <v>4477896</v>
      </c>
      <c r="DH119" s="994"/>
      <c r="DI119" s="994"/>
      <c r="DJ119" s="994"/>
      <c r="DK119" s="995"/>
      <c r="DL119" s="996">
        <v>4208241</v>
      </c>
      <c r="DM119" s="994"/>
      <c r="DN119" s="994"/>
      <c r="DO119" s="994"/>
      <c r="DP119" s="995"/>
      <c r="DQ119" s="996">
        <v>3929077</v>
      </c>
      <c r="DR119" s="994"/>
      <c r="DS119" s="994"/>
      <c r="DT119" s="994"/>
      <c r="DU119" s="995"/>
      <c r="DV119" s="997">
        <v>10.5</v>
      </c>
      <c r="DW119" s="998"/>
      <c r="DX119" s="998"/>
      <c r="DY119" s="998"/>
      <c r="DZ119" s="999"/>
    </row>
    <row r="120" spans="1:130" s="197" customFormat="1" ht="26.25" customHeight="1">
      <c r="A120" s="971"/>
      <c r="B120" s="942"/>
      <c r="C120" s="912" t="s">
        <v>413</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54" t="s">
        <v>222</v>
      </c>
      <c r="AB120" s="955"/>
      <c r="AC120" s="955"/>
      <c r="AD120" s="955"/>
      <c r="AE120" s="956"/>
      <c r="AF120" s="957" t="s">
        <v>222</v>
      </c>
      <c r="AG120" s="955"/>
      <c r="AH120" s="955"/>
      <c r="AI120" s="955"/>
      <c r="AJ120" s="956"/>
      <c r="AK120" s="957" t="s">
        <v>222</v>
      </c>
      <c r="AL120" s="955"/>
      <c r="AM120" s="955"/>
      <c r="AN120" s="955"/>
      <c r="AO120" s="956"/>
      <c r="AP120" s="958" t="s">
        <v>222</v>
      </c>
      <c r="AQ120" s="959"/>
      <c r="AR120" s="959"/>
      <c r="AS120" s="959"/>
      <c r="AT120" s="960"/>
      <c r="AU120" s="976"/>
      <c r="AV120" s="977"/>
      <c r="AW120" s="977"/>
      <c r="AX120" s="977"/>
      <c r="AY120" s="978"/>
      <c r="AZ120" s="945" t="s">
        <v>438</v>
      </c>
      <c r="BA120" s="946"/>
      <c r="BB120" s="946"/>
      <c r="BC120" s="946"/>
      <c r="BD120" s="946"/>
      <c r="BE120" s="946"/>
      <c r="BF120" s="946"/>
      <c r="BG120" s="946"/>
      <c r="BH120" s="946"/>
      <c r="BI120" s="946"/>
      <c r="BJ120" s="946"/>
      <c r="BK120" s="946"/>
      <c r="BL120" s="946"/>
      <c r="BM120" s="946"/>
      <c r="BN120" s="946"/>
      <c r="BO120" s="946"/>
      <c r="BP120" s="947"/>
      <c r="BQ120" s="915">
        <v>29051306</v>
      </c>
      <c r="BR120" s="916"/>
      <c r="BS120" s="916"/>
      <c r="BT120" s="916"/>
      <c r="BU120" s="916"/>
      <c r="BV120" s="916">
        <v>27258644</v>
      </c>
      <c r="BW120" s="916"/>
      <c r="BX120" s="916"/>
      <c r="BY120" s="916"/>
      <c r="BZ120" s="916"/>
      <c r="CA120" s="916">
        <v>27207268</v>
      </c>
      <c r="CB120" s="916"/>
      <c r="CC120" s="916"/>
      <c r="CD120" s="916"/>
      <c r="CE120" s="916"/>
      <c r="CF120" s="910">
        <v>72.900000000000006</v>
      </c>
      <c r="CG120" s="911"/>
      <c r="CH120" s="911"/>
      <c r="CI120" s="911"/>
      <c r="CJ120" s="911"/>
      <c r="CK120" s="1009" t="s">
        <v>439</v>
      </c>
      <c r="CL120" s="1010"/>
      <c r="CM120" s="1010"/>
      <c r="CN120" s="1010"/>
      <c r="CO120" s="1011"/>
      <c r="CP120" s="1017" t="s">
        <v>389</v>
      </c>
      <c r="CQ120" s="1018"/>
      <c r="CR120" s="1018"/>
      <c r="CS120" s="1018"/>
      <c r="CT120" s="1018"/>
      <c r="CU120" s="1018"/>
      <c r="CV120" s="1018"/>
      <c r="CW120" s="1018"/>
      <c r="CX120" s="1018"/>
      <c r="CY120" s="1018"/>
      <c r="CZ120" s="1018"/>
      <c r="DA120" s="1018"/>
      <c r="DB120" s="1018"/>
      <c r="DC120" s="1018"/>
      <c r="DD120" s="1018"/>
      <c r="DE120" s="1018"/>
      <c r="DF120" s="1019"/>
      <c r="DG120" s="922">
        <v>15467131</v>
      </c>
      <c r="DH120" s="923"/>
      <c r="DI120" s="923"/>
      <c r="DJ120" s="923"/>
      <c r="DK120" s="923"/>
      <c r="DL120" s="923">
        <v>15551665</v>
      </c>
      <c r="DM120" s="923"/>
      <c r="DN120" s="923"/>
      <c r="DO120" s="923"/>
      <c r="DP120" s="923"/>
      <c r="DQ120" s="923">
        <v>14767653</v>
      </c>
      <c r="DR120" s="923"/>
      <c r="DS120" s="923"/>
      <c r="DT120" s="923"/>
      <c r="DU120" s="923"/>
      <c r="DV120" s="924">
        <v>39.5</v>
      </c>
      <c r="DW120" s="924"/>
      <c r="DX120" s="924"/>
      <c r="DY120" s="924"/>
      <c r="DZ120" s="925"/>
    </row>
    <row r="121" spans="1:130" s="197" customFormat="1" ht="26.25" customHeight="1">
      <c r="A121" s="971"/>
      <c r="B121" s="942"/>
      <c r="C121" s="1006" t="s">
        <v>440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54" t="s">
        <v>222</v>
      </c>
      <c r="AB121" s="955"/>
      <c r="AC121" s="955"/>
      <c r="AD121" s="955"/>
      <c r="AE121" s="956"/>
      <c r="AF121" s="957" t="s">
        <v>222</v>
      </c>
      <c r="AG121" s="955"/>
      <c r="AH121" s="955"/>
      <c r="AI121" s="955"/>
      <c r="AJ121" s="956"/>
      <c r="AK121" s="957" t="s">
        <v>222</v>
      </c>
      <c r="AL121" s="955"/>
      <c r="AM121" s="955"/>
      <c r="AN121" s="955"/>
      <c r="AO121" s="956"/>
      <c r="AP121" s="958" t="s">
        <v>222</v>
      </c>
      <c r="AQ121" s="959"/>
      <c r="AR121" s="959"/>
      <c r="AS121" s="959"/>
      <c r="AT121" s="960"/>
      <c r="AU121" s="976"/>
      <c r="AV121" s="977"/>
      <c r="AW121" s="977"/>
      <c r="AX121" s="977"/>
      <c r="AY121" s="978"/>
      <c r="AZ121" s="991" t="s">
        <v>441</v>
      </c>
      <c r="BA121" s="967"/>
      <c r="BB121" s="967"/>
      <c r="BC121" s="967"/>
      <c r="BD121" s="967"/>
      <c r="BE121" s="967"/>
      <c r="BF121" s="967"/>
      <c r="BG121" s="967"/>
      <c r="BH121" s="967"/>
      <c r="BI121" s="967"/>
      <c r="BJ121" s="967"/>
      <c r="BK121" s="967"/>
      <c r="BL121" s="967"/>
      <c r="BM121" s="967"/>
      <c r="BN121" s="967"/>
      <c r="BO121" s="967"/>
      <c r="BP121" s="968"/>
      <c r="BQ121" s="981">
        <v>58464284</v>
      </c>
      <c r="BR121" s="982"/>
      <c r="BS121" s="982"/>
      <c r="BT121" s="982"/>
      <c r="BU121" s="982"/>
      <c r="BV121" s="982">
        <v>58563796</v>
      </c>
      <c r="BW121" s="982"/>
      <c r="BX121" s="982"/>
      <c r="BY121" s="982"/>
      <c r="BZ121" s="982"/>
      <c r="CA121" s="982">
        <v>59568395</v>
      </c>
      <c r="CB121" s="982"/>
      <c r="CC121" s="982"/>
      <c r="CD121" s="982"/>
      <c r="CE121" s="982"/>
      <c r="CF121" s="1020">
        <v>159.5</v>
      </c>
      <c r="CG121" s="1021"/>
      <c r="CH121" s="1021"/>
      <c r="CI121" s="1021"/>
      <c r="CJ121" s="1021"/>
      <c r="CK121" s="1012"/>
      <c r="CL121" s="1013"/>
      <c r="CM121" s="1013"/>
      <c r="CN121" s="1013"/>
      <c r="CO121" s="1014"/>
      <c r="CP121" s="1003" t="s">
        <v>386</v>
      </c>
      <c r="CQ121" s="1004"/>
      <c r="CR121" s="1004"/>
      <c r="CS121" s="1004"/>
      <c r="CT121" s="1004"/>
      <c r="CU121" s="1004"/>
      <c r="CV121" s="1004"/>
      <c r="CW121" s="1004"/>
      <c r="CX121" s="1004"/>
      <c r="CY121" s="1004"/>
      <c r="CZ121" s="1004"/>
      <c r="DA121" s="1004"/>
      <c r="DB121" s="1004"/>
      <c r="DC121" s="1004"/>
      <c r="DD121" s="1004"/>
      <c r="DE121" s="1004"/>
      <c r="DF121" s="1005"/>
      <c r="DG121" s="915">
        <v>5254418</v>
      </c>
      <c r="DH121" s="916"/>
      <c r="DI121" s="916"/>
      <c r="DJ121" s="916"/>
      <c r="DK121" s="916"/>
      <c r="DL121" s="916">
        <v>4358227</v>
      </c>
      <c r="DM121" s="916"/>
      <c r="DN121" s="916"/>
      <c r="DO121" s="916"/>
      <c r="DP121" s="916"/>
      <c r="DQ121" s="916">
        <v>4021850</v>
      </c>
      <c r="DR121" s="916"/>
      <c r="DS121" s="916"/>
      <c r="DT121" s="916"/>
      <c r="DU121" s="916"/>
      <c r="DV121" s="917">
        <v>10.8</v>
      </c>
      <c r="DW121" s="917"/>
      <c r="DX121" s="917"/>
      <c r="DY121" s="917"/>
      <c r="DZ121" s="918"/>
    </row>
    <row r="122" spans="1:130" s="197" customFormat="1" ht="26.25" customHeight="1">
      <c r="A122" s="971"/>
      <c r="B122" s="942"/>
      <c r="C122" s="912" t="s">
        <v>423</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54">
        <v>12145</v>
      </c>
      <c r="AB122" s="955"/>
      <c r="AC122" s="955"/>
      <c r="AD122" s="955"/>
      <c r="AE122" s="956"/>
      <c r="AF122" s="957">
        <v>12166</v>
      </c>
      <c r="AG122" s="955"/>
      <c r="AH122" s="955"/>
      <c r="AI122" s="955"/>
      <c r="AJ122" s="956"/>
      <c r="AK122" s="957">
        <v>6092</v>
      </c>
      <c r="AL122" s="955"/>
      <c r="AM122" s="955"/>
      <c r="AN122" s="955"/>
      <c r="AO122" s="956"/>
      <c r="AP122" s="958">
        <v>0</v>
      </c>
      <c r="AQ122" s="959"/>
      <c r="AR122" s="959"/>
      <c r="AS122" s="959"/>
      <c r="AT122" s="960"/>
      <c r="AU122" s="979"/>
      <c r="AV122" s="980"/>
      <c r="AW122" s="980"/>
      <c r="AX122" s="980"/>
      <c r="AY122" s="980"/>
      <c r="AZ122" s="228" t="s">
        <v>171</v>
      </c>
      <c r="BA122" s="228"/>
      <c r="BB122" s="228"/>
      <c r="BC122" s="228"/>
      <c r="BD122" s="228"/>
      <c r="BE122" s="228"/>
      <c r="BF122" s="228"/>
      <c r="BG122" s="228"/>
      <c r="BH122" s="228"/>
      <c r="BI122" s="228"/>
      <c r="BJ122" s="228"/>
      <c r="BK122" s="228"/>
      <c r="BL122" s="228"/>
      <c r="BM122" s="228"/>
      <c r="BN122" s="228"/>
      <c r="BO122" s="989" t="s">
        <v>442</v>
      </c>
      <c r="BP122" s="990"/>
      <c r="BQ122" s="1030">
        <v>99718795</v>
      </c>
      <c r="BR122" s="1031"/>
      <c r="BS122" s="1031"/>
      <c r="BT122" s="1031"/>
      <c r="BU122" s="1031"/>
      <c r="BV122" s="1031">
        <v>98250505</v>
      </c>
      <c r="BW122" s="1031"/>
      <c r="BX122" s="1031"/>
      <c r="BY122" s="1031"/>
      <c r="BZ122" s="1031"/>
      <c r="CA122" s="1031">
        <v>99656415</v>
      </c>
      <c r="CB122" s="1031"/>
      <c r="CC122" s="1031"/>
      <c r="CD122" s="1031"/>
      <c r="CE122" s="1031"/>
      <c r="CF122" s="983"/>
      <c r="CG122" s="984"/>
      <c r="CH122" s="984"/>
      <c r="CI122" s="984"/>
      <c r="CJ122" s="985"/>
      <c r="CK122" s="1012"/>
      <c r="CL122" s="1013"/>
      <c r="CM122" s="1013"/>
      <c r="CN122" s="1013"/>
      <c r="CO122" s="1014"/>
      <c r="CP122" s="1003" t="s">
        <v>388</v>
      </c>
      <c r="CQ122" s="1004"/>
      <c r="CR122" s="1004"/>
      <c r="CS122" s="1004"/>
      <c r="CT122" s="1004"/>
      <c r="CU122" s="1004"/>
      <c r="CV122" s="1004"/>
      <c r="CW122" s="1004"/>
      <c r="CX122" s="1004"/>
      <c r="CY122" s="1004"/>
      <c r="CZ122" s="1004"/>
      <c r="DA122" s="1004"/>
      <c r="DB122" s="1004"/>
      <c r="DC122" s="1004"/>
      <c r="DD122" s="1004"/>
      <c r="DE122" s="1004"/>
      <c r="DF122" s="1005"/>
      <c r="DG122" s="915">
        <v>49026</v>
      </c>
      <c r="DH122" s="916"/>
      <c r="DI122" s="916"/>
      <c r="DJ122" s="916"/>
      <c r="DK122" s="916"/>
      <c r="DL122" s="916">
        <v>48133</v>
      </c>
      <c r="DM122" s="916"/>
      <c r="DN122" s="916"/>
      <c r="DO122" s="916"/>
      <c r="DP122" s="916"/>
      <c r="DQ122" s="916">
        <v>40956</v>
      </c>
      <c r="DR122" s="916"/>
      <c r="DS122" s="916"/>
      <c r="DT122" s="916"/>
      <c r="DU122" s="916"/>
      <c r="DV122" s="917">
        <v>0.1</v>
      </c>
      <c r="DW122" s="917"/>
      <c r="DX122" s="917"/>
      <c r="DY122" s="917"/>
      <c r="DZ122" s="918"/>
    </row>
    <row r="123" spans="1:130" s="197" customFormat="1" ht="26.25" customHeight="1" thickBot="1">
      <c r="A123" s="971"/>
      <c r="B123" s="942"/>
      <c r="C123" s="912" t="s">
        <v>429</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54">
        <v>120325</v>
      </c>
      <c r="AB123" s="955"/>
      <c r="AC123" s="955"/>
      <c r="AD123" s="955"/>
      <c r="AE123" s="956"/>
      <c r="AF123" s="957">
        <v>119575</v>
      </c>
      <c r="AG123" s="955"/>
      <c r="AH123" s="955"/>
      <c r="AI123" s="955"/>
      <c r="AJ123" s="956"/>
      <c r="AK123" s="957">
        <v>116415</v>
      </c>
      <c r="AL123" s="955"/>
      <c r="AM123" s="955"/>
      <c r="AN123" s="955"/>
      <c r="AO123" s="956"/>
      <c r="AP123" s="958">
        <v>0.3</v>
      </c>
      <c r="AQ123" s="959"/>
      <c r="AR123" s="959"/>
      <c r="AS123" s="959"/>
      <c r="AT123" s="960"/>
      <c r="AU123" s="1027" t="s">
        <v>443</v>
      </c>
      <c r="AV123" s="1028"/>
      <c r="AW123" s="1028"/>
      <c r="AX123" s="1028"/>
      <c r="AY123" s="1028"/>
      <c r="AZ123" s="1028"/>
      <c r="BA123" s="1028"/>
      <c r="BB123" s="1028"/>
      <c r="BC123" s="1028"/>
      <c r="BD123" s="1028"/>
      <c r="BE123" s="1028"/>
      <c r="BF123" s="1028"/>
      <c r="BG123" s="1028"/>
      <c r="BH123" s="1028"/>
      <c r="BI123" s="1028"/>
      <c r="BJ123" s="1028"/>
      <c r="BK123" s="1028"/>
      <c r="BL123" s="1028"/>
      <c r="BM123" s="1028"/>
      <c r="BN123" s="1028"/>
      <c r="BO123" s="1028"/>
      <c r="BP123" s="1029"/>
      <c r="BQ123" s="1022">
        <v>64.599999999999994</v>
      </c>
      <c r="BR123" s="1023"/>
      <c r="BS123" s="1023"/>
      <c r="BT123" s="1023"/>
      <c r="BU123" s="1023"/>
      <c r="BV123" s="1023">
        <v>64.2</v>
      </c>
      <c r="BW123" s="1023"/>
      <c r="BX123" s="1023"/>
      <c r="BY123" s="1023"/>
      <c r="BZ123" s="1023"/>
      <c r="CA123" s="1023">
        <v>49.5</v>
      </c>
      <c r="CB123" s="1023"/>
      <c r="CC123" s="1023"/>
      <c r="CD123" s="1023"/>
      <c r="CE123" s="1023"/>
      <c r="CF123" s="1024"/>
      <c r="CG123" s="1025"/>
      <c r="CH123" s="1025"/>
      <c r="CI123" s="1025"/>
      <c r="CJ123" s="1026"/>
      <c r="CK123" s="1012"/>
      <c r="CL123" s="1013"/>
      <c r="CM123" s="1013"/>
      <c r="CN123" s="1013"/>
      <c r="CO123" s="1014"/>
      <c r="CP123" s="1003"/>
      <c r="CQ123" s="1004"/>
      <c r="CR123" s="1004"/>
      <c r="CS123" s="1004"/>
      <c r="CT123" s="1004"/>
      <c r="CU123" s="1004"/>
      <c r="CV123" s="1004"/>
      <c r="CW123" s="1004"/>
      <c r="CX123" s="1004"/>
      <c r="CY123" s="1004"/>
      <c r="CZ123" s="1004"/>
      <c r="DA123" s="1004"/>
      <c r="DB123" s="1004"/>
      <c r="DC123" s="1004"/>
      <c r="DD123" s="1004"/>
      <c r="DE123" s="1004"/>
      <c r="DF123" s="1005"/>
      <c r="DG123" s="954"/>
      <c r="DH123" s="955"/>
      <c r="DI123" s="955"/>
      <c r="DJ123" s="955"/>
      <c r="DK123" s="956"/>
      <c r="DL123" s="957"/>
      <c r="DM123" s="955"/>
      <c r="DN123" s="955"/>
      <c r="DO123" s="955"/>
      <c r="DP123" s="956"/>
      <c r="DQ123" s="957"/>
      <c r="DR123" s="955"/>
      <c r="DS123" s="955"/>
      <c r="DT123" s="955"/>
      <c r="DU123" s="956"/>
      <c r="DV123" s="958"/>
      <c r="DW123" s="959"/>
      <c r="DX123" s="959"/>
      <c r="DY123" s="959"/>
      <c r="DZ123" s="960"/>
    </row>
    <row r="124" spans="1:130" s="197" customFormat="1" ht="26.25" customHeight="1">
      <c r="A124" s="971"/>
      <c r="B124" s="942"/>
      <c r="C124" s="912" t="s">
        <v>432</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54" t="s">
        <v>222</v>
      </c>
      <c r="AB124" s="955"/>
      <c r="AC124" s="955"/>
      <c r="AD124" s="955"/>
      <c r="AE124" s="956"/>
      <c r="AF124" s="957" t="s">
        <v>222</v>
      </c>
      <c r="AG124" s="955"/>
      <c r="AH124" s="955"/>
      <c r="AI124" s="955"/>
      <c r="AJ124" s="956"/>
      <c r="AK124" s="957" t="s">
        <v>222</v>
      </c>
      <c r="AL124" s="955"/>
      <c r="AM124" s="955"/>
      <c r="AN124" s="955"/>
      <c r="AO124" s="956"/>
      <c r="AP124" s="958" t="s">
        <v>222</v>
      </c>
      <c r="AQ124" s="959"/>
      <c r="AR124" s="959"/>
      <c r="AS124" s="959"/>
      <c r="AT124" s="96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5"/>
      <c r="CL124" s="1015"/>
      <c r="CM124" s="1015"/>
      <c r="CN124" s="1015"/>
      <c r="CO124" s="1016"/>
      <c r="CP124" s="1003" t="s">
        <v>444</v>
      </c>
      <c r="CQ124" s="1004"/>
      <c r="CR124" s="1004"/>
      <c r="CS124" s="1004"/>
      <c r="CT124" s="1004"/>
      <c r="CU124" s="1004"/>
      <c r="CV124" s="1004"/>
      <c r="CW124" s="1004"/>
      <c r="CX124" s="1004"/>
      <c r="CY124" s="1004"/>
      <c r="CZ124" s="1004"/>
      <c r="DA124" s="1004"/>
      <c r="DB124" s="1004"/>
      <c r="DC124" s="1004"/>
      <c r="DD124" s="1004"/>
      <c r="DE124" s="1004"/>
      <c r="DF124" s="1005"/>
      <c r="DG124" s="993" t="s">
        <v>222</v>
      </c>
      <c r="DH124" s="994"/>
      <c r="DI124" s="994"/>
      <c r="DJ124" s="994"/>
      <c r="DK124" s="995"/>
      <c r="DL124" s="996" t="s">
        <v>222</v>
      </c>
      <c r="DM124" s="994"/>
      <c r="DN124" s="994"/>
      <c r="DO124" s="994"/>
      <c r="DP124" s="995"/>
      <c r="DQ124" s="996" t="s">
        <v>222</v>
      </c>
      <c r="DR124" s="994"/>
      <c r="DS124" s="994"/>
      <c r="DT124" s="994"/>
      <c r="DU124" s="995"/>
      <c r="DV124" s="997" t="s">
        <v>222</v>
      </c>
      <c r="DW124" s="998"/>
      <c r="DX124" s="998"/>
      <c r="DY124" s="998"/>
      <c r="DZ124" s="999"/>
    </row>
    <row r="125" spans="1:130" s="197" customFormat="1" ht="26.25" customHeight="1" thickBot="1">
      <c r="A125" s="971"/>
      <c r="B125" s="942"/>
      <c r="C125" s="912" t="s">
        <v>434</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54" t="s">
        <v>222</v>
      </c>
      <c r="AB125" s="955"/>
      <c r="AC125" s="955"/>
      <c r="AD125" s="955"/>
      <c r="AE125" s="956"/>
      <c r="AF125" s="957" t="s">
        <v>222</v>
      </c>
      <c r="AG125" s="955"/>
      <c r="AH125" s="955"/>
      <c r="AI125" s="955"/>
      <c r="AJ125" s="956"/>
      <c r="AK125" s="957" t="s">
        <v>222</v>
      </c>
      <c r="AL125" s="955"/>
      <c r="AM125" s="955"/>
      <c r="AN125" s="955"/>
      <c r="AO125" s="956"/>
      <c r="AP125" s="958" t="s">
        <v>222</v>
      </c>
      <c r="AQ125" s="959"/>
      <c r="AR125" s="959"/>
      <c r="AS125" s="959"/>
      <c r="AT125" s="96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0" t="s">
        <v>445</v>
      </c>
      <c r="CL125" s="1010"/>
      <c r="CM125" s="1010"/>
      <c r="CN125" s="1010"/>
      <c r="CO125" s="1011"/>
      <c r="CP125" s="936" t="s">
        <v>446</v>
      </c>
      <c r="CQ125" s="886"/>
      <c r="CR125" s="886"/>
      <c r="CS125" s="886"/>
      <c r="CT125" s="886"/>
      <c r="CU125" s="886"/>
      <c r="CV125" s="886"/>
      <c r="CW125" s="886"/>
      <c r="CX125" s="886"/>
      <c r="CY125" s="886"/>
      <c r="CZ125" s="886"/>
      <c r="DA125" s="886"/>
      <c r="DB125" s="886"/>
      <c r="DC125" s="886"/>
      <c r="DD125" s="886"/>
      <c r="DE125" s="886"/>
      <c r="DF125" s="887"/>
      <c r="DG125" s="922" t="s">
        <v>222</v>
      </c>
      <c r="DH125" s="923"/>
      <c r="DI125" s="923"/>
      <c r="DJ125" s="923"/>
      <c r="DK125" s="923"/>
      <c r="DL125" s="923" t="s">
        <v>222</v>
      </c>
      <c r="DM125" s="923"/>
      <c r="DN125" s="923"/>
      <c r="DO125" s="923"/>
      <c r="DP125" s="923"/>
      <c r="DQ125" s="923" t="s">
        <v>222</v>
      </c>
      <c r="DR125" s="923"/>
      <c r="DS125" s="923"/>
      <c r="DT125" s="923"/>
      <c r="DU125" s="923"/>
      <c r="DV125" s="924" t="s">
        <v>222</v>
      </c>
      <c r="DW125" s="924"/>
      <c r="DX125" s="924"/>
      <c r="DY125" s="924"/>
      <c r="DZ125" s="925"/>
    </row>
    <row r="126" spans="1:130" s="197" customFormat="1" ht="26.25" customHeight="1">
      <c r="A126" s="971"/>
      <c r="B126" s="942"/>
      <c r="C126" s="912" t="s">
        <v>437</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54">
        <v>353998</v>
      </c>
      <c r="AB126" s="955"/>
      <c r="AC126" s="955"/>
      <c r="AD126" s="955"/>
      <c r="AE126" s="956"/>
      <c r="AF126" s="957">
        <v>357864</v>
      </c>
      <c r="AG126" s="955"/>
      <c r="AH126" s="955"/>
      <c r="AI126" s="955"/>
      <c r="AJ126" s="956"/>
      <c r="AK126" s="957">
        <v>343191</v>
      </c>
      <c r="AL126" s="955"/>
      <c r="AM126" s="955"/>
      <c r="AN126" s="955"/>
      <c r="AO126" s="956"/>
      <c r="AP126" s="958">
        <v>0.9</v>
      </c>
      <c r="AQ126" s="959"/>
      <c r="AR126" s="959"/>
      <c r="AS126" s="959"/>
      <c r="AT126" s="960"/>
      <c r="AU126" s="233"/>
      <c r="AV126" s="233"/>
      <c r="AW126" s="233"/>
      <c r="AX126" s="1032" t="s">
        <v>447</v>
      </c>
      <c r="AY126" s="1033"/>
      <c r="AZ126" s="1033"/>
      <c r="BA126" s="1033"/>
      <c r="BB126" s="1033"/>
      <c r="BC126" s="1033"/>
      <c r="BD126" s="1033"/>
      <c r="BE126" s="1034"/>
      <c r="BF126" s="1048" t="s">
        <v>448</v>
      </c>
      <c r="BG126" s="1033"/>
      <c r="BH126" s="1033"/>
      <c r="BI126" s="1033"/>
      <c r="BJ126" s="1033"/>
      <c r="BK126" s="1033"/>
      <c r="BL126" s="1034"/>
      <c r="BM126" s="1048" t="s">
        <v>449</v>
      </c>
      <c r="BN126" s="1033"/>
      <c r="BO126" s="1033"/>
      <c r="BP126" s="1033"/>
      <c r="BQ126" s="1033"/>
      <c r="BR126" s="1033"/>
      <c r="BS126" s="1034"/>
      <c r="BT126" s="1048" t="s">
        <v>450</v>
      </c>
      <c r="BU126" s="1033"/>
      <c r="BV126" s="1033"/>
      <c r="BW126" s="1033"/>
      <c r="BX126" s="1033"/>
      <c r="BY126" s="1033"/>
      <c r="BZ126" s="1049"/>
      <c r="CA126" s="233"/>
      <c r="CB126" s="233"/>
      <c r="CC126" s="233"/>
      <c r="CD126" s="234"/>
      <c r="CE126" s="234"/>
      <c r="CF126" s="234"/>
      <c r="CG126" s="231"/>
      <c r="CH126" s="231"/>
      <c r="CI126" s="231"/>
      <c r="CJ126" s="232"/>
      <c r="CK126" s="1013"/>
      <c r="CL126" s="1013"/>
      <c r="CM126" s="1013"/>
      <c r="CN126" s="1013"/>
      <c r="CO126" s="1014"/>
      <c r="CP126" s="945" t="s">
        <v>451</v>
      </c>
      <c r="CQ126" s="946"/>
      <c r="CR126" s="946"/>
      <c r="CS126" s="946"/>
      <c r="CT126" s="946"/>
      <c r="CU126" s="946"/>
      <c r="CV126" s="946"/>
      <c r="CW126" s="946"/>
      <c r="CX126" s="946"/>
      <c r="CY126" s="946"/>
      <c r="CZ126" s="946"/>
      <c r="DA126" s="946"/>
      <c r="DB126" s="946"/>
      <c r="DC126" s="946"/>
      <c r="DD126" s="946"/>
      <c r="DE126" s="946"/>
      <c r="DF126" s="947"/>
      <c r="DG126" s="915">
        <v>838342</v>
      </c>
      <c r="DH126" s="916"/>
      <c r="DI126" s="916"/>
      <c r="DJ126" s="916"/>
      <c r="DK126" s="916"/>
      <c r="DL126" s="916">
        <v>800734</v>
      </c>
      <c r="DM126" s="916"/>
      <c r="DN126" s="916"/>
      <c r="DO126" s="916"/>
      <c r="DP126" s="916"/>
      <c r="DQ126" s="916">
        <v>1052531</v>
      </c>
      <c r="DR126" s="916"/>
      <c r="DS126" s="916"/>
      <c r="DT126" s="916"/>
      <c r="DU126" s="916"/>
      <c r="DV126" s="917">
        <v>2.8</v>
      </c>
      <c r="DW126" s="917"/>
      <c r="DX126" s="917"/>
      <c r="DY126" s="917"/>
      <c r="DZ126" s="918"/>
    </row>
    <row r="127" spans="1:130" s="197" customFormat="1" ht="26.25" customHeight="1" thickBot="1">
      <c r="A127" s="972"/>
      <c r="B127" s="944"/>
      <c r="C127" s="1000" t="s">
        <v>452</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54" t="s">
        <v>222</v>
      </c>
      <c r="AB127" s="955"/>
      <c r="AC127" s="955"/>
      <c r="AD127" s="955"/>
      <c r="AE127" s="956"/>
      <c r="AF127" s="957" t="s">
        <v>222</v>
      </c>
      <c r="AG127" s="955"/>
      <c r="AH127" s="955"/>
      <c r="AI127" s="955"/>
      <c r="AJ127" s="956"/>
      <c r="AK127" s="957" t="s">
        <v>222</v>
      </c>
      <c r="AL127" s="955"/>
      <c r="AM127" s="955"/>
      <c r="AN127" s="955"/>
      <c r="AO127" s="956"/>
      <c r="AP127" s="958" t="s">
        <v>222</v>
      </c>
      <c r="AQ127" s="959"/>
      <c r="AR127" s="959"/>
      <c r="AS127" s="959"/>
      <c r="AT127" s="960"/>
      <c r="AU127" s="233"/>
      <c r="AV127" s="233"/>
      <c r="AW127" s="233"/>
      <c r="AX127" s="885" t="s">
        <v>453</v>
      </c>
      <c r="AY127" s="886"/>
      <c r="AZ127" s="886"/>
      <c r="BA127" s="886"/>
      <c r="BB127" s="886"/>
      <c r="BC127" s="886"/>
      <c r="BD127" s="886"/>
      <c r="BE127" s="887"/>
      <c r="BF127" s="1037" t="s">
        <v>222</v>
      </c>
      <c r="BG127" s="1038"/>
      <c r="BH127" s="1038"/>
      <c r="BI127" s="1038"/>
      <c r="BJ127" s="1038"/>
      <c r="BK127" s="1038"/>
      <c r="BL127" s="1047"/>
      <c r="BM127" s="1037">
        <v>11.39</v>
      </c>
      <c r="BN127" s="1038"/>
      <c r="BO127" s="1038"/>
      <c r="BP127" s="1038"/>
      <c r="BQ127" s="1038"/>
      <c r="BR127" s="1038"/>
      <c r="BS127" s="1047"/>
      <c r="BT127" s="1037">
        <v>20</v>
      </c>
      <c r="BU127" s="1038"/>
      <c r="BV127" s="1038"/>
      <c r="BW127" s="1038"/>
      <c r="BX127" s="1038"/>
      <c r="BY127" s="1038"/>
      <c r="BZ127" s="1039"/>
      <c r="CA127" s="234"/>
      <c r="CB127" s="234"/>
      <c r="CC127" s="234"/>
      <c r="CD127" s="234"/>
      <c r="CE127" s="234"/>
      <c r="CF127" s="234"/>
      <c r="CG127" s="231"/>
      <c r="CH127" s="231"/>
      <c r="CI127" s="231"/>
      <c r="CJ127" s="232"/>
      <c r="CK127" s="1035"/>
      <c r="CL127" s="1035"/>
      <c r="CM127" s="1035"/>
      <c r="CN127" s="1035"/>
      <c r="CO127" s="1036"/>
      <c r="CP127" s="1040" t="s">
        <v>454</v>
      </c>
      <c r="CQ127" s="1041"/>
      <c r="CR127" s="1041"/>
      <c r="CS127" s="1041"/>
      <c r="CT127" s="1041"/>
      <c r="CU127" s="1041"/>
      <c r="CV127" s="1041"/>
      <c r="CW127" s="1041"/>
      <c r="CX127" s="1041"/>
      <c r="CY127" s="1041"/>
      <c r="CZ127" s="1041"/>
      <c r="DA127" s="1041"/>
      <c r="DB127" s="1041"/>
      <c r="DC127" s="1041"/>
      <c r="DD127" s="1041"/>
      <c r="DE127" s="1041"/>
      <c r="DF127" s="1042"/>
      <c r="DG127" s="1043">
        <v>265040</v>
      </c>
      <c r="DH127" s="1044"/>
      <c r="DI127" s="1044"/>
      <c r="DJ127" s="1044"/>
      <c r="DK127" s="1044"/>
      <c r="DL127" s="1044">
        <v>39862</v>
      </c>
      <c r="DM127" s="1044"/>
      <c r="DN127" s="1044"/>
      <c r="DO127" s="1044"/>
      <c r="DP127" s="1044"/>
      <c r="DQ127" s="1044">
        <v>35556</v>
      </c>
      <c r="DR127" s="1044"/>
      <c r="DS127" s="1044"/>
      <c r="DT127" s="1044"/>
      <c r="DU127" s="1044"/>
      <c r="DV127" s="1045">
        <v>0.1</v>
      </c>
      <c r="DW127" s="1045"/>
      <c r="DX127" s="1045"/>
      <c r="DY127" s="1045"/>
      <c r="DZ127" s="1046"/>
    </row>
    <row r="128" spans="1:130" s="197" customFormat="1" ht="26.25" customHeight="1">
      <c r="A128" s="1067" t="s">
        <v>455</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456</v>
      </c>
      <c r="X128" s="1069"/>
      <c r="Y128" s="1069"/>
      <c r="Z128" s="1070"/>
      <c r="AA128" s="1085">
        <v>2601600</v>
      </c>
      <c r="AB128" s="1086"/>
      <c r="AC128" s="1086"/>
      <c r="AD128" s="1086"/>
      <c r="AE128" s="1087"/>
      <c r="AF128" s="1088">
        <v>2381645</v>
      </c>
      <c r="AG128" s="1086"/>
      <c r="AH128" s="1086"/>
      <c r="AI128" s="1086"/>
      <c r="AJ128" s="1087"/>
      <c r="AK128" s="1088">
        <v>2434619</v>
      </c>
      <c r="AL128" s="1086"/>
      <c r="AM128" s="1086"/>
      <c r="AN128" s="1086"/>
      <c r="AO128" s="1087"/>
      <c r="AP128" s="1089"/>
      <c r="AQ128" s="1090"/>
      <c r="AR128" s="1090"/>
      <c r="AS128" s="1090"/>
      <c r="AT128" s="1091"/>
      <c r="AU128" s="235"/>
      <c r="AV128" s="235"/>
      <c r="AW128" s="235"/>
      <c r="AX128" s="1050" t="s">
        <v>457</v>
      </c>
      <c r="AY128" s="946"/>
      <c r="AZ128" s="946"/>
      <c r="BA128" s="946"/>
      <c r="BB128" s="946"/>
      <c r="BC128" s="946"/>
      <c r="BD128" s="946"/>
      <c r="BE128" s="947"/>
      <c r="BF128" s="1062" t="s">
        <v>222</v>
      </c>
      <c r="BG128" s="1063"/>
      <c r="BH128" s="1063"/>
      <c r="BI128" s="1063"/>
      <c r="BJ128" s="1063"/>
      <c r="BK128" s="1063"/>
      <c r="BL128" s="1064"/>
      <c r="BM128" s="1062">
        <v>16.39</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6" t="s">
        <v>90</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1056" t="s">
        <v>458</v>
      </c>
      <c r="X129" s="1057"/>
      <c r="Y129" s="1057"/>
      <c r="Z129" s="1058"/>
      <c r="AA129" s="954">
        <v>42070289</v>
      </c>
      <c r="AB129" s="955"/>
      <c r="AC129" s="955"/>
      <c r="AD129" s="955"/>
      <c r="AE129" s="956"/>
      <c r="AF129" s="957">
        <v>42235730</v>
      </c>
      <c r="AG129" s="955"/>
      <c r="AH129" s="955"/>
      <c r="AI129" s="955"/>
      <c r="AJ129" s="956"/>
      <c r="AK129" s="957">
        <v>42708278</v>
      </c>
      <c r="AL129" s="955"/>
      <c r="AM129" s="955"/>
      <c r="AN129" s="955"/>
      <c r="AO129" s="956"/>
      <c r="AP129" s="1059"/>
      <c r="AQ129" s="1060"/>
      <c r="AR129" s="1060"/>
      <c r="AS129" s="1060"/>
      <c r="AT129" s="1061"/>
      <c r="AU129" s="235"/>
      <c r="AV129" s="235"/>
      <c r="AW129" s="235"/>
      <c r="AX129" s="1050" t="s">
        <v>459</v>
      </c>
      <c r="AY129" s="946"/>
      <c r="AZ129" s="946"/>
      <c r="BA129" s="946"/>
      <c r="BB129" s="946"/>
      <c r="BC129" s="946"/>
      <c r="BD129" s="946"/>
      <c r="BE129" s="947"/>
      <c r="BF129" s="1051">
        <v>7.8</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6" t="s">
        <v>460</v>
      </c>
      <c r="B130" s="927"/>
      <c r="C130" s="927"/>
      <c r="D130" s="927"/>
      <c r="E130" s="927"/>
      <c r="F130" s="927"/>
      <c r="G130" s="927"/>
      <c r="H130" s="927"/>
      <c r="I130" s="927"/>
      <c r="J130" s="927"/>
      <c r="K130" s="927"/>
      <c r="L130" s="927"/>
      <c r="M130" s="927"/>
      <c r="N130" s="927"/>
      <c r="O130" s="927"/>
      <c r="P130" s="927"/>
      <c r="Q130" s="927"/>
      <c r="R130" s="927"/>
      <c r="S130" s="927"/>
      <c r="T130" s="927"/>
      <c r="U130" s="927"/>
      <c r="V130" s="927"/>
      <c r="W130" s="1056" t="s">
        <v>461</v>
      </c>
      <c r="X130" s="1057"/>
      <c r="Y130" s="1057"/>
      <c r="Z130" s="1058"/>
      <c r="AA130" s="954">
        <v>5747143</v>
      </c>
      <c r="AB130" s="955"/>
      <c r="AC130" s="955"/>
      <c r="AD130" s="955"/>
      <c r="AE130" s="956"/>
      <c r="AF130" s="957">
        <v>5498427</v>
      </c>
      <c r="AG130" s="955"/>
      <c r="AH130" s="955"/>
      <c r="AI130" s="955"/>
      <c r="AJ130" s="956"/>
      <c r="AK130" s="957">
        <v>5366370</v>
      </c>
      <c r="AL130" s="955"/>
      <c r="AM130" s="955"/>
      <c r="AN130" s="955"/>
      <c r="AO130" s="956"/>
      <c r="AP130" s="1059"/>
      <c r="AQ130" s="1060"/>
      <c r="AR130" s="1060"/>
      <c r="AS130" s="1060"/>
      <c r="AT130" s="1061"/>
      <c r="AU130" s="235"/>
      <c r="AV130" s="235"/>
      <c r="AW130" s="235"/>
      <c r="AX130" s="1109" t="s">
        <v>462</v>
      </c>
      <c r="AY130" s="1041"/>
      <c r="AZ130" s="1041"/>
      <c r="BA130" s="1041"/>
      <c r="BB130" s="1041"/>
      <c r="BC130" s="1041"/>
      <c r="BD130" s="1041"/>
      <c r="BE130" s="1042"/>
      <c r="BF130" s="1071">
        <v>49.5</v>
      </c>
      <c r="BG130" s="1072"/>
      <c r="BH130" s="1072"/>
      <c r="BI130" s="1072"/>
      <c r="BJ130" s="1072"/>
      <c r="BK130" s="1072"/>
      <c r="BL130" s="1073"/>
      <c r="BM130" s="1071">
        <v>350</v>
      </c>
      <c r="BN130" s="1072"/>
      <c r="BO130" s="1072"/>
      <c r="BP130" s="1072"/>
      <c r="BQ130" s="1072"/>
      <c r="BR130" s="1072"/>
      <c r="BS130" s="1073"/>
      <c r="BT130" s="1074"/>
      <c r="BU130" s="1075"/>
      <c r="BV130" s="1075"/>
      <c r="BW130" s="1075"/>
      <c r="BX130" s="1075"/>
      <c r="BY130" s="1075"/>
      <c r="BZ130" s="107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463</v>
      </c>
      <c r="X131" s="1080"/>
      <c r="Y131" s="1080"/>
      <c r="Z131" s="1081"/>
      <c r="AA131" s="993">
        <v>36323146</v>
      </c>
      <c r="AB131" s="994"/>
      <c r="AC131" s="994"/>
      <c r="AD131" s="994"/>
      <c r="AE131" s="995"/>
      <c r="AF131" s="996">
        <v>36737303</v>
      </c>
      <c r="AG131" s="994"/>
      <c r="AH131" s="994"/>
      <c r="AI131" s="994"/>
      <c r="AJ131" s="995"/>
      <c r="AK131" s="996">
        <v>37341908</v>
      </c>
      <c r="AL131" s="994"/>
      <c r="AM131" s="994"/>
      <c r="AN131" s="994"/>
      <c r="AO131" s="995"/>
      <c r="AP131" s="1082"/>
      <c r="AQ131" s="1083"/>
      <c r="AR131" s="1083"/>
      <c r="AS131" s="1083"/>
      <c r="AT131" s="108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8.5836966690000001</v>
      </c>
      <c r="AB132" s="1100"/>
      <c r="AC132" s="1100"/>
      <c r="AD132" s="1100"/>
      <c r="AE132" s="1101"/>
      <c r="AF132" s="1102">
        <v>8.2668146759999992</v>
      </c>
      <c r="AG132" s="1100"/>
      <c r="AH132" s="1100"/>
      <c r="AI132" s="1100"/>
      <c r="AJ132" s="1101"/>
      <c r="AK132" s="1102">
        <v>6.7865252089999997</v>
      </c>
      <c r="AL132" s="1100"/>
      <c r="AM132" s="1100"/>
      <c r="AN132" s="1100"/>
      <c r="AO132" s="1101"/>
      <c r="AP132" s="983"/>
      <c r="AQ132" s="984"/>
      <c r="AR132" s="984"/>
      <c r="AS132" s="984"/>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466</v>
      </c>
      <c r="W133" s="1104"/>
      <c r="X133" s="1104"/>
      <c r="Y133" s="1104"/>
      <c r="Z133" s="1105"/>
      <c r="AA133" s="1106">
        <v>9.1</v>
      </c>
      <c r="AB133" s="1107"/>
      <c r="AC133" s="1107"/>
      <c r="AD133" s="1107"/>
      <c r="AE133" s="1108"/>
      <c r="AF133" s="1106">
        <v>8.6</v>
      </c>
      <c r="AG133" s="1107"/>
      <c r="AH133" s="1107"/>
      <c r="AI133" s="1107"/>
      <c r="AJ133" s="1108"/>
      <c r="AK133" s="1106">
        <v>7.8</v>
      </c>
      <c r="AL133" s="1107"/>
      <c r="AM133" s="1107"/>
      <c r="AN133" s="1107"/>
      <c r="AO133" s="1108"/>
      <c r="AP133" s="1024"/>
      <c r="AQ133" s="1025"/>
      <c r="AR133" s="1025"/>
      <c r="AS133" s="1025"/>
      <c r="AT133" s="109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3" t="s">
        <v>469</v>
      </c>
      <c r="L7" s="254"/>
      <c r="M7" s="255" t="s">
        <v>470</v>
      </c>
      <c r="N7" s="256"/>
    </row>
    <row r="8" spans="1:16">
      <c r="A8" s="248"/>
      <c r="B8" s="244"/>
      <c r="C8" s="244"/>
      <c r="D8" s="244"/>
      <c r="E8" s="244"/>
      <c r="F8" s="244"/>
      <c r="G8" s="257"/>
      <c r="H8" s="258"/>
      <c r="I8" s="258"/>
      <c r="J8" s="259"/>
      <c r="K8" s="1114"/>
      <c r="L8" s="260" t="s">
        <v>471</v>
      </c>
      <c r="M8" s="261" t="s">
        <v>472</v>
      </c>
      <c r="N8" s="262" t="s">
        <v>473</v>
      </c>
    </row>
    <row r="9" spans="1:16">
      <c r="A9" s="248"/>
      <c r="B9" s="244"/>
      <c r="C9" s="244"/>
      <c r="D9" s="244"/>
      <c r="E9" s="244"/>
      <c r="F9" s="244"/>
      <c r="G9" s="1115" t="s">
        <v>474</v>
      </c>
      <c r="H9" s="1116"/>
      <c r="I9" s="1116"/>
      <c r="J9" s="1117"/>
      <c r="K9" s="263">
        <v>14208727</v>
      </c>
      <c r="L9" s="264">
        <v>60646</v>
      </c>
      <c r="M9" s="265">
        <v>55535</v>
      </c>
      <c r="N9" s="266">
        <v>9.1999999999999993</v>
      </c>
    </row>
    <row r="10" spans="1:16">
      <c r="A10" s="248"/>
      <c r="B10" s="244"/>
      <c r="C10" s="244"/>
      <c r="D10" s="244"/>
      <c r="E10" s="244"/>
      <c r="F10" s="244"/>
      <c r="G10" s="1115" t="s">
        <v>475</v>
      </c>
      <c r="H10" s="1116"/>
      <c r="I10" s="1116"/>
      <c r="J10" s="1117"/>
      <c r="K10" s="267">
        <v>1202063</v>
      </c>
      <c r="L10" s="268">
        <v>5131</v>
      </c>
      <c r="M10" s="269">
        <v>3368</v>
      </c>
      <c r="N10" s="270">
        <v>52.3</v>
      </c>
    </row>
    <row r="11" spans="1:16" ht="13.5" customHeight="1">
      <c r="A11" s="248"/>
      <c r="B11" s="244"/>
      <c r="C11" s="244"/>
      <c r="D11" s="244"/>
      <c r="E11" s="244"/>
      <c r="F11" s="244"/>
      <c r="G11" s="1115" t="s">
        <v>476</v>
      </c>
      <c r="H11" s="1116"/>
      <c r="I11" s="1116"/>
      <c r="J11" s="1117"/>
      <c r="K11" s="267">
        <v>7154</v>
      </c>
      <c r="L11" s="268">
        <v>31</v>
      </c>
      <c r="M11" s="269">
        <v>1911</v>
      </c>
      <c r="N11" s="270">
        <v>-98.4</v>
      </c>
    </row>
    <row r="12" spans="1:16" ht="13.5" customHeight="1">
      <c r="A12" s="248"/>
      <c r="B12" s="244"/>
      <c r="C12" s="244"/>
      <c r="D12" s="244"/>
      <c r="E12" s="244"/>
      <c r="F12" s="244"/>
      <c r="G12" s="1115" t="s">
        <v>477</v>
      </c>
      <c r="H12" s="1116"/>
      <c r="I12" s="1116"/>
      <c r="J12" s="1117"/>
      <c r="K12" s="267">
        <v>884934</v>
      </c>
      <c r="L12" s="268">
        <v>3777</v>
      </c>
      <c r="M12" s="269">
        <v>1237</v>
      </c>
      <c r="N12" s="270">
        <v>205.3</v>
      </c>
    </row>
    <row r="13" spans="1:16" ht="13.5" customHeight="1">
      <c r="A13" s="248"/>
      <c r="B13" s="244"/>
      <c r="C13" s="244"/>
      <c r="D13" s="244"/>
      <c r="E13" s="244"/>
      <c r="F13" s="244"/>
      <c r="G13" s="1115" t="s">
        <v>478</v>
      </c>
      <c r="H13" s="1116"/>
      <c r="I13" s="1116"/>
      <c r="J13" s="1117"/>
      <c r="K13" s="267" t="s">
        <v>479</v>
      </c>
      <c r="L13" s="268" t="s">
        <v>479</v>
      </c>
      <c r="M13" s="269">
        <v>28</v>
      </c>
      <c r="N13" s="270" t="s">
        <v>479</v>
      </c>
    </row>
    <row r="14" spans="1:16" ht="13.5" customHeight="1">
      <c r="A14" s="248"/>
      <c r="B14" s="244"/>
      <c r="C14" s="244"/>
      <c r="D14" s="244"/>
      <c r="E14" s="244"/>
      <c r="F14" s="244"/>
      <c r="G14" s="1115" t="s">
        <v>480</v>
      </c>
      <c r="H14" s="1116"/>
      <c r="I14" s="1116"/>
      <c r="J14" s="1117"/>
      <c r="K14" s="267">
        <v>425137</v>
      </c>
      <c r="L14" s="268">
        <v>1815</v>
      </c>
      <c r="M14" s="269">
        <v>1900</v>
      </c>
      <c r="N14" s="270">
        <v>-4.5</v>
      </c>
    </row>
    <row r="15" spans="1:16" ht="13.5" customHeight="1">
      <c r="A15" s="248"/>
      <c r="B15" s="244"/>
      <c r="C15" s="244"/>
      <c r="D15" s="244"/>
      <c r="E15" s="244"/>
      <c r="F15" s="244"/>
      <c r="G15" s="1115" t="s">
        <v>481</v>
      </c>
      <c r="H15" s="1116"/>
      <c r="I15" s="1116"/>
      <c r="J15" s="1117"/>
      <c r="K15" s="267">
        <v>158015</v>
      </c>
      <c r="L15" s="268">
        <v>674</v>
      </c>
      <c r="M15" s="269">
        <v>1089</v>
      </c>
      <c r="N15" s="270">
        <v>-38.1</v>
      </c>
    </row>
    <row r="16" spans="1:16">
      <c r="A16" s="248"/>
      <c r="B16" s="244"/>
      <c r="C16" s="244"/>
      <c r="D16" s="244"/>
      <c r="E16" s="244"/>
      <c r="F16" s="244"/>
      <c r="G16" s="1118" t="s">
        <v>482</v>
      </c>
      <c r="H16" s="1119"/>
      <c r="I16" s="1119"/>
      <c r="J16" s="1120"/>
      <c r="K16" s="268">
        <v>-1386405</v>
      </c>
      <c r="L16" s="268">
        <v>-5917</v>
      </c>
      <c r="M16" s="269">
        <v>-5815</v>
      </c>
      <c r="N16" s="270">
        <v>1.8</v>
      </c>
    </row>
    <row r="17" spans="1:16">
      <c r="A17" s="248"/>
      <c r="B17" s="244"/>
      <c r="C17" s="244"/>
      <c r="D17" s="244"/>
      <c r="E17" s="244"/>
      <c r="F17" s="244"/>
      <c r="G17" s="1118" t="s">
        <v>171</v>
      </c>
      <c r="H17" s="1119"/>
      <c r="I17" s="1119"/>
      <c r="J17" s="1120"/>
      <c r="K17" s="268">
        <v>15499625</v>
      </c>
      <c r="L17" s="268">
        <v>66156</v>
      </c>
      <c r="M17" s="269">
        <v>59252</v>
      </c>
      <c r="N17" s="270">
        <v>11.7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0" t="s">
        <v>487</v>
      </c>
      <c r="H21" s="1111"/>
      <c r="I21" s="1111"/>
      <c r="J21" s="1112"/>
      <c r="K21" s="280">
        <v>5.6</v>
      </c>
      <c r="L21" s="281">
        <v>6.1</v>
      </c>
      <c r="M21" s="282">
        <v>-0.5</v>
      </c>
      <c r="N21" s="249"/>
      <c r="O21" s="283"/>
      <c r="P21" s="279"/>
    </row>
    <row r="22" spans="1:16" s="284" customFormat="1">
      <c r="A22" s="279"/>
      <c r="B22" s="249"/>
      <c r="C22" s="249"/>
      <c r="D22" s="249"/>
      <c r="E22" s="249"/>
      <c r="F22" s="249"/>
      <c r="G22" s="1110" t="s">
        <v>488</v>
      </c>
      <c r="H22" s="1111"/>
      <c r="I22" s="1111"/>
      <c r="J22" s="1112"/>
      <c r="K22" s="285">
        <v>99.1</v>
      </c>
      <c r="L22" s="286">
        <v>99.9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3" t="s">
        <v>469</v>
      </c>
      <c r="L30" s="254"/>
      <c r="M30" s="255" t="s">
        <v>470</v>
      </c>
      <c r="N30" s="256"/>
    </row>
    <row r="31" spans="1:16">
      <c r="A31" s="248"/>
      <c r="B31" s="244"/>
      <c r="C31" s="244"/>
      <c r="D31" s="244"/>
      <c r="E31" s="244"/>
      <c r="F31" s="244"/>
      <c r="G31" s="257"/>
      <c r="H31" s="258"/>
      <c r="I31" s="258"/>
      <c r="J31" s="259"/>
      <c r="K31" s="1114"/>
      <c r="L31" s="260" t="s">
        <v>471</v>
      </c>
      <c r="M31" s="261" t="s">
        <v>472</v>
      </c>
      <c r="N31" s="262" t="s">
        <v>473</v>
      </c>
    </row>
    <row r="32" spans="1:16" ht="27" customHeight="1">
      <c r="A32" s="248"/>
      <c r="B32" s="244"/>
      <c r="C32" s="244"/>
      <c r="D32" s="244"/>
      <c r="E32" s="244"/>
      <c r="F32" s="244"/>
      <c r="G32" s="1126" t="s">
        <v>492</v>
      </c>
      <c r="H32" s="1127"/>
      <c r="I32" s="1127"/>
      <c r="J32" s="1128"/>
      <c r="K32" s="294">
        <v>7954310</v>
      </c>
      <c r="L32" s="294">
        <v>33951</v>
      </c>
      <c r="M32" s="295">
        <v>34486</v>
      </c>
      <c r="N32" s="296">
        <v>-1.6</v>
      </c>
    </row>
    <row r="33" spans="1:16" ht="13.5" customHeight="1">
      <c r="A33" s="248"/>
      <c r="B33" s="244"/>
      <c r="C33" s="244"/>
      <c r="D33" s="244"/>
      <c r="E33" s="244"/>
      <c r="F33" s="244"/>
      <c r="G33" s="1126" t="s">
        <v>493</v>
      </c>
      <c r="H33" s="1127"/>
      <c r="I33" s="1127"/>
      <c r="J33" s="1128"/>
      <c r="K33" s="294" t="s">
        <v>479</v>
      </c>
      <c r="L33" s="294" t="s">
        <v>479</v>
      </c>
      <c r="M33" s="295">
        <v>2</v>
      </c>
      <c r="N33" s="296" t="s">
        <v>479</v>
      </c>
    </row>
    <row r="34" spans="1:16" ht="27" customHeight="1">
      <c r="A34" s="248"/>
      <c r="B34" s="244"/>
      <c r="C34" s="244"/>
      <c r="D34" s="244"/>
      <c r="E34" s="244"/>
      <c r="F34" s="244"/>
      <c r="G34" s="1126" t="s">
        <v>494</v>
      </c>
      <c r="H34" s="1127"/>
      <c r="I34" s="1127"/>
      <c r="J34" s="1128"/>
      <c r="K34" s="294">
        <v>30000</v>
      </c>
      <c r="L34" s="294">
        <v>128</v>
      </c>
      <c r="M34" s="295">
        <v>70</v>
      </c>
      <c r="N34" s="296">
        <v>82.9</v>
      </c>
    </row>
    <row r="35" spans="1:16" ht="27" customHeight="1">
      <c r="A35" s="248"/>
      <c r="B35" s="244"/>
      <c r="C35" s="244"/>
      <c r="D35" s="244"/>
      <c r="E35" s="244"/>
      <c r="F35" s="244"/>
      <c r="G35" s="1126" t="s">
        <v>495</v>
      </c>
      <c r="H35" s="1127"/>
      <c r="I35" s="1127"/>
      <c r="J35" s="1128"/>
      <c r="K35" s="294">
        <v>1881204</v>
      </c>
      <c r="L35" s="294">
        <v>8029</v>
      </c>
      <c r="M35" s="295">
        <v>11940</v>
      </c>
      <c r="N35" s="296">
        <v>-32.799999999999997</v>
      </c>
    </row>
    <row r="36" spans="1:16" ht="27" customHeight="1">
      <c r="A36" s="248"/>
      <c r="B36" s="244"/>
      <c r="C36" s="244"/>
      <c r="D36" s="244"/>
      <c r="E36" s="244"/>
      <c r="F36" s="244"/>
      <c r="G36" s="1126" t="s">
        <v>496</v>
      </c>
      <c r="H36" s="1127"/>
      <c r="I36" s="1127"/>
      <c r="J36" s="1128"/>
      <c r="K36" s="294">
        <v>3497</v>
      </c>
      <c r="L36" s="294">
        <v>15</v>
      </c>
      <c r="M36" s="295">
        <v>512</v>
      </c>
      <c r="N36" s="296">
        <v>-97.1</v>
      </c>
    </row>
    <row r="37" spans="1:16" ht="13.5" customHeight="1">
      <c r="A37" s="248"/>
      <c r="B37" s="244"/>
      <c r="C37" s="244"/>
      <c r="D37" s="244"/>
      <c r="E37" s="244"/>
      <c r="F37" s="244"/>
      <c r="G37" s="1126" t="s">
        <v>497</v>
      </c>
      <c r="H37" s="1127"/>
      <c r="I37" s="1127"/>
      <c r="J37" s="1128"/>
      <c r="K37" s="294">
        <v>465698</v>
      </c>
      <c r="L37" s="294">
        <v>1988</v>
      </c>
      <c r="M37" s="295">
        <v>1781</v>
      </c>
      <c r="N37" s="296">
        <v>11.6</v>
      </c>
    </row>
    <row r="38" spans="1:16" ht="27" customHeight="1">
      <c r="A38" s="248"/>
      <c r="B38" s="244"/>
      <c r="C38" s="244"/>
      <c r="D38" s="244"/>
      <c r="E38" s="244"/>
      <c r="F38" s="244"/>
      <c r="G38" s="1129" t="s">
        <v>498</v>
      </c>
      <c r="H38" s="1130"/>
      <c r="I38" s="1130"/>
      <c r="J38" s="1131"/>
      <c r="K38" s="297">
        <v>498</v>
      </c>
      <c r="L38" s="297">
        <v>2</v>
      </c>
      <c r="M38" s="298">
        <v>5</v>
      </c>
      <c r="N38" s="299">
        <v>-60</v>
      </c>
      <c r="O38" s="293"/>
    </row>
    <row r="39" spans="1:16">
      <c r="A39" s="248"/>
      <c r="B39" s="244"/>
      <c r="C39" s="244"/>
      <c r="D39" s="244"/>
      <c r="E39" s="244"/>
      <c r="F39" s="244"/>
      <c r="G39" s="1129" t="s">
        <v>499</v>
      </c>
      <c r="H39" s="1130"/>
      <c r="I39" s="1130"/>
      <c r="J39" s="1131"/>
      <c r="K39" s="300">
        <v>-2434619</v>
      </c>
      <c r="L39" s="300">
        <v>-10391</v>
      </c>
      <c r="M39" s="301">
        <v>-8044</v>
      </c>
      <c r="N39" s="302">
        <v>29.2</v>
      </c>
      <c r="O39" s="293"/>
    </row>
    <row r="40" spans="1:16" ht="27" customHeight="1">
      <c r="A40" s="248"/>
      <c r="B40" s="244"/>
      <c r="C40" s="244"/>
      <c r="D40" s="244"/>
      <c r="E40" s="244"/>
      <c r="F40" s="244"/>
      <c r="G40" s="1126" t="s">
        <v>500</v>
      </c>
      <c r="H40" s="1127"/>
      <c r="I40" s="1127"/>
      <c r="J40" s="1128"/>
      <c r="K40" s="300">
        <v>-5366370</v>
      </c>
      <c r="L40" s="300">
        <v>-22905</v>
      </c>
      <c r="M40" s="301">
        <v>-28362</v>
      </c>
      <c r="N40" s="302">
        <v>-19.2</v>
      </c>
      <c r="O40" s="293"/>
    </row>
    <row r="41" spans="1:16">
      <c r="A41" s="248"/>
      <c r="B41" s="244"/>
      <c r="C41" s="244"/>
      <c r="D41" s="244"/>
      <c r="E41" s="244"/>
      <c r="F41" s="244"/>
      <c r="G41" s="1132" t="s">
        <v>282</v>
      </c>
      <c r="H41" s="1133"/>
      <c r="I41" s="1133"/>
      <c r="J41" s="1134"/>
      <c r="K41" s="294">
        <v>2534218</v>
      </c>
      <c r="L41" s="300">
        <v>10817</v>
      </c>
      <c r="M41" s="301">
        <v>12390</v>
      </c>
      <c r="N41" s="302">
        <v>-12.7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1" t="s">
        <v>469</v>
      </c>
      <c r="J49" s="1123" t="s">
        <v>504</v>
      </c>
      <c r="K49" s="1124"/>
      <c r="L49" s="1124"/>
      <c r="M49" s="1124"/>
      <c r="N49" s="1125"/>
    </row>
    <row r="50" spans="1:14">
      <c r="A50" s="248"/>
      <c r="B50" s="244"/>
      <c r="C50" s="244"/>
      <c r="D50" s="244"/>
      <c r="E50" s="244"/>
      <c r="F50" s="244"/>
      <c r="G50" s="312"/>
      <c r="H50" s="313"/>
      <c r="I50" s="1122"/>
      <c r="J50" s="314" t="s">
        <v>505</v>
      </c>
      <c r="K50" s="315" t="s">
        <v>506</v>
      </c>
      <c r="L50" s="316" t="s">
        <v>507</v>
      </c>
      <c r="M50" s="317" t="s">
        <v>508</v>
      </c>
      <c r="N50" s="318" t="s">
        <v>509</v>
      </c>
    </row>
    <row r="51" spans="1:14">
      <c r="A51" s="248"/>
      <c r="B51" s="244"/>
      <c r="C51" s="244"/>
      <c r="D51" s="244"/>
      <c r="E51" s="244"/>
      <c r="F51" s="244"/>
      <c r="G51" s="310" t="s">
        <v>510</v>
      </c>
      <c r="H51" s="311"/>
      <c r="I51" s="319">
        <v>7698592</v>
      </c>
      <c r="J51" s="320">
        <v>33792</v>
      </c>
      <c r="K51" s="321">
        <v>18.5</v>
      </c>
      <c r="L51" s="322">
        <v>42247</v>
      </c>
      <c r="M51" s="323">
        <v>7.8</v>
      </c>
      <c r="N51" s="324">
        <v>10.7</v>
      </c>
    </row>
    <row r="52" spans="1:14">
      <c r="A52" s="248"/>
      <c r="B52" s="244"/>
      <c r="C52" s="244"/>
      <c r="D52" s="244"/>
      <c r="E52" s="244"/>
      <c r="F52" s="244"/>
      <c r="G52" s="325"/>
      <c r="H52" s="326" t="s">
        <v>511</v>
      </c>
      <c r="I52" s="327">
        <v>5142167</v>
      </c>
      <c r="J52" s="328">
        <v>22571</v>
      </c>
      <c r="K52" s="329">
        <v>8.1</v>
      </c>
      <c r="L52" s="330">
        <v>25497</v>
      </c>
      <c r="M52" s="331">
        <v>3.7</v>
      </c>
      <c r="N52" s="332">
        <v>4.4000000000000004</v>
      </c>
    </row>
    <row r="53" spans="1:14">
      <c r="A53" s="248"/>
      <c r="B53" s="244"/>
      <c r="C53" s="244"/>
      <c r="D53" s="244"/>
      <c r="E53" s="244"/>
      <c r="F53" s="244"/>
      <c r="G53" s="310" t="s">
        <v>512</v>
      </c>
      <c r="H53" s="311"/>
      <c r="I53" s="319">
        <v>9412376</v>
      </c>
      <c r="J53" s="320">
        <v>41081</v>
      </c>
      <c r="K53" s="321">
        <v>21.6</v>
      </c>
      <c r="L53" s="322">
        <v>41739</v>
      </c>
      <c r="M53" s="323">
        <v>-1.2</v>
      </c>
      <c r="N53" s="324">
        <v>22.8</v>
      </c>
    </row>
    <row r="54" spans="1:14">
      <c r="A54" s="248"/>
      <c r="B54" s="244"/>
      <c r="C54" s="244"/>
      <c r="D54" s="244"/>
      <c r="E54" s="244"/>
      <c r="F54" s="244"/>
      <c r="G54" s="325"/>
      <c r="H54" s="326" t="s">
        <v>511</v>
      </c>
      <c r="I54" s="327">
        <v>5397676</v>
      </c>
      <c r="J54" s="328">
        <v>23559</v>
      </c>
      <c r="K54" s="329">
        <v>4.4000000000000004</v>
      </c>
      <c r="L54" s="330">
        <v>24625</v>
      </c>
      <c r="M54" s="331">
        <v>-3.4</v>
      </c>
      <c r="N54" s="332">
        <v>7.8</v>
      </c>
    </row>
    <row r="55" spans="1:14">
      <c r="A55" s="248"/>
      <c r="B55" s="244"/>
      <c r="C55" s="244"/>
      <c r="D55" s="244"/>
      <c r="E55" s="244"/>
      <c r="F55" s="244"/>
      <c r="G55" s="310" t="s">
        <v>513</v>
      </c>
      <c r="H55" s="311"/>
      <c r="I55" s="319">
        <v>5056700</v>
      </c>
      <c r="J55" s="320">
        <v>21961</v>
      </c>
      <c r="K55" s="321">
        <v>-46.5</v>
      </c>
      <c r="L55" s="322">
        <v>36765</v>
      </c>
      <c r="M55" s="323">
        <v>-11.9</v>
      </c>
      <c r="N55" s="324">
        <v>-34.6</v>
      </c>
    </row>
    <row r="56" spans="1:14">
      <c r="A56" s="248"/>
      <c r="B56" s="244"/>
      <c r="C56" s="244"/>
      <c r="D56" s="244"/>
      <c r="E56" s="244"/>
      <c r="F56" s="244"/>
      <c r="G56" s="325"/>
      <c r="H56" s="326" t="s">
        <v>511</v>
      </c>
      <c r="I56" s="327">
        <v>3334200</v>
      </c>
      <c r="J56" s="328">
        <v>14480</v>
      </c>
      <c r="K56" s="329">
        <v>-38.5</v>
      </c>
      <c r="L56" s="330">
        <v>20975</v>
      </c>
      <c r="M56" s="331">
        <v>-14.8</v>
      </c>
      <c r="N56" s="332">
        <v>-23.7</v>
      </c>
    </row>
    <row r="57" spans="1:14">
      <c r="A57" s="248"/>
      <c r="B57" s="244"/>
      <c r="C57" s="244"/>
      <c r="D57" s="244"/>
      <c r="E57" s="244"/>
      <c r="F57" s="244"/>
      <c r="G57" s="310" t="s">
        <v>514</v>
      </c>
      <c r="H57" s="311"/>
      <c r="I57" s="319">
        <v>7254794</v>
      </c>
      <c r="J57" s="320">
        <v>31008</v>
      </c>
      <c r="K57" s="321">
        <v>41.2</v>
      </c>
      <c r="L57" s="322">
        <v>39052</v>
      </c>
      <c r="M57" s="323">
        <v>6.2</v>
      </c>
      <c r="N57" s="324">
        <v>35</v>
      </c>
    </row>
    <row r="58" spans="1:14">
      <c r="A58" s="248"/>
      <c r="B58" s="244"/>
      <c r="C58" s="244"/>
      <c r="D58" s="244"/>
      <c r="E58" s="244"/>
      <c r="F58" s="244"/>
      <c r="G58" s="325"/>
      <c r="H58" s="326" t="s">
        <v>511</v>
      </c>
      <c r="I58" s="327">
        <v>5024894</v>
      </c>
      <c r="J58" s="328">
        <v>21477</v>
      </c>
      <c r="K58" s="329">
        <v>48.3</v>
      </c>
      <c r="L58" s="330">
        <v>21186</v>
      </c>
      <c r="M58" s="331">
        <v>1</v>
      </c>
      <c r="N58" s="332">
        <v>47.3</v>
      </c>
    </row>
    <row r="59" spans="1:14">
      <c r="A59" s="248"/>
      <c r="B59" s="244"/>
      <c r="C59" s="244"/>
      <c r="D59" s="244"/>
      <c r="E59" s="244"/>
      <c r="F59" s="244"/>
      <c r="G59" s="310" t="s">
        <v>515</v>
      </c>
      <c r="H59" s="311"/>
      <c r="I59" s="319">
        <v>5653656</v>
      </c>
      <c r="J59" s="320">
        <v>24131</v>
      </c>
      <c r="K59" s="321">
        <v>-22.2</v>
      </c>
      <c r="L59" s="322">
        <v>41235</v>
      </c>
      <c r="M59" s="323">
        <v>5.6</v>
      </c>
      <c r="N59" s="324">
        <v>-27.8</v>
      </c>
    </row>
    <row r="60" spans="1:14">
      <c r="A60" s="248"/>
      <c r="B60" s="244"/>
      <c r="C60" s="244"/>
      <c r="D60" s="244"/>
      <c r="E60" s="244"/>
      <c r="F60" s="244"/>
      <c r="G60" s="325"/>
      <c r="H60" s="326" t="s">
        <v>511</v>
      </c>
      <c r="I60" s="333">
        <v>2976111</v>
      </c>
      <c r="J60" s="328">
        <v>12703</v>
      </c>
      <c r="K60" s="329">
        <v>-40.9</v>
      </c>
      <c r="L60" s="330">
        <v>22086</v>
      </c>
      <c r="M60" s="331">
        <v>4.2</v>
      </c>
      <c r="N60" s="332">
        <v>-45.1</v>
      </c>
    </row>
    <row r="61" spans="1:14">
      <c r="A61" s="248"/>
      <c r="B61" s="244"/>
      <c r="C61" s="244"/>
      <c r="D61" s="244"/>
      <c r="E61" s="244"/>
      <c r="F61" s="244"/>
      <c r="G61" s="310" t="s">
        <v>516</v>
      </c>
      <c r="H61" s="334"/>
      <c r="I61" s="335">
        <v>7015224</v>
      </c>
      <c r="J61" s="336">
        <v>30395</v>
      </c>
      <c r="K61" s="337">
        <v>2.5</v>
      </c>
      <c r="L61" s="338">
        <v>40208</v>
      </c>
      <c r="M61" s="339">
        <v>1.3</v>
      </c>
      <c r="N61" s="324">
        <v>1.2</v>
      </c>
    </row>
    <row r="62" spans="1:14">
      <c r="A62" s="248"/>
      <c r="B62" s="244"/>
      <c r="C62" s="244"/>
      <c r="D62" s="244"/>
      <c r="E62" s="244"/>
      <c r="F62" s="244"/>
      <c r="G62" s="325"/>
      <c r="H62" s="326" t="s">
        <v>511</v>
      </c>
      <c r="I62" s="327">
        <v>4375010</v>
      </c>
      <c r="J62" s="328">
        <v>18958</v>
      </c>
      <c r="K62" s="329">
        <v>-3.7</v>
      </c>
      <c r="L62" s="330">
        <v>22874</v>
      </c>
      <c r="M62" s="331">
        <v>-1.9</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5" t="s">
        <v>3</v>
      </c>
      <c r="D47" s="1135"/>
      <c r="E47" s="1136"/>
      <c r="F47" s="11">
        <v>9.69</v>
      </c>
      <c r="G47" s="12">
        <v>10.27</v>
      </c>
      <c r="H47" s="12">
        <v>11.31</v>
      </c>
      <c r="I47" s="12">
        <v>12</v>
      </c>
      <c r="J47" s="13">
        <v>12.86</v>
      </c>
    </row>
    <row r="48" spans="2:10" ht="57.75" customHeight="1">
      <c r="B48" s="14"/>
      <c r="C48" s="1137" t="s">
        <v>4</v>
      </c>
      <c r="D48" s="1137"/>
      <c r="E48" s="1138"/>
      <c r="F48" s="15">
        <v>0.38</v>
      </c>
      <c r="G48" s="16">
        <v>1.98</v>
      </c>
      <c r="H48" s="16">
        <v>1.44</v>
      </c>
      <c r="I48" s="16">
        <v>2.2400000000000002</v>
      </c>
      <c r="J48" s="17">
        <v>1.93</v>
      </c>
    </row>
    <row r="49" spans="2:10" ht="57.75" customHeight="1" thickBot="1">
      <c r="B49" s="18"/>
      <c r="C49" s="1139" t="s">
        <v>5</v>
      </c>
      <c r="D49" s="1139"/>
      <c r="E49" s="1140"/>
      <c r="F49" s="19" t="s">
        <v>523</v>
      </c>
      <c r="G49" s="20">
        <v>2.34</v>
      </c>
      <c r="H49" s="20">
        <v>0.46</v>
      </c>
      <c r="I49" s="20">
        <v>1.55</v>
      </c>
      <c r="J49" s="21">
        <v>1.0900000000000001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7" t="s">
        <v>524</v>
      </c>
      <c r="D34" s="1147"/>
      <c r="E34" s="1148"/>
      <c r="F34" s="32" t="s">
        <v>525</v>
      </c>
      <c r="G34" s="33" t="s">
        <v>526</v>
      </c>
      <c r="H34" s="33" t="s">
        <v>527</v>
      </c>
      <c r="I34" s="33" t="s">
        <v>528</v>
      </c>
      <c r="J34" s="34" t="s">
        <v>529</v>
      </c>
      <c r="K34" s="22"/>
      <c r="L34" s="22"/>
      <c r="M34" s="22"/>
      <c r="N34" s="22"/>
      <c r="O34" s="22"/>
      <c r="P34" s="22"/>
    </row>
    <row r="35" spans="1:16" ht="39" customHeight="1">
      <c r="A35" s="22"/>
      <c r="B35" s="35"/>
      <c r="C35" s="1141" t="s">
        <v>530</v>
      </c>
      <c r="D35" s="1142"/>
      <c r="E35" s="1143"/>
      <c r="F35" s="36" t="s">
        <v>531</v>
      </c>
      <c r="G35" s="37">
        <v>2.11</v>
      </c>
      <c r="H35" s="37">
        <v>1.55</v>
      </c>
      <c r="I35" s="37">
        <v>0.98</v>
      </c>
      <c r="J35" s="38" t="s">
        <v>532</v>
      </c>
      <c r="K35" s="22"/>
      <c r="L35" s="22"/>
      <c r="M35" s="22"/>
      <c r="N35" s="22"/>
      <c r="O35" s="22"/>
      <c r="P35" s="22"/>
    </row>
    <row r="36" spans="1:16" ht="39" customHeight="1">
      <c r="A36" s="22"/>
      <c r="B36" s="35"/>
      <c r="C36" s="1141" t="s">
        <v>533</v>
      </c>
      <c r="D36" s="1142"/>
      <c r="E36" s="1143"/>
      <c r="F36" s="36">
        <v>11.53</v>
      </c>
      <c r="G36" s="37">
        <v>9.75</v>
      </c>
      <c r="H36" s="37">
        <v>10.27</v>
      </c>
      <c r="I36" s="37">
        <v>10.43</v>
      </c>
      <c r="J36" s="38">
        <v>13.95</v>
      </c>
      <c r="K36" s="22"/>
      <c r="L36" s="22"/>
      <c r="M36" s="22"/>
      <c r="N36" s="22"/>
      <c r="O36" s="22"/>
      <c r="P36" s="22"/>
    </row>
    <row r="37" spans="1:16" ht="39" customHeight="1">
      <c r="A37" s="22"/>
      <c r="B37" s="35"/>
      <c r="C37" s="1141" t="s">
        <v>534</v>
      </c>
      <c r="D37" s="1142"/>
      <c r="E37" s="1143"/>
      <c r="F37" s="36">
        <v>0.38</v>
      </c>
      <c r="G37" s="37">
        <v>1.98</v>
      </c>
      <c r="H37" s="37">
        <v>1.44</v>
      </c>
      <c r="I37" s="37">
        <v>1.99</v>
      </c>
      <c r="J37" s="38">
        <v>1.53</v>
      </c>
      <c r="K37" s="22"/>
      <c r="L37" s="22"/>
      <c r="M37" s="22"/>
      <c r="N37" s="22"/>
      <c r="O37" s="22"/>
      <c r="P37" s="22"/>
    </row>
    <row r="38" spans="1:16" ht="39" customHeight="1">
      <c r="A38" s="22"/>
      <c r="B38" s="35"/>
      <c r="C38" s="1141" t="s">
        <v>535</v>
      </c>
      <c r="D38" s="1142"/>
      <c r="E38" s="1143"/>
      <c r="F38" s="36" t="s">
        <v>479</v>
      </c>
      <c r="G38" s="37" t="s">
        <v>479</v>
      </c>
      <c r="H38" s="37" t="s">
        <v>479</v>
      </c>
      <c r="I38" s="37">
        <v>0.25</v>
      </c>
      <c r="J38" s="38">
        <v>0.4</v>
      </c>
      <c r="K38" s="22"/>
      <c r="L38" s="22"/>
      <c r="M38" s="22"/>
      <c r="N38" s="22"/>
      <c r="O38" s="22"/>
      <c r="P38" s="22"/>
    </row>
    <row r="39" spans="1:16" ht="39" customHeight="1">
      <c r="A39" s="22"/>
      <c r="B39" s="35"/>
      <c r="C39" s="1141" t="s">
        <v>536</v>
      </c>
      <c r="D39" s="1142"/>
      <c r="E39" s="1143"/>
      <c r="F39" s="36">
        <v>0.15</v>
      </c>
      <c r="G39" s="37">
        <v>0.16</v>
      </c>
      <c r="H39" s="37">
        <v>0.17</v>
      </c>
      <c r="I39" s="37">
        <v>0.23</v>
      </c>
      <c r="J39" s="38">
        <v>0.22</v>
      </c>
      <c r="K39" s="22"/>
      <c r="L39" s="22"/>
      <c r="M39" s="22"/>
      <c r="N39" s="22"/>
      <c r="O39" s="22"/>
      <c r="P39" s="22"/>
    </row>
    <row r="40" spans="1:16" ht="39" customHeight="1">
      <c r="A40" s="22"/>
      <c r="B40" s="35"/>
      <c r="C40" s="1141" t="s">
        <v>537</v>
      </c>
      <c r="D40" s="1142"/>
      <c r="E40" s="1143"/>
      <c r="F40" s="36">
        <v>0.02</v>
      </c>
      <c r="G40" s="37">
        <v>0.02</v>
      </c>
      <c r="H40" s="37">
        <v>0.02</v>
      </c>
      <c r="I40" s="37">
        <v>0.02</v>
      </c>
      <c r="J40" s="38">
        <v>0.02</v>
      </c>
      <c r="K40" s="22"/>
      <c r="L40" s="22"/>
      <c r="M40" s="22"/>
      <c r="N40" s="22"/>
      <c r="O40" s="22"/>
      <c r="P40" s="22"/>
    </row>
    <row r="41" spans="1:16" ht="39" customHeight="1">
      <c r="A41" s="22"/>
      <c r="B41" s="35"/>
      <c r="C41" s="1141" t="s">
        <v>538</v>
      </c>
      <c r="D41" s="1142"/>
      <c r="E41" s="1143"/>
      <c r="F41" s="36">
        <v>0.13</v>
      </c>
      <c r="G41" s="37">
        <v>0.15</v>
      </c>
      <c r="H41" s="37">
        <v>0</v>
      </c>
      <c r="I41" s="37">
        <v>0</v>
      </c>
      <c r="J41" s="38">
        <v>0.01</v>
      </c>
      <c r="K41" s="22"/>
      <c r="L41" s="22"/>
      <c r="M41" s="22"/>
      <c r="N41" s="22"/>
      <c r="O41" s="22"/>
      <c r="P41" s="22"/>
    </row>
    <row r="42" spans="1:16" ht="39" customHeight="1">
      <c r="A42" s="22"/>
      <c r="B42" s="39"/>
      <c r="C42" s="1141" t="s">
        <v>539</v>
      </c>
      <c r="D42" s="1142"/>
      <c r="E42" s="1143"/>
      <c r="F42" s="36" t="s">
        <v>479</v>
      </c>
      <c r="G42" s="37" t="s">
        <v>479</v>
      </c>
      <c r="H42" s="37" t="s">
        <v>479</v>
      </c>
      <c r="I42" s="37" t="s">
        <v>479</v>
      </c>
      <c r="J42" s="38" t="s">
        <v>479</v>
      </c>
      <c r="K42" s="22"/>
      <c r="L42" s="22"/>
      <c r="M42" s="22"/>
      <c r="N42" s="22"/>
      <c r="O42" s="22"/>
      <c r="P42" s="22"/>
    </row>
    <row r="43" spans="1:16" ht="39" customHeight="1" thickBot="1">
      <c r="A43" s="22"/>
      <c r="B43" s="40"/>
      <c r="C43" s="1144" t="s">
        <v>540</v>
      </c>
      <c r="D43" s="1145"/>
      <c r="E43" s="1146"/>
      <c r="F43" s="41">
        <v>1.0900000000000001</v>
      </c>
      <c r="G43" s="42">
        <v>1.76</v>
      </c>
      <c r="H43" s="42">
        <v>1.46</v>
      </c>
      <c r="I43" s="42">
        <v>0.47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7" t="s">
        <v>11</v>
      </c>
      <c r="C45" s="1158"/>
      <c r="D45" s="58"/>
      <c r="E45" s="1163" t="s">
        <v>12</v>
      </c>
      <c r="F45" s="1163"/>
      <c r="G45" s="1163"/>
      <c r="H45" s="1163"/>
      <c r="I45" s="1163"/>
      <c r="J45" s="1164"/>
      <c r="K45" s="59">
        <v>9036</v>
      </c>
      <c r="L45" s="60">
        <v>9116</v>
      </c>
      <c r="M45" s="60">
        <v>8920</v>
      </c>
      <c r="N45" s="60">
        <v>8456</v>
      </c>
      <c r="O45" s="61">
        <v>7954</v>
      </c>
      <c r="P45" s="48"/>
      <c r="Q45" s="48"/>
      <c r="R45" s="48"/>
      <c r="S45" s="48"/>
      <c r="T45" s="48"/>
      <c r="U45" s="48"/>
    </row>
    <row r="46" spans="1:21" ht="30.75" customHeight="1">
      <c r="A46" s="48"/>
      <c r="B46" s="1159"/>
      <c r="C46" s="1160"/>
      <c r="D46" s="62"/>
      <c r="E46" s="1151" t="s">
        <v>13</v>
      </c>
      <c r="F46" s="1151"/>
      <c r="G46" s="1151"/>
      <c r="H46" s="1151"/>
      <c r="I46" s="1151"/>
      <c r="J46" s="1152"/>
      <c r="K46" s="63" t="s">
        <v>479</v>
      </c>
      <c r="L46" s="64" t="s">
        <v>479</v>
      </c>
      <c r="M46" s="64" t="s">
        <v>479</v>
      </c>
      <c r="N46" s="64" t="s">
        <v>479</v>
      </c>
      <c r="O46" s="65" t="s">
        <v>479</v>
      </c>
      <c r="P46" s="48"/>
      <c r="Q46" s="48"/>
      <c r="R46" s="48"/>
      <c r="S46" s="48"/>
      <c r="T46" s="48"/>
      <c r="U46" s="48"/>
    </row>
    <row r="47" spans="1:21" ht="30.75" customHeight="1">
      <c r="A47" s="48"/>
      <c r="B47" s="1159"/>
      <c r="C47" s="1160"/>
      <c r="D47" s="62"/>
      <c r="E47" s="1151" t="s">
        <v>14</v>
      </c>
      <c r="F47" s="1151"/>
      <c r="G47" s="1151"/>
      <c r="H47" s="1151"/>
      <c r="I47" s="1151"/>
      <c r="J47" s="1152"/>
      <c r="K47" s="63">
        <v>57</v>
      </c>
      <c r="L47" s="64">
        <v>47</v>
      </c>
      <c r="M47" s="64">
        <v>30</v>
      </c>
      <c r="N47" s="64">
        <v>47</v>
      </c>
      <c r="O47" s="65">
        <v>30</v>
      </c>
      <c r="P47" s="48"/>
      <c r="Q47" s="48"/>
      <c r="R47" s="48"/>
      <c r="S47" s="48"/>
      <c r="T47" s="48"/>
      <c r="U47" s="48"/>
    </row>
    <row r="48" spans="1:21" ht="30.75" customHeight="1">
      <c r="A48" s="48"/>
      <c r="B48" s="1159"/>
      <c r="C48" s="1160"/>
      <c r="D48" s="62"/>
      <c r="E48" s="1151" t="s">
        <v>15</v>
      </c>
      <c r="F48" s="1151"/>
      <c r="G48" s="1151"/>
      <c r="H48" s="1151"/>
      <c r="I48" s="1151"/>
      <c r="J48" s="1152"/>
      <c r="K48" s="63">
        <v>2192</v>
      </c>
      <c r="L48" s="64">
        <v>2202</v>
      </c>
      <c r="M48" s="64">
        <v>1993</v>
      </c>
      <c r="N48" s="64">
        <v>1921</v>
      </c>
      <c r="O48" s="65">
        <v>1881</v>
      </c>
      <c r="P48" s="48"/>
      <c r="Q48" s="48"/>
      <c r="R48" s="48"/>
      <c r="S48" s="48"/>
      <c r="T48" s="48"/>
      <c r="U48" s="48"/>
    </row>
    <row r="49" spans="1:21" ht="30.75" customHeight="1">
      <c r="A49" s="48"/>
      <c r="B49" s="1159"/>
      <c r="C49" s="1160"/>
      <c r="D49" s="62"/>
      <c r="E49" s="1151" t="s">
        <v>16</v>
      </c>
      <c r="F49" s="1151"/>
      <c r="G49" s="1151"/>
      <c r="H49" s="1151"/>
      <c r="I49" s="1151"/>
      <c r="J49" s="1152"/>
      <c r="K49" s="63">
        <v>3</v>
      </c>
      <c r="L49" s="64">
        <v>3</v>
      </c>
      <c r="M49" s="64">
        <v>4</v>
      </c>
      <c r="N49" s="64">
        <v>4</v>
      </c>
      <c r="O49" s="65">
        <v>3</v>
      </c>
      <c r="P49" s="48"/>
      <c r="Q49" s="48"/>
      <c r="R49" s="48"/>
      <c r="S49" s="48"/>
      <c r="T49" s="48"/>
      <c r="U49" s="48"/>
    </row>
    <row r="50" spans="1:21" ht="30.75" customHeight="1">
      <c r="A50" s="48"/>
      <c r="B50" s="1159"/>
      <c r="C50" s="1160"/>
      <c r="D50" s="62"/>
      <c r="E50" s="1151" t="s">
        <v>17</v>
      </c>
      <c r="F50" s="1151"/>
      <c r="G50" s="1151"/>
      <c r="H50" s="1151"/>
      <c r="I50" s="1151"/>
      <c r="J50" s="1152"/>
      <c r="K50" s="63">
        <v>968</v>
      </c>
      <c r="L50" s="64">
        <v>687</v>
      </c>
      <c r="M50" s="64">
        <v>486</v>
      </c>
      <c r="N50" s="64">
        <v>490</v>
      </c>
      <c r="O50" s="65">
        <v>466</v>
      </c>
      <c r="P50" s="48"/>
      <c r="Q50" s="48"/>
      <c r="R50" s="48"/>
      <c r="S50" s="48"/>
      <c r="T50" s="48"/>
      <c r="U50" s="48"/>
    </row>
    <row r="51" spans="1:21" ht="30.75" customHeight="1">
      <c r="A51" s="48"/>
      <c r="B51" s="1161"/>
      <c r="C51" s="1162"/>
      <c r="D51" s="66"/>
      <c r="E51" s="1151" t="s">
        <v>18</v>
      </c>
      <c r="F51" s="1151"/>
      <c r="G51" s="1151"/>
      <c r="H51" s="1151"/>
      <c r="I51" s="1151"/>
      <c r="J51" s="1152"/>
      <c r="K51" s="63">
        <v>2</v>
      </c>
      <c r="L51" s="64">
        <v>2</v>
      </c>
      <c r="M51" s="64">
        <v>0</v>
      </c>
      <c r="N51" s="64">
        <v>0</v>
      </c>
      <c r="O51" s="65">
        <v>0</v>
      </c>
      <c r="P51" s="48"/>
      <c r="Q51" s="48"/>
      <c r="R51" s="48"/>
      <c r="S51" s="48"/>
      <c r="T51" s="48"/>
      <c r="U51" s="48"/>
    </row>
    <row r="52" spans="1:21" ht="30.75" customHeight="1">
      <c r="A52" s="48"/>
      <c r="B52" s="1149" t="s">
        <v>19</v>
      </c>
      <c r="C52" s="1150"/>
      <c r="D52" s="66"/>
      <c r="E52" s="1151" t="s">
        <v>20</v>
      </c>
      <c r="F52" s="1151"/>
      <c r="G52" s="1151"/>
      <c r="H52" s="1151"/>
      <c r="I52" s="1151"/>
      <c r="J52" s="1152"/>
      <c r="K52" s="63">
        <v>8718</v>
      </c>
      <c r="L52" s="64">
        <v>8797</v>
      </c>
      <c r="M52" s="64">
        <v>8349</v>
      </c>
      <c r="N52" s="64">
        <v>7881</v>
      </c>
      <c r="O52" s="65">
        <v>7802</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3540</v>
      </c>
      <c r="L53" s="69">
        <v>3260</v>
      </c>
      <c r="M53" s="69">
        <v>3084</v>
      </c>
      <c r="N53" s="69">
        <v>3037</v>
      </c>
      <c r="O53" s="70">
        <v>2532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2015-04-16T08:01:53Z</cp:lastPrinted>
  <dcterms:created xsi:type="dcterms:W3CDTF">2015-02-17T07:14:47Z</dcterms:created>
  <dcterms:modified xsi:type="dcterms:W3CDTF">2015-04-25T04:10:34Z</dcterms:modified>
</cp:coreProperties>
</file>