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C34" i="9"/>
  <c r="C35" i="9" l="1"/>
  <c r="C36" i="9" s="1"/>
  <c r="C37" i="9" s="1"/>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<sst xmlns="http://schemas.openxmlformats.org/spreadsheetml/2006/main" count="962" uniqueCount="555">
  <si>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</si>
  <si>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</si>
  <si>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</si>
  <si>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</si>
  <si>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</si>
  <si>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</si>
  <si>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</si>
  <si>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</si>
  <si>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</si>
  <si>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</si>
  <si>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</si>
  <si>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</si>
  <si>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</si>
  <si>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</si>
  <si>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</si>
  <si>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</si>
  <si>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</si>
  <si>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</si>
  <si>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</si>
  <si>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</si>
  <si>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</si>
  <si>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</si>
  <si>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</si>
  <si>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</si>
  <si>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</si>
  <si>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</si>
  <si>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</si>
  <si>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</si>
  <si>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</si>
  <si>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</si>
  <si>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</si>
  <si>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</si>
  <si>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</si>
  <si>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</si>
  <si>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</si>
  <si>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</si>
  <si>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</si>
  <si>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</si>
  <si>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</si>
  <si>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</si>
  <si>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</si>
  <si>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</si>
  <si>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</si>
  <si>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</si>
  <si>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</si>
  <si>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</si>
  <si>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</si>
  <si>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</si>
  <si>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</si>
  <si>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</si>
  <si>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</si>
  <si>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</si>
  <si>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</si>
  <si>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</si>
  <si>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</si>
  <si>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</si>
  <si>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</si>
  <si>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</si>
  <si>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</si>
  <si>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</si>
  <si>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</si>
  <si>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</si>
  <si>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</si>
  <si>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</si>
  <si>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</si>
  <si>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</si>
  <si>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</si>
  <si>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</si>
  <si>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</si>
  <si>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</si>
  <si>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</si>
  <si>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</si>
  <si>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</si>
  <si>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</si>
  <si>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</si>
  <si>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</si>
  <si>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</si>
  <si>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</si>
  <si>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</si>
  <si>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</si>
  <si>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</si>
  <si>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</si>
  <si>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</si>
  <si>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</si>
  <si>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</si>
  <si>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</si>
  <si>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</si>
  <si>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</si>
  <si>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</si>
  <si>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</si>
  <si>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</si>
  <si>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</si>
  <si>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</si>
  <si>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</si>
  <si>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</si>
  <si>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</si>
  <si>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</si>
  <si>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</si>
  <si>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</si>
  <si>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</si>
  <si>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</si>
  <si>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</si>
  <si>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</si>
  <si>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</si>
  <si>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</si>
  <si>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</si>
  <si>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</si>
  <si>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</si>
  <si>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</si>
  <si>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</si>
  <si>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</si>
  <si>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</si>
  <si>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</si>
  <si>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</si>
  <si>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</si>
  <si>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</si>
  <si>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</si>
  <si>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</si>
  <si>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</si>
  <si>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</si>
  <si>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</si>
  <si>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</si>
  <si>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</si>
  <si>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</si>
  <si>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</si>
  <si>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</si>
  <si>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</si>
  <si>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</si>
  <si>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</si>
  <si>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</si>
  <si>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</si>
  <si>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</si>
  <si>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</si>
  <si>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</si>
  <si>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</si>
  <si>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</si>
  <si>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</si>
  <si>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公立浜坂病院事業会計</t>
    <phoneticPr fontId="5"/>
  </si>
  <si>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</si>
  <si>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</si>
  <si>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</si>
  <si>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</si>
  <si>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</si>
  <si>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</si>
  <si>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</si>
  <si>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</si>
  <si>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</si>
  <si>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</si>
  <si>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</si>
  <si>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</si>
  <si>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</si>
  <si>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</si>
  <si>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</si>
  <si>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</si>
  <si>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</si>
  <si>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</si>
  <si>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</si>
  <si>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</si>
  <si>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</si>
  <si>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</si>
  <si>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</si>
  <si>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</si>
  <si>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</si>
  <si>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</si>
  <si>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</si>
  <si>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</si>
  <si>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</si>
  <si>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</si>
  <si>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</si>
  <si>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</si>
  <si>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</si>
  <si>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</si>
  <si>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</si>
  <si>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</si>
  <si>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</si>
  <si>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</si>
  <si>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</si>
  <si>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</si>
  <si>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</si>
  <si>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</si>
  <si>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</si>
  <si>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</si>
  <si>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</si>
  <si>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</si>
  <si>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</si>
  <si>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</si>
  <si>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</si>
  <si>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</si>
  <si>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</si>
  <si>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</si>
  <si>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</si>
  <si>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</si>
  <si>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</si>
  <si>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</si>
  <si>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</si>
  <si>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</si>
  <si>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</si>
  <si>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兵庫県新温泉町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</si>
  <si>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</si>
  <si>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</si>
  <si>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</si>
  <si>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</si>
  <si>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</si>
  <si>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</si>
  <si>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</si>
  <si>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</si>
  <si>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</si>
  <si>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</si>
  <si>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</si>
  <si>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</si>
  <si>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</si>
  <si>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</si>
  <si>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</si>
  <si>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</si>
  <si>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</si>
  <si>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</si>
  <si>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</si>
  <si>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</si>
  <si>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</si>
  <si>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</si>
  <si>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</si>
  <si>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</si>
  <si>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</si>
  <si>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</si>
  <si>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</si>
  <si>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</si>
  <si>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</si>
  <si>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</si>
  <si>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</si>
  <si>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</si>
  <si>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</si>
  <si>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</si>
  <si>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</si>
  <si>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</si>
  <si>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</si>
  <si>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</si>
  <si>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</si>
  <si>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</si>
  <si>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</si>
  <si>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</si>
  <si>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</si>
  <si>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</si>
  <si>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</si>
  <si>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</si>
  <si>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</si>
  <si>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</si>
  <si>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</si>
  <si>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</si>
  <si>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</si>
  <si>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</si>
  <si>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</si>
  <si>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</si>
  <si>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</si>
  <si>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</si>
  <si>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</si>
  <si>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</si>
  <si>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</si>
  <si>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</si>
  <si>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</si>
  <si>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</si>
  <si>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</si>
  <si>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</si>
  <si>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</si>
  <si>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</si>
  <si>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</si>
  <si>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</si>
  <si>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</si>
  <si>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</si>
  <si>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</si>
  <si>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</si>
  <si>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</si>
  <si>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</si>
  <si>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</si>
  <si>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</si>
  <si>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</si>
  <si>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</si>
  <si>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</si>
  <si>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</si>
  <si>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</si>
  <si>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</si>
  <si>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</si>
  <si>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</si>
  <si>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</si>
  <si>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</si>
  <si>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</si>
  <si>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</si>
  <si>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</si>
  <si>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</si>
  <si>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</si>
  <si>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</si>
  <si>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</si>
  <si>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</si>
  <si>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</si>
  <si>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</si>
  <si>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</si>
  <si>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</si>
  <si>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</si>
  <si>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</si>
  <si>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</si>
  <si>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</si>
  <si>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</si>
  <si>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</si>
  <si>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</si>
  <si>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</si>
  <si>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</si>
  <si>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</si>
  <si>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</si>
  <si>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</si>
  <si>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</si>
  <si>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</si>
  <si>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</si>
  <si>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</si>
  <si>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</si>
  <si>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</si>
  <si>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</si>
  <si>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</si>
  <si>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</si>
  <si>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</si>
  <si>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</si>
  <si>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</si>
  <si>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</si>
  <si>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</si>
  <si>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</si>
  <si>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</si>
  <si>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</si>
  <si>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</si>
  <si>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</si>
  <si>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</si>
  <si>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</si>
  <si>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</si>
  <si>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</si>
  <si>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</si>
  <si>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</si>
  <si>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</si>
  <si>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</si>
  <si>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</si>
  <si>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</si>
  <si>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</si>
  <si>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</si>
  <si>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</si>
  <si>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</si>
  <si>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</si>
  <si>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</si>
  <si>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</si>
  <si>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</si>
  <si>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</si>
  <si>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兵庫県新温泉町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</si>
  <si>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</si>
  <si>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</si>
  <si>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</si>
  <si>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</si>
  <si>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</si>
  <si>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</si>
  <si>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</si>
  <si>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</si>
  <si>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</si>
  <si>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</si>
  <si>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</si>
  <si>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</si>
  <si>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</si>
  <si>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</si>
  <si>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</si>
  <si>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</si>
  <si>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</si>
  <si>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</si>
  <si>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</si>
  <si>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</si>
  <si>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浜坂地区残土処分場事業特別会計</t>
    <phoneticPr fontId="5"/>
  </si>
  <si>
    <t>温泉地区残土処分場事業特別会計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</si>
  <si>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</si>
  <si>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</si>
  <si>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</si>
  <si>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</si>
  <si>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</si>
  <si>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</si>
  <si>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</si>
  <si>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</si>
  <si>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</si>
  <si>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</si>
  <si>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</si>
  <si>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</si>
  <si>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</si>
  <si>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</si>
  <si>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</si>
  <si>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</si>
  <si>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</si>
  <si>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</si>
  <si>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</si>
  <si>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</si>
  <si>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公立浜坂病院事業会計</t>
    <phoneticPr fontId="5"/>
  </si>
  <si>
    <t>浜坂温泉配湯事業会計</t>
    <phoneticPr fontId="5"/>
  </si>
  <si>
    <t>下水道事業特別会計</t>
    <phoneticPr fontId="5"/>
  </si>
  <si>
    <t>法非適用企業</t>
    <phoneticPr fontId="5"/>
  </si>
  <si>
    <t>七釜温泉配湯事業特別会計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</si>
  <si>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</si>
  <si>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</si>
  <si>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</si>
  <si>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</si>
  <si>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</si>
  <si>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</si>
  <si>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</si>
  <si>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</si>
  <si>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</si>
  <si>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</si>
  <si>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</si>
  <si>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</si>
  <si>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</si>
  <si>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</si>
  <si>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</si>
  <si>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</si>
  <si>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</si>
  <si>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</si>
  <si>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</si>
  <si>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</si>
  <si>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</si>
  <si>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</si>
  <si>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</si>
  <si>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</si>
  <si>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</si>
  <si>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</si>
  <si>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</si>
  <si>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</si>
  <si>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</si>
  <si>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</si>
  <si>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</si>
  <si>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</si>
  <si>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</si>
  <si>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</si>
  <si>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</si>
  <si>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</si>
  <si>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</si>
  <si>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</si>
  <si>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</si>
  <si>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</si>
  <si>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</si>
  <si>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</si>
  <si>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</si>
  <si>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</si>
  <si>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</si>
  <si>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</si>
  <si>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</si>
  <si>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</si>
  <si>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</si>
  <si>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</si>
  <si>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</si>
  <si>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</si>
  <si>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</si>
  <si>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</si>
  <si>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</si>
  <si>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</si>
  <si>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</si>
  <si>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</si>
  <si>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</si>
  <si>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</si>
  <si>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</si>
  <si>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</si>
  <si>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</si>
  <si>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</si>
  <si>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</si>
  <si>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</si>
  <si>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</si>
  <si>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</si>
  <si>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</si>
  <si>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</si>
  <si>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</si>
  <si>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</si>
  <si>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</si>
  <si>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</si>
  <si>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</si>
  <si>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</si>
  <si>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</si>
  <si>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</si>
  <si>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</si>
  <si>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</si>
  <si>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</si>
  <si>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</si>
  <si>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</si>
  <si>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</si>
  <si>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</si>
  <si>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</si>
  <si>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</si>
  <si>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</si>
  <si>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</si>
  <si>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</si>
  <si>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</si>
  <si>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</si>
  <si>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</si>
  <si>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</si>
  <si>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</si>
  <si>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</si>
  <si>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</si>
  <si>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</si>
  <si>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</si>
  <si>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</si>
  <si>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</si>
  <si>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</si>
  <si>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</si>
  <si>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</si>
  <si>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</si>
  <si>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</si>
  <si>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</si>
  <si>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</si>
  <si>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</si>
  <si>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</si>
  <si>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</si>
  <si>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</si>
  <si>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</si>
  <si>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</si>
  <si>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</si>
  <si>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</si>
  <si>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</si>
  <si>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</si>
  <si>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</si>
  <si>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</si>
  <si>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</si>
  <si>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</si>
  <si>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</si>
  <si>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</si>
  <si>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</si>
  <si>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</si>
  <si>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</si>
  <si>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</si>
  <si>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</si>
  <si>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</si>
  <si>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</si>
  <si>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</si>
  <si>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</si>
  <si>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2.33</t>
  </si>
  <si>
    <t>▲ 6.95</t>
  </si>
  <si>
    <t>公立浜坂病院事業会計</t>
  </si>
  <si>
    <t>▲ 0.37</t>
  </si>
  <si>
    <t>▲ 0.91</t>
  </si>
  <si>
    <t>▲ 5.48</t>
  </si>
  <si>
    <t>▲ 1.92</t>
  </si>
  <si>
    <t>▲ 2.39</t>
  </si>
  <si>
    <t>水道事業会計</t>
  </si>
  <si>
    <t>浜坂温泉配湯事業会計</t>
  </si>
  <si>
    <t>国民健康保険事業特別会計（事業勘定）</t>
  </si>
  <si>
    <t>一般会計</t>
  </si>
  <si>
    <t>下水道事業特別会計</t>
  </si>
  <si>
    <t>温泉地区残土処分場事業特別会計</t>
  </si>
  <si>
    <t>浜坂地区残土処分場事業特別会計</t>
  </si>
  <si>
    <t>その他会計（赤字）</t>
  </si>
  <si>
    <t>その他会計（黒字）</t>
  </si>
  <si>
    <t>美方郡広域事務組合（一般会計）</t>
  </si>
  <si>
    <t>美方郡広域事務組合（農業共済）</t>
  </si>
  <si>
    <t>但馬広域行政事務組合</t>
  </si>
  <si>
    <t>北但広域行政事務組合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</si>
  <si>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</si>
  <si>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</si>
  <si>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</si>
  <si>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</si>
  <si>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</si>
  <si>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株式会社湯村温泉愛宕山観光</t>
  </si>
  <si>
    <t>株式会社温泉町夢公社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</si>
</sst>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88513</c:v>
                </c:pt>
                <c:pt idx="1">
                  <c:v>69547</c:v>
                </c:pt>
                <c:pt idx="2">
                  <c:v>65976</c:v>
                </c:pt>
                <c:pt idx="3">
                  <c:v>114806</c:v>
                </c:pt>
                <c:pt idx="4">
                  <c:v>68945</c:v>
                </c:pt>
              </c:numCache>
            </c:numRef>
          </c:val>
          <c:smooth val="0"/>
        </c:ser>
        <c:dLbls>
          <c:showLegendKey val="0"/>
          <c:showVal val="0"/>
          <c:showCatName val="0"/>
          <c:showSerName val="0"/>
          <c:showPercent val="0"/>
          <c:showBubbleSize val="0"/>
        </c:dLbls>
        <c:marker val="1"/>
        <c:smooth val="0"/>
        <c:axId val="119339264"/>
        <c:axId val="119816576"/>
      </c:lineChart>
      <c:catAx>
        <c:axId val="119339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16576"/>
        <c:crosses val="autoZero"/>
        <c:auto val="1"/>
        <c:lblAlgn val="ctr"/>
        <c:lblOffset val="100"/>
        <c:tickLblSkip val="1"/>
        <c:tickMarkSkip val="1"/>
        <c:noMultiLvlLbl val="0"/>
      </c:catAx>
      <c:valAx>
        <c:axId val="119816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3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6.96</c:v>
                </c:pt>
                <c:pt idx="1">
                  <c:v>4.72</c:v>
                </c:pt>
                <c:pt idx="2">
                  <c:v>6.72</c:v>
                </c:pt>
                <c:pt idx="3">
                  <c:v>7.32</c:v>
                </c:pt>
                <c:pt idx="4">
                  <c:v>0.52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8.91</c:v>
                </c:pt>
                <c:pt idx="1">
                  <c:v>15.84</c:v>
                </c:pt>
                <c:pt idx="2">
                  <c:v>20.329999999999998</c:v>
                </c:pt>
                <c:pt idx="3">
                  <c:v>26.65</c:v>
                </c:pt>
                <c:pt idx="4">
                  <c:v>34.119999999999997</c:v>
                </c:pt>
              </c:numCache>
            </c:numRef>
          </c:val>
        </c:ser>
        <c:dLbls>
          <c:showLegendKey val="0"/>
          <c:showVal val="0"/>
          <c:showCatName val="0"/>
          <c:showSerName val="0"/>
          <c:showPercent val="0"/>
          <c:showBubbleSize val="0"/>
        </c:dLbls>
        <c:gapWidth val="250"/>
        <c:overlap val="100"/>
        <c:axId val="120398976"/>
        <c:axId val="12040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7.77</c:v>
                </c:pt>
                <c:pt idx="1">
                  <c:v>-2.33</c:v>
                </c:pt>
                <c:pt idx="2">
                  <c:v>2.0099999999999998</c:v>
                </c:pt>
                <c:pt idx="3">
                  <c:v>0.59</c:v>
                </c:pt>
                <c:pt idx="4">
                  <c:v>-6.95</c:v>
                </c:pt>
              </c:numCache>
            </c:numRef>
          </c:val>
          <c:smooth val="0"/>
        </c:ser>
        <c:dLbls>
          <c:showLegendKey val="0"/>
          <c:showVal val="0"/>
          <c:showCatName val="0"/>
          <c:showSerName val="0"/>
          <c:showPercent val="0"/>
          <c:showBubbleSize val="0"/>
        </c:dLbls>
        <c:marker val="1"/>
        <c:smooth val="0"/>
        <c:axId val="120398976"/>
        <c:axId val="120400896"/>
      </c:lineChart>
      <c:catAx>
        <c:axId val="1203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00896"/>
        <c:crosses val="autoZero"/>
        <c:auto val="1"/>
        <c:lblAlgn val="ctr"/>
        <c:lblOffset val="100"/>
        <c:tickLblSkip val="1"/>
        <c:tickMarkSkip val="1"/>
        <c:noMultiLvlLbl val="0"/>
      </c:catAx>
      <c:valAx>
        <c:axId val="12040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9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0.14000000000000001</c:v>
                </c:pt>
                <c:pt idx="4">
                  <c:v>#N/A</c:v>
                </c:pt>
                <c:pt idx="5">
                  <c:v>0.54</c:v>
                </c:pt>
                <c:pt idx="6">
                  <c:v>#N/A</c:v>
                </c:pt>
                <c:pt idx="7">
                  <c:v>0.49</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浜坂地区残土処分場事業特別会計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0.18</c:v>
                </c:pt>
                <c:pt idx="2">
                  <c:v>#N/A</c:v>
                </c:pt>
                <c:pt idx="3">
                  <c:v>0.13</c:v>
                </c:pt>
                <c:pt idx="4">
                  <c:v>#N/A</c:v>
                </c:pt>
                <c:pt idx="5">
                  <c:v>0.34</c:v>
                </c:pt>
                <c:pt idx="6">
                  <c:v>#N/A</c:v>
                </c:pt>
                <c:pt idx="7">
                  <c:v>0.49</c:v>
                </c:pt>
                <c:pt idx="8">
                  <c:v>#N/A</c:v>
                </c:pt>
                <c:pt idx="9">
                  <c:v>0.05</c:v>
                </c:pt>
              </c:numCache>
            </c:numRef>
          </c:val>
        </c:ser>
        <c:ser>
          <c:idx val="3"/>
          <c:order val="3"/>
          <c:tx>
            <c:strRef>
              <c:f>データシート!$A$30</c:f>
              <c:strCache>
                <c:ptCount val="1"/>
                <c:pt idx="0">
                  <c:v>温泉地区残土処分場事業特別会計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0.04</c:v>
                </c:pt>
                <c:pt idx="4">
                  <c:v>#N/A</c:v>
                </c:pt>
                <c:pt idx="5">
                  <c:v>0.11</c:v>
                </c:pt>
                <c:pt idx="6">
                  <c:v>#N/A</c:v>
                </c:pt>
                <c:pt idx="7">
                  <c:v>0.15</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0.11</c:v>
                </c:pt>
                <c:pt idx="8">
                  <c:v>#N/A</c:v>
                </c:pt>
                <c:pt idx="9">
                  <c:v>0.28000000000000003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6.72</c:v>
                </c:pt>
                <c:pt idx="2">
                  <c:v>#N/A</c:v>
                </c:pt>
                <c:pt idx="3">
                  <c:v>4.51</c:v>
                </c:pt>
                <c:pt idx="4">
                  <c:v>#N/A</c:v>
                </c:pt>
                <c:pt idx="5">
                  <c:v>6.99</c:v>
                </c:pt>
                <c:pt idx="6">
                  <c:v>#N/A</c:v>
                </c:pt>
                <c:pt idx="7">
                  <c:v>6.64</c:v>
                </c:pt>
                <c:pt idx="8">
                  <c:v>#N/A</c:v>
                </c:pt>
                <c:pt idx="9">
                  <c:v>0.37</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0.42</c:v>
                </c:pt>
                <c:pt idx="2">
                  <c:v>#N/A</c:v>
                </c:pt>
                <c:pt idx="3">
                  <c:v>0.54</c:v>
                </c:pt>
                <c:pt idx="4">
                  <c:v>#N/A</c:v>
                </c:pt>
                <c:pt idx="5">
                  <c:v>1.03</c:v>
                </c:pt>
                <c:pt idx="6">
                  <c:v>#N/A</c:v>
                </c:pt>
                <c:pt idx="7">
                  <c:v>0.1</c:v>
                </c:pt>
                <c:pt idx="8">
                  <c:v>#N/A</c:v>
                </c:pt>
                <c:pt idx="9">
                  <c:v>0.76</c:v>
                </c:pt>
              </c:numCache>
            </c:numRef>
          </c:val>
        </c:ser>
        <c:ser>
          <c:idx val="7"/>
          <c:order val="7"/>
          <c:tx>
            <c:strRef>
              <c:f>データシート!$A$34</c:f>
              <c:strCache>
                <c:ptCount val="1"/>
                <c:pt idx="0">
                  <c:v>浜坂温泉配湯事業会計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4.71</c:v>
                </c:pt>
                <c:pt idx="2">
                  <c:v>#N/A</c:v>
                </c:pt>
                <c:pt idx="3">
                  <c:v>4.76</c:v>
                </c:pt>
                <c:pt idx="4">
                  <c:v>#N/A</c:v>
                </c:pt>
                <c:pt idx="5">
                  <c:v>4.4800000000000004</c:v>
                </c:pt>
                <c:pt idx="6">
                  <c:v>#N/A</c:v>
                </c:pt>
                <c:pt idx="7">
                  <c:v>4.42</c:v>
                </c:pt>
                <c:pt idx="8">
                  <c:v>#N/A</c:v>
                </c:pt>
                <c:pt idx="9">
                  <c:v>4.3600000000000003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10.7</c:v>
                </c:pt>
                <c:pt idx="2">
                  <c:v>#N/A</c:v>
                </c:pt>
                <c:pt idx="3">
                  <c:v>11.11</c:v>
                </c:pt>
                <c:pt idx="4">
                  <c:v>#N/A</c:v>
                </c:pt>
                <c:pt idx="5">
                  <c:v>10.77</c:v>
                </c:pt>
                <c:pt idx="6">
                  <c:v>#N/A</c:v>
                </c:pt>
                <c:pt idx="7">
                  <c:v>11.18</c:v>
                </c:pt>
                <c:pt idx="8">
                  <c:v>#N/A</c:v>
                </c:pt>
                <c:pt idx="9">
                  <c:v>10.95</c:v>
                </c:pt>
              </c:numCache>
            </c:numRef>
          </c:val>
        </c:ser>
        <c:ser>
          <c:idx val="9"/>
          <c:order val="9"/>
          <c:tx>
            <c:strRef>
              <c:f>データシート!$A$36</c:f>
              <c:strCache>
                <c:ptCount val="1"/>
                <c:pt idx="0">
                  <c:v>公立浜坂病院事業会計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0.37</c:v>
                </c:pt>
                <c:pt idx="1">
                  <c:v>#N/A</c:v>
                </c:pt>
                <c:pt idx="2">
                  <c:v>0.91</c:v>
                </c:pt>
                <c:pt idx="3">
                  <c:v>#N/A</c:v>
                </c:pt>
                <c:pt idx="4">
                  <c:v>5.48</c:v>
                </c:pt>
                <c:pt idx="5">
                  <c:v>#N/A</c:v>
                </c:pt>
                <c:pt idx="6">
                  <c:v>1.92</c:v>
                </c:pt>
                <c:pt idx="7">
                  <c:v>#N/A</c:v>
                </c:pt>
                <c:pt idx="8">
                  <c:v>2.39</c:v>
                </c:pt>
                <c:pt idx="9">
                  <c:v>#N/A</c:v>
                </c:pt>
              </c:numCache>
            </c:numRef>
          </c:val>
        </c:ser>
        <c:dLbls>
          <c:showLegendKey val="0"/>
          <c:showVal val="0"/>
          <c:showCatName val="0"/>
          <c:showSerName val="0"/>
          <c:showPercent val="0"/>
          <c:showBubbleSize val="0"/>
        </c:dLbls>
        <c:gapWidth val="150"/>
        <c:overlap val="100"/>
        <c:axId val="120565120"/>
        <c:axId val="120566912"/>
      </c:barChart>
      <c:catAx>
        <c:axId val="1205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66912"/>
        <c:crosses val="autoZero"/>
        <c:auto val="1"/>
        <c:lblAlgn val="ctr"/>
        <c:lblOffset val="100"/>
        <c:tickLblSkip val="1"/>
        <c:tickMarkSkip val="1"/>
        <c:noMultiLvlLbl val="0"/>
      </c:catAx>
      <c:valAx>
        <c:axId val="1205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6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1611</c:v>
                </c:pt>
                <c:pt idx="5">
                  <c:v>1601</c:v>
                </c:pt>
                <c:pt idx="8">
                  <c:v>1592</c:v>
                </c:pt>
                <c:pt idx="11">
                  <c:v>1575</c:v>
                </c:pt>
                <c:pt idx="14">
                  <c:v>1547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0</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c:v>
                </c:pt>
                <c:pt idx="3">
                  <c:v>8</c:v>
                </c:pt>
                <c:pt idx="6">
                  <c:v>14</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856</c:v>
                </c:pt>
                <c:pt idx="3">
                  <c:v>804</c:v>
                </c:pt>
                <c:pt idx="6">
                  <c:v>710</c:v>
                </c:pt>
                <c:pt idx="9">
                  <c:v>675</c:v>
                </c:pt>
                <c:pt idx="12">
                  <c:v>643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1658</c:v>
                </c:pt>
                <c:pt idx="3">
                  <c:v>1757</c:v>
                </c:pt>
                <c:pt idx="6">
                  <c:v>1743</c:v>
                </c:pt>
                <c:pt idx="9">
                  <c:v>1691</c:v>
                </c:pt>
                <c:pt idx="12">
                  <c:v>1567</c:v>
                </c:pt>
              </c:numCache>
            </c:numRef>
          </c:val>
        </c:ser>
        <c:dLbls>
          <c:showLegendKey val="0"/>
          <c:showVal val="0"/>
          <c:showCatName val="0"/>
          <c:showSerName val="0"/>
          <c:showPercent val="0"/>
          <c:showBubbleSize val="0"/>
        </c:dLbls>
        <c:gapWidth val="100"/>
        <c:overlap val="100"/>
        <c:axId val="120720384"/>
        <c:axId val="12073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923</c:v>
                </c:pt>
                <c:pt idx="2">
                  <c:v>#N/A</c:v>
                </c:pt>
                <c:pt idx="3">
                  <c:v>#N/A</c:v>
                </c:pt>
                <c:pt idx="4">
                  <c:v>971</c:v>
                </c:pt>
                <c:pt idx="5">
                  <c:v>#N/A</c:v>
                </c:pt>
                <c:pt idx="6">
                  <c:v>#N/A</c:v>
                </c:pt>
                <c:pt idx="7">
                  <c:v>879</c:v>
                </c:pt>
                <c:pt idx="8">
                  <c:v>#N/A</c:v>
                </c:pt>
                <c:pt idx="9">
                  <c:v>#N/A</c:v>
                </c:pt>
                <c:pt idx="10">
                  <c:v>801</c:v>
                </c:pt>
                <c:pt idx="11">
                  <c:v>#N/A</c:v>
                </c:pt>
                <c:pt idx="12">
                  <c:v>#N/A</c:v>
                </c:pt>
                <c:pt idx="13">
                  <c:v>669</c:v>
                </c:pt>
                <c:pt idx="14">
                  <c:v>#N/A</c:v>
                </c:pt>
              </c:numCache>
            </c:numRef>
          </c:val>
          <c:smooth val="0"/>
        </c:ser>
        <c:dLbls>
          <c:showLegendKey val="0"/>
          <c:showVal val="0"/>
          <c:showCatName val="0"/>
          <c:showSerName val="0"/>
          <c:showPercent val="0"/>
          <c:showBubbleSize val="0"/>
        </c:dLbls>
        <c:marker val="1"/>
        <c:smooth val="0"/>
        <c:axId val="120720384"/>
        <c:axId val="120734848"/>
      </c:lineChart>
      <c:catAx>
        <c:axId val="1207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34848"/>
        <c:crosses val="autoZero"/>
        <c:auto val="1"/>
        <c:lblAlgn val="ctr"/>
        <c:lblOffset val="100"/>
        <c:tickLblSkip val="1"/>
        <c:tickMarkSkip val="1"/>
        <c:noMultiLvlLbl val="0"/>
      </c:catAx>
      <c:valAx>
        <c:axId val="1207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14770</c:v>
                </c:pt>
                <c:pt idx="5">
                  <c:v>14453</c:v>
                </c:pt>
                <c:pt idx="8">
                  <c:v>13906</c:v>
                </c:pt>
                <c:pt idx="11">
                  <c:v>13805</c:v>
                </c:pt>
                <c:pt idx="14">
                  <c:v>13232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430</c:v>
                </c:pt>
                <c:pt idx="5">
                  <c:v>420</c:v>
                </c:pt>
                <c:pt idx="8">
                  <c:v>375</c:v>
                </c:pt>
                <c:pt idx="11">
                  <c:v>341</c:v>
                </c:pt>
                <c:pt idx="14">
                  <c:v>280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1140</c:v>
                </c:pt>
                <c:pt idx="5">
                  <c:v>1510</c:v>
                </c:pt>
                <c:pt idx="8">
                  <c:v>1858</c:v>
                </c:pt>
                <c:pt idx="11">
                  <c:v>2319</c:v>
                </c:pt>
                <c:pt idx="14">
                  <c:v>2852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2324</c:v>
                </c:pt>
                <c:pt idx="3">
                  <c:v>2205</c:v>
                </c:pt>
                <c:pt idx="6">
                  <c:v>2145</c:v>
                </c:pt>
                <c:pt idx="9">
                  <c:v>1956</c:v>
                </c:pt>
                <c:pt idx="12">
                  <c:v>1842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c:v>
                </c:pt>
                <c:pt idx="3">
                  <c:v>18</c:v>
                </c:pt>
                <c:pt idx="6">
                  <c:v>13</c:v>
                </c:pt>
                <c:pt idx="9">
                  <c:v>8</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8640</c:v>
                </c:pt>
                <c:pt idx="3">
                  <c:v>8479</c:v>
                </c:pt>
                <c:pt idx="6">
                  <c:v>7882</c:v>
                </c:pt>
                <c:pt idx="9">
                  <c:v>7374</c:v>
                </c:pt>
                <c:pt idx="12">
                  <c:v>6854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c:v>
                </c:pt>
                <c:pt idx="3">
                  <c:v>14</c:v>
                </c:pt>
                <c:pt idx="6">
                  <c:v>5</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14605</c:v>
                </c:pt>
                <c:pt idx="3">
                  <c:v>14196</c:v>
                </c:pt>
                <c:pt idx="6">
                  <c:v>13763</c:v>
                </c:pt>
                <c:pt idx="9">
                  <c:v>13619</c:v>
                </c:pt>
                <c:pt idx="12">
                  <c:v>13243</c:v>
                </c:pt>
              </c:numCache>
            </c:numRef>
          </c:val>
        </c:ser>
        <c:dLbls>
          <c:showLegendKey val="0"/>
          <c:showVal val="0"/>
          <c:showCatName val="0"/>
          <c:showSerName val="0"/>
          <c:showPercent val="0"/>
          <c:showBubbleSize val="0"/>
        </c:dLbls>
        <c:gapWidth val="100"/>
        <c:overlap val="100"/>
        <c:axId val="120951936"/>
        <c:axId val="120953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9267</c:v>
                </c:pt>
                <c:pt idx="2">
                  <c:v>#N/A</c:v>
                </c:pt>
                <c:pt idx="3">
                  <c:v>#N/A</c:v>
                </c:pt>
                <c:pt idx="4">
                  <c:v>8530</c:v>
                </c:pt>
                <c:pt idx="5">
                  <c:v>#N/A</c:v>
                </c:pt>
                <c:pt idx="6">
                  <c:v>#N/A</c:v>
                </c:pt>
                <c:pt idx="7">
                  <c:v>7670</c:v>
                </c:pt>
                <c:pt idx="8">
                  <c:v>#N/A</c:v>
                </c:pt>
                <c:pt idx="9">
                  <c:v>#N/A</c:v>
                </c:pt>
                <c:pt idx="10">
                  <c:v>6497</c:v>
                </c:pt>
                <c:pt idx="11">
                  <c:v>#N/A</c:v>
                </c:pt>
                <c:pt idx="12">
                  <c:v>#N/A</c:v>
                </c:pt>
                <c:pt idx="13">
                  <c:v>5589</c:v>
                </c:pt>
                <c:pt idx="14">
                  <c:v>#N/A</c:v>
                </c:pt>
              </c:numCache>
            </c:numRef>
          </c:val>
          <c:smooth val="0"/>
        </c:ser>
        <c:dLbls>
          <c:showLegendKey val="0"/>
          <c:showVal val="0"/>
          <c:showCatName val="0"/>
          <c:showSerName val="0"/>
          <c:showPercent val="0"/>
          <c:showBubbleSize val="0"/>
        </c:dLbls>
        <c:marker val="1"/>
        <c:smooth val="0"/>
        <c:axId val="120951936"/>
        <c:axId val="120953856"/>
      </c:lineChart>
      <c:catAx>
        <c:axId val="1209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953856"/>
        <c:crosses val="autoZero"/>
        <c:auto val="1"/>
        <c:lblAlgn val="ctr"/>
        <c:lblOffset val="100"/>
        <c:tickLblSkip val="1"/>
        <c:tickMarkSkip val="1"/>
        <c:noMultiLvlLbl val="0"/>
      </c:catAx>
      <c:valAx>
        <c:axId val="12095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15,767
15,660
241.01
10,523,165
10,434,511
34,030
6,527,598
13,243,298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latin typeface="+mn-lt"/>
              <a:ea typeface="+mn-ea"/>
              <a:cs typeface="+mn-cs"/>
            </a:rPr>
            <a:t>　単年度財政力指数の推移は、平成</a:t>
          </a:r>
          <a:r>
            <a:rPr lang="en-US" altLang="ja-JP" sz="900">
              <a:solidFill>
                <a:schemeClr val="dk1"/>
              </a:solidFill>
              <a:latin typeface="+mn-lt"/>
              <a:ea typeface="+mn-ea"/>
              <a:cs typeface="+mn-cs"/>
            </a:rPr>
            <a:t>23</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0.265</a:t>
          </a:r>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24</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0.254</a:t>
          </a:r>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25</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0.253</a:t>
          </a:r>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0.258</a:t>
          </a:r>
          <a:r>
            <a:rPr lang="ja-JP" altLang="ja-JP" sz="900">
              <a:solidFill>
                <a:schemeClr val="dk1"/>
              </a:solidFill>
              <a:latin typeface="+mn-lt"/>
              <a:ea typeface="+mn-ea"/>
              <a:cs typeface="+mn-cs"/>
            </a:rPr>
            <a:t>となっている。</a:t>
          </a:r>
        </a:p>
        <a:p>
          <a:r>
            <a:rPr lang="ja-JP" altLang="ja-JP" sz="900">
              <a:solidFill>
                <a:schemeClr val="dk1"/>
              </a:solidFill>
              <a:latin typeface="+mn-lt"/>
              <a:ea typeface="+mn-ea"/>
              <a:cs typeface="+mn-cs"/>
            </a:rPr>
            <a:t>　平成</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年</a:t>
          </a:r>
          <a:r>
            <a:rPr lang="en-US" altLang="ja-JP" sz="900">
              <a:solidFill>
                <a:schemeClr val="dk1"/>
              </a:solidFill>
              <a:latin typeface="+mn-lt"/>
              <a:ea typeface="+mn-ea"/>
              <a:cs typeface="+mn-cs"/>
            </a:rPr>
            <a:t>4</a:t>
          </a:r>
          <a:r>
            <a:rPr lang="ja-JP" altLang="ja-JP" sz="900">
              <a:solidFill>
                <a:schemeClr val="dk1"/>
              </a:solidFill>
              <a:latin typeface="+mn-lt"/>
              <a:ea typeface="+mn-ea"/>
              <a:cs typeface="+mn-cs"/>
            </a:rPr>
            <a:t>月</a:t>
          </a:r>
          <a:r>
            <a:rPr lang="en-US" altLang="ja-JP" sz="900">
              <a:solidFill>
                <a:schemeClr val="dk1"/>
              </a:solidFill>
              <a:latin typeface="+mn-lt"/>
              <a:ea typeface="+mn-ea"/>
              <a:cs typeface="+mn-cs"/>
            </a:rPr>
            <a:t>1</a:t>
          </a:r>
          <a:r>
            <a:rPr lang="ja-JP" altLang="ja-JP" sz="900">
              <a:solidFill>
                <a:schemeClr val="dk1"/>
              </a:solidFill>
              <a:latin typeface="+mn-lt"/>
              <a:ea typeface="+mn-ea"/>
              <a:cs typeface="+mn-cs"/>
            </a:rPr>
            <a:t>日から消費税及び地方消費税率の引上げ（</a:t>
          </a:r>
          <a:r>
            <a:rPr lang="en-US" altLang="ja-JP" sz="900">
              <a:solidFill>
                <a:schemeClr val="dk1"/>
              </a:solidFill>
              <a:latin typeface="+mn-lt"/>
              <a:ea typeface="+mn-ea"/>
              <a:cs typeface="+mn-cs"/>
            </a:rPr>
            <a:t>5</a:t>
          </a:r>
          <a:r>
            <a:rPr lang="ja-JP" altLang="ja-JP" sz="900">
              <a:solidFill>
                <a:schemeClr val="dk1"/>
              </a:solidFill>
              <a:latin typeface="+mn-lt"/>
              <a:ea typeface="+mn-ea"/>
              <a:cs typeface="+mn-cs"/>
            </a:rPr>
            <a:t>％から</a:t>
          </a:r>
          <a:r>
            <a:rPr lang="en-US" altLang="ja-JP" sz="900">
              <a:solidFill>
                <a:schemeClr val="dk1"/>
              </a:solidFill>
              <a:latin typeface="+mn-lt"/>
              <a:ea typeface="+mn-ea"/>
              <a:cs typeface="+mn-cs"/>
            </a:rPr>
            <a:t>8</a:t>
          </a:r>
          <a:r>
            <a:rPr lang="ja-JP" altLang="ja-JP" sz="900">
              <a:solidFill>
                <a:schemeClr val="dk1"/>
              </a:solidFill>
              <a:latin typeface="+mn-lt"/>
              <a:ea typeface="+mn-ea"/>
              <a:cs typeface="+mn-cs"/>
            </a:rPr>
            <a:t>％に変更）に伴い、地方消費税交付金が増となり、単年度財政力指数は、平成</a:t>
          </a:r>
          <a:r>
            <a:rPr lang="en-US" altLang="ja-JP" sz="900">
              <a:solidFill>
                <a:schemeClr val="dk1"/>
              </a:solidFill>
              <a:latin typeface="+mn-lt"/>
              <a:ea typeface="+mn-ea"/>
              <a:cs typeface="+mn-cs"/>
            </a:rPr>
            <a:t>25</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0.253</a:t>
          </a:r>
          <a:r>
            <a:rPr lang="ja-JP" altLang="ja-JP" sz="900">
              <a:solidFill>
                <a:schemeClr val="dk1"/>
              </a:solidFill>
              <a:latin typeface="+mn-lt"/>
              <a:ea typeface="+mn-ea"/>
              <a:cs typeface="+mn-cs"/>
            </a:rPr>
            <a:t>から平成</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0.258</a:t>
          </a:r>
          <a:r>
            <a:rPr lang="ja-JP" altLang="ja-JP" sz="900">
              <a:solidFill>
                <a:schemeClr val="dk1"/>
              </a:solidFill>
              <a:latin typeface="+mn-lt"/>
              <a:ea typeface="+mn-ea"/>
              <a:cs typeface="+mn-cs"/>
            </a:rPr>
            <a:t>へ</a:t>
          </a:r>
          <a:r>
            <a:rPr lang="en-US" altLang="ja-JP" sz="900">
              <a:solidFill>
                <a:schemeClr val="dk1"/>
              </a:solidFill>
              <a:latin typeface="+mn-lt"/>
              <a:ea typeface="+mn-ea"/>
              <a:cs typeface="+mn-cs"/>
            </a:rPr>
            <a:t>0.005</a:t>
          </a:r>
          <a:r>
            <a:rPr lang="ja-JP" altLang="ja-JP" sz="900">
              <a:solidFill>
                <a:schemeClr val="dk1"/>
              </a:solidFill>
              <a:latin typeface="+mn-lt"/>
              <a:ea typeface="+mn-ea"/>
              <a:cs typeface="+mn-cs"/>
            </a:rPr>
            <a:t>％改善となった。</a:t>
          </a:r>
        </a:p>
        <a:p>
          <a:r>
            <a:rPr lang="ja-JP" altLang="ja-JP" sz="900">
              <a:solidFill>
                <a:schemeClr val="dk1"/>
              </a:solidFill>
              <a:latin typeface="+mn-lt"/>
              <a:ea typeface="+mn-ea"/>
              <a:cs typeface="+mn-cs"/>
            </a:rPr>
            <a:t>　財政力指数は、当該年度以前</a:t>
          </a:r>
          <a:r>
            <a:rPr lang="en-US" altLang="ja-JP" sz="900">
              <a:solidFill>
                <a:schemeClr val="dk1"/>
              </a:solidFill>
              <a:latin typeface="+mn-lt"/>
              <a:ea typeface="+mn-ea"/>
              <a:cs typeface="+mn-cs"/>
            </a:rPr>
            <a:t>3</a:t>
          </a:r>
          <a:r>
            <a:rPr lang="ja-JP" altLang="ja-JP" sz="900">
              <a:solidFill>
                <a:schemeClr val="dk1"/>
              </a:solidFill>
              <a:latin typeface="+mn-lt"/>
              <a:ea typeface="+mn-ea"/>
              <a:cs typeface="+mn-cs"/>
            </a:rPr>
            <a:t>カ年の平均値となっており、平成</a:t>
          </a:r>
          <a:r>
            <a:rPr lang="en-US" altLang="ja-JP" sz="900">
              <a:solidFill>
                <a:schemeClr val="dk1"/>
              </a:solidFill>
              <a:latin typeface="+mn-lt"/>
              <a:ea typeface="+mn-ea"/>
              <a:cs typeface="+mn-cs"/>
            </a:rPr>
            <a:t>23</a:t>
          </a:r>
          <a:r>
            <a:rPr lang="ja-JP" altLang="ja-JP" sz="900">
              <a:solidFill>
                <a:schemeClr val="dk1"/>
              </a:solidFill>
              <a:latin typeface="+mn-lt"/>
              <a:ea typeface="+mn-ea"/>
              <a:cs typeface="+mn-cs"/>
            </a:rPr>
            <a:t>年度と平成</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年度の単年度財政力指数の相殺により、平成</a:t>
          </a:r>
          <a:r>
            <a:rPr lang="en-US" altLang="ja-JP" sz="900">
              <a:solidFill>
                <a:schemeClr val="dk1"/>
              </a:solidFill>
              <a:latin typeface="+mn-lt"/>
              <a:ea typeface="+mn-ea"/>
              <a:cs typeface="+mn-cs"/>
            </a:rPr>
            <a:t>25</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0.257</a:t>
          </a:r>
          <a:r>
            <a:rPr lang="ja-JP" altLang="ja-JP" sz="900">
              <a:solidFill>
                <a:schemeClr val="dk1"/>
              </a:solidFill>
              <a:latin typeface="+mn-lt"/>
              <a:ea typeface="+mn-ea"/>
              <a:cs typeface="+mn-cs"/>
            </a:rPr>
            <a:t>から平成</a:t>
          </a:r>
          <a:r>
            <a:rPr lang="en-US" altLang="ja-JP" sz="900">
              <a:solidFill>
                <a:schemeClr val="dk1"/>
              </a:solidFill>
              <a:latin typeface="+mn-lt"/>
              <a:ea typeface="+mn-ea"/>
              <a:cs typeface="+mn-cs"/>
            </a:rPr>
            <a:t>26</a:t>
          </a:r>
          <a:r>
            <a:rPr lang="ja-JP" altLang="ja-JP" sz="900">
              <a:solidFill>
                <a:schemeClr val="dk1"/>
              </a:solidFill>
              <a:latin typeface="+mn-lt"/>
              <a:ea typeface="+mn-ea"/>
              <a:cs typeface="+mn-cs"/>
            </a:rPr>
            <a:t>年度</a:t>
          </a:r>
          <a:r>
            <a:rPr lang="en-US" altLang="ja-JP" sz="900">
              <a:solidFill>
                <a:schemeClr val="dk1"/>
              </a:solidFill>
              <a:latin typeface="+mn-lt"/>
              <a:ea typeface="+mn-ea"/>
              <a:cs typeface="+mn-cs"/>
            </a:rPr>
            <a:t>0.255</a:t>
          </a:r>
          <a:r>
            <a:rPr lang="ja-JP" altLang="ja-JP" sz="900">
              <a:solidFill>
                <a:schemeClr val="dk1"/>
              </a:solidFill>
              <a:latin typeface="+mn-lt"/>
              <a:ea typeface="+mn-ea"/>
              <a:cs typeface="+mn-cs"/>
            </a:rPr>
            <a:t>へ</a:t>
          </a:r>
          <a:r>
            <a:rPr lang="en-US" altLang="ja-JP" sz="900">
              <a:solidFill>
                <a:schemeClr val="dk1"/>
              </a:solidFill>
              <a:latin typeface="+mn-lt"/>
              <a:ea typeface="+mn-ea"/>
              <a:cs typeface="+mn-cs"/>
            </a:rPr>
            <a:t>0.002</a:t>
          </a:r>
          <a:r>
            <a:rPr lang="ja-JP" altLang="ja-JP" sz="900">
              <a:solidFill>
                <a:schemeClr val="dk1"/>
              </a:solidFill>
              <a:latin typeface="+mn-lt"/>
              <a:ea typeface="+mn-ea"/>
              <a:cs typeface="+mn-cs"/>
            </a:rPr>
            <a:t>％低下した。</a:t>
          </a:r>
        </a:p>
        <a:p>
          <a:r>
            <a:rPr lang="ja-JP" altLang="ja-JP" sz="900">
              <a:solidFill>
                <a:schemeClr val="dk1"/>
              </a:solidFill>
              <a:latin typeface="+mn-lt"/>
              <a:ea typeface="+mn-ea"/>
              <a:cs typeface="+mn-cs"/>
            </a:rPr>
            <a:t>　人口の減少や全国平均を上回る高齢化率に加え、長引く景気低迷による個人・法人税の減収、地価の下落に伴う固定資産税の減収等により、財政基盤が弱く、類似団体平均を大きく下回っている。今後も退職者の補充抑制など人件費の削減、投資的経費の抑制をはじめとした歳出削減、町税の徴収強化などの取組みを通じて、財政基盤の強化に努める。</a:t>
          </a:r>
          <a:endParaRPr kumimoji="1" lang="ja-JP" altLang="en-US" sz="9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8" name="直線コネクタ 67"/>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4" name="直線コネクタ 73"/>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164193</xdr:rowOff>
    </xdr:to>
    <xdr:cxnSp macro="">
      <xdr:nvCxnSpPr>
        <xdr:cNvPr id="77" name="直線コネクタ 76"/>
        <xdr:cNvCxnSpPr/>
      </xdr:nvCxnSpPr>
      <xdr:spPr>
        <a:xfrm>
          <a:off x="1447800" y="751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7" name="円/楕円 86"/>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8"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4" name="テキスト ボックス 93"/>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5" name="円/楕円 94"/>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6" name="テキスト ボックス 95"/>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850">
              <a:solidFill>
                <a:schemeClr val="dk1"/>
              </a:solidFill>
              <a:latin typeface="+mn-lt"/>
              <a:ea typeface="+mn-ea"/>
              <a:cs typeface="+mn-cs"/>
            </a:rPr>
            <a:t>　経常収支比率算定上の分子となる経常経費充当一般財源は、第</a:t>
          </a:r>
          <a:r>
            <a:rPr lang="en-US" altLang="ja-JP" sz="850">
              <a:solidFill>
                <a:schemeClr val="dk1"/>
              </a:solidFill>
              <a:latin typeface="+mn-lt"/>
              <a:ea typeface="+mn-ea"/>
              <a:cs typeface="+mn-cs"/>
            </a:rPr>
            <a:t>2</a:t>
          </a:r>
          <a:r>
            <a:rPr lang="ja-JP" altLang="ja-JP" sz="850">
              <a:solidFill>
                <a:schemeClr val="dk1"/>
              </a:solidFill>
              <a:latin typeface="+mn-lt"/>
              <a:ea typeface="+mn-ea"/>
              <a:cs typeface="+mn-cs"/>
            </a:rPr>
            <a:t>次行財政改革大綱に基づく退職者の補充抑制により人件費削減の努力を行い、人件費は</a:t>
          </a:r>
          <a:r>
            <a:rPr lang="en-US" altLang="ja-JP" sz="850">
              <a:solidFill>
                <a:schemeClr val="dk1"/>
              </a:solidFill>
              <a:latin typeface="+mn-lt"/>
              <a:ea typeface="+mn-ea"/>
              <a:cs typeface="+mn-cs"/>
            </a:rPr>
            <a:t>18,593</a:t>
          </a:r>
          <a:r>
            <a:rPr lang="ja-JP" altLang="ja-JP" sz="850">
              <a:solidFill>
                <a:schemeClr val="dk1"/>
              </a:solidFill>
              <a:latin typeface="+mn-lt"/>
              <a:ea typeface="+mn-ea"/>
              <a:cs typeface="+mn-cs"/>
            </a:rPr>
            <a:t>千円減、さらに公債費は</a:t>
          </a:r>
          <a:r>
            <a:rPr lang="en-US" altLang="ja-JP" sz="850">
              <a:solidFill>
                <a:schemeClr val="dk1"/>
              </a:solidFill>
              <a:latin typeface="+mn-lt"/>
              <a:ea typeface="+mn-ea"/>
              <a:cs typeface="+mn-cs"/>
            </a:rPr>
            <a:t>123,944</a:t>
          </a:r>
          <a:r>
            <a:rPr lang="ja-JP" altLang="ja-JP" sz="850">
              <a:solidFill>
                <a:schemeClr val="dk1"/>
              </a:solidFill>
              <a:latin typeface="+mn-lt"/>
              <a:ea typeface="+mn-ea"/>
              <a:cs typeface="+mn-cs"/>
            </a:rPr>
            <a:t>千円減となった。一方で、物件費及び維持補修費（除雪経費）の増大により、経常経費充当一般財源総額では</a:t>
          </a:r>
          <a:r>
            <a:rPr lang="en-US" altLang="ja-JP" sz="850">
              <a:solidFill>
                <a:schemeClr val="dk1"/>
              </a:solidFill>
              <a:latin typeface="+mn-lt"/>
              <a:ea typeface="+mn-ea"/>
              <a:cs typeface="+mn-cs"/>
            </a:rPr>
            <a:t>5,751,632</a:t>
          </a:r>
          <a:r>
            <a:rPr lang="ja-JP" altLang="ja-JP" sz="850">
              <a:solidFill>
                <a:schemeClr val="dk1"/>
              </a:solidFill>
              <a:latin typeface="+mn-lt"/>
              <a:ea typeface="+mn-ea"/>
              <a:cs typeface="+mn-cs"/>
            </a:rPr>
            <a:t>千円（対前年比</a:t>
          </a:r>
          <a:r>
            <a:rPr lang="en-US" altLang="ja-JP" sz="850">
              <a:solidFill>
                <a:schemeClr val="dk1"/>
              </a:solidFill>
              <a:latin typeface="+mn-lt"/>
              <a:ea typeface="+mn-ea"/>
              <a:cs typeface="+mn-cs"/>
            </a:rPr>
            <a:t>38,003</a:t>
          </a:r>
          <a:r>
            <a:rPr lang="ja-JP" altLang="ja-JP" sz="850">
              <a:solidFill>
                <a:schemeClr val="dk1"/>
              </a:solidFill>
              <a:latin typeface="+mn-lt"/>
              <a:ea typeface="+mn-ea"/>
              <a:cs typeface="+mn-cs"/>
            </a:rPr>
            <a:t>千円減）となった。</a:t>
          </a:r>
        </a:p>
        <a:p>
          <a:r>
            <a:rPr lang="ja-JP" altLang="ja-JP" sz="850">
              <a:solidFill>
                <a:schemeClr val="dk1"/>
              </a:solidFill>
              <a:latin typeface="+mn-lt"/>
              <a:ea typeface="+mn-ea"/>
              <a:cs typeface="+mn-cs"/>
            </a:rPr>
            <a:t>　経常収支比率算定上の分母となる経常一般財源は、地方税、配当割交付金、地方消費税交付金が増となったものの、普通交付税の減（</a:t>
          </a:r>
          <a:r>
            <a:rPr lang="en-US" altLang="ja-JP" sz="850">
              <a:solidFill>
                <a:schemeClr val="dk1"/>
              </a:solidFill>
              <a:latin typeface="+mn-lt"/>
              <a:ea typeface="+mn-ea"/>
              <a:cs typeface="+mn-cs"/>
            </a:rPr>
            <a:t>131,322</a:t>
          </a:r>
          <a:r>
            <a:rPr lang="ja-JP" altLang="ja-JP" sz="850">
              <a:solidFill>
                <a:schemeClr val="dk1"/>
              </a:solidFill>
              <a:latin typeface="+mn-lt"/>
              <a:ea typeface="+mn-ea"/>
              <a:cs typeface="+mn-cs"/>
            </a:rPr>
            <a:t>千円減）により、前年度対比で大幅な減の</a:t>
          </a:r>
          <a:r>
            <a:rPr lang="en-US" altLang="ja-JP" sz="850">
              <a:solidFill>
                <a:schemeClr val="dk1"/>
              </a:solidFill>
              <a:latin typeface="+mn-lt"/>
              <a:ea typeface="+mn-ea"/>
              <a:cs typeface="+mn-cs"/>
            </a:rPr>
            <a:t>6,246,897</a:t>
          </a:r>
          <a:r>
            <a:rPr lang="ja-JP" altLang="ja-JP" sz="850">
              <a:solidFill>
                <a:schemeClr val="dk1"/>
              </a:solidFill>
              <a:latin typeface="+mn-lt"/>
              <a:ea typeface="+mn-ea"/>
              <a:cs typeface="+mn-cs"/>
            </a:rPr>
            <a:t>千円（対前年比</a:t>
          </a:r>
          <a:r>
            <a:rPr lang="en-US" altLang="ja-JP" sz="850">
              <a:solidFill>
                <a:schemeClr val="dk1"/>
              </a:solidFill>
              <a:latin typeface="+mn-lt"/>
              <a:ea typeface="+mn-ea"/>
              <a:cs typeface="+mn-cs"/>
            </a:rPr>
            <a:t>109,051</a:t>
          </a:r>
          <a:r>
            <a:rPr lang="ja-JP" altLang="ja-JP" sz="850">
              <a:solidFill>
                <a:schemeClr val="dk1"/>
              </a:solidFill>
              <a:latin typeface="+mn-lt"/>
              <a:ea typeface="+mn-ea"/>
              <a:cs typeface="+mn-cs"/>
            </a:rPr>
            <a:t>千円減）となった。臨時財政対策債も、</a:t>
          </a:r>
          <a:r>
            <a:rPr lang="en-US" altLang="ja-JP" sz="850">
              <a:solidFill>
                <a:schemeClr val="dk1"/>
              </a:solidFill>
              <a:latin typeface="+mn-lt"/>
              <a:ea typeface="+mn-ea"/>
              <a:cs typeface="+mn-cs"/>
            </a:rPr>
            <a:t>366,363</a:t>
          </a:r>
          <a:r>
            <a:rPr lang="ja-JP" altLang="ja-JP" sz="850">
              <a:solidFill>
                <a:schemeClr val="dk1"/>
              </a:solidFill>
              <a:latin typeface="+mn-lt"/>
              <a:ea typeface="+mn-ea"/>
              <a:cs typeface="+mn-cs"/>
            </a:rPr>
            <a:t>千円（対前年比</a:t>
          </a:r>
          <a:r>
            <a:rPr lang="en-US" altLang="ja-JP" sz="850">
              <a:solidFill>
                <a:schemeClr val="dk1"/>
              </a:solidFill>
              <a:latin typeface="+mn-lt"/>
              <a:ea typeface="+mn-ea"/>
              <a:cs typeface="+mn-cs"/>
            </a:rPr>
            <a:t>25,088</a:t>
          </a:r>
          <a:r>
            <a:rPr lang="ja-JP" altLang="ja-JP" sz="850">
              <a:solidFill>
                <a:schemeClr val="dk1"/>
              </a:solidFill>
              <a:latin typeface="+mn-lt"/>
              <a:ea typeface="+mn-ea"/>
              <a:cs typeface="+mn-cs"/>
            </a:rPr>
            <a:t>千円減）で減となり、分母総額は</a:t>
          </a:r>
          <a:r>
            <a:rPr lang="en-US" altLang="ja-JP" sz="850">
              <a:solidFill>
                <a:schemeClr val="dk1"/>
              </a:solidFill>
              <a:latin typeface="+mn-lt"/>
              <a:ea typeface="+mn-ea"/>
              <a:cs typeface="+mn-cs"/>
            </a:rPr>
            <a:t>6,613,260</a:t>
          </a:r>
          <a:r>
            <a:rPr lang="ja-JP" altLang="ja-JP" sz="850">
              <a:solidFill>
                <a:schemeClr val="dk1"/>
              </a:solidFill>
              <a:latin typeface="+mn-lt"/>
              <a:ea typeface="+mn-ea"/>
              <a:cs typeface="+mn-cs"/>
            </a:rPr>
            <a:t>千円（対前年比</a:t>
          </a:r>
          <a:r>
            <a:rPr lang="en-US" altLang="ja-JP" sz="850">
              <a:solidFill>
                <a:schemeClr val="dk1"/>
              </a:solidFill>
              <a:latin typeface="+mn-lt"/>
              <a:ea typeface="+mn-ea"/>
              <a:cs typeface="+mn-cs"/>
            </a:rPr>
            <a:t>134,139</a:t>
          </a:r>
          <a:r>
            <a:rPr lang="ja-JP" altLang="ja-JP" sz="850">
              <a:solidFill>
                <a:schemeClr val="dk1"/>
              </a:solidFill>
              <a:latin typeface="+mn-lt"/>
              <a:ea typeface="+mn-ea"/>
              <a:cs typeface="+mn-cs"/>
            </a:rPr>
            <a:t>千円減）の大幅な減となった。</a:t>
          </a:r>
        </a:p>
        <a:p>
          <a:r>
            <a:rPr lang="ja-JP" altLang="ja-JP" sz="850">
              <a:solidFill>
                <a:schemeClr val="dk1"/>
              </a:solidFill>
              <a:latin typeface="+mn-lt"/>
              <a:ea typeface="+mn-ea"/>
              <a:cs typeface="+mn-cs"/>
            </a:rPr>
            <a:t>　結果、分子は若干の減、分母が大幅な減となり、経常収支比率を引き上げ、対前年度比</a:t>
          </a:r>
          <a:r>
            <a:rPr lang="en-US" altLang="ja-JP" sz="850">
              <a:solidFill>
                <a:schemeClr val="dk1"/>
              </a:solidFill>
              <a:latin typeface="+mn-lt"/>
              <a:ea typeface="+mn-ea"/>
              <a:cs typeface="+mn-cs"/>
            </a:rPr>
            <a:t>1.2</a:t>
          </a:r>
          <a:r>
            <a:rPr lang="ja-JP" altLang="ja-JP" sz="850">
              <a:solidFill>
                <a:schemeClr val="dk1"/>
              </a:solidFill>
              <a:latin typeface="+mn-lt"/>
              <a:ea typeface="+mn-ea"/>
              <a:cs typeface="+mn-cs"/>
            </a:rPr>
            <a:t>％増の</a:t>
          </a:r>
          <a:r>
            <a:rPr lang="en-US" altLang="ja-JP" sz="850">
              <a:solidFill>
                <a:schemeClr val="dk1"/>
              </a:solidFill>
              <a:latin typeface="+mn-lt"/>
              <a:ea typeface="+mn-ea"/>
              <a:cs typeface="+mn-cs"/>
            </a:rPr>
            <a:t>87.0</a:t>
          </a:r>
          <a:r>
            <a:rPr lang="ja-JP" altLang="ja-JP" sz="850">
              <a:solidFill>
                <a:schemeClr val="dk1"/>
              </a:solidFill>
              <a:latin typeface="+mn-lt"/>
              <a:ea typeface="+mn-ea"/>
              <a:cs typeface="+mn-cs"/>
            </a:rPr>
            <a:t>％となった。</a:t>
          </a:r>
        </a:p>
        <a:p>
          <a:r>
            <a:rPr lang="ja-JP" altLang="ja-JP" sz="850">
              <a:solidFill>
                <a:schemeClr val="dk1"/>
              </a:solidFill>
              <a:latin typeface="+mn-lt"/>
              <a:ea typeface="+mn-ea"/>
              <a:cs typeface="+mn-cs"/>
            </a:rPr>
            <a:t>　類似団体の平均値を</a:t>
          </a:r>
          <a:r>
            <a:rPr lang="en-US" altLang="ja-JP" sz="850">
              <a:solidFill>
                <a:schemeClr val="dk1"/>
              </a:solidFill>
              <a:latin typeface="+mn-lt"/>
              <a:ea typeface="+mn-ea"/>
              <a:cs typeface="+mn-cs"/>
            </a:rPr>
            <a:t>1.8</a:t>
          </a:r>
          <a:r>
            <a:rPr lang="ja-JP" altLang="ja-JP" sz="850">
              <a:solidFill>
                <a:schemeClr val="dk1"/>
              </a:solidFill>
              <a:latin typeface="+mn-lt"/>
              <a:ea typeface="+mn-ea"/>
              <a:cs typeface="+mn-cs"/>
            </a:rPr>
            <a:t>％下回ったものの依然として高率であるため、今後も退職者の補充抑制など人件費の削減を行い、経常収支比率の改善を目指す｡</a:t>
          </a:r>
          <a:endParaRPr kumimoji="1" lang="ja-JP" altLang="en-US" sz="8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92710</xdr:rowOff>
    </xdr:to>
    <xdr:cxnSp macro="">
      <xdr:nvCxnSpPr>
        <xdr:cNvPr id="129" name="直線コネクタ 128"/>
        <xdr:cNvCxnSpPr/>
      </xdr:nvCxnSpPr>
      <xdr:spPr>
        <a:xfrm>
          <a:off x="4114800" y="1069365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116840</xdr:rowOff>
    </xdr:to>
    <xdr:cxnSp macro="">
      <xdr:nvCxnSpPr>
        <xdr:cNvPr id="132" name="直線コネクタ 131"/>
        <xdr:cNvCxnSpPr/>
      </xdr:nvCxnSpPr>
      <xdr:spPr>
        <a:xfrm flipV="1">
          <a:off x="3225800" y="106936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62</xdr:row>
      <xdr:rowOff>160274</xdr:rowOff>
    </xdr:to>
    <xdr:cxnSp macro="">
      <xdr:nvCxnSpPr>
        <xdr:cNvPr id="135" name="直線コネクタ 134"/>
        <xdr:cNvCxnSpPr/>
      </xdr:nvCxnSpPr>
      <xdr:spPr>
        <a:xfrm flipV="1">
          <a:off x="2336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160274</xdr:rowOff>
    </xdr:to>
    <xdr:cxnSp macro="">
      <xdr:nvCxnSpPr>
        <xdr:cNvPr id="138" name="直線コネクタ 137"/>
        <xdr:cNvCxnSpPr/>
      </xdr:nvCxnSpPr>
      <xdr:spPr>
        <a:xfrm>
          <a:off x="1447800" y="107177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8" name="円/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58437</xdr:rowOff>
    </xdr:from>
    <xdr:ext cx="762000" cy="259045"/>
    <xdr:sp macro="" textlink="">
      <xdr:nvSpPr>
        <xdr:cNvPr id="149"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0" name="円/楕円 149"/>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1" name="テキスト ボックス 150"/>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2" name="円/楕円 151"/>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3" name="テキスト ボックス 152"/>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5" name="テキスト ボックス 154"/>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6" name="円/楕円 155"/>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7" name="テキスト ボックス 156"/>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[194,544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人件費は、退職者の</a:t>
          </a:r>
          <a:r>
            <a:rPr lang="ja-JP" altLang="en-US" sz="1100">
              <a:solidFill>
                <a:schemeClr val="dk1"/>
              </a:solidFill>
              <a:latin typeface="+mn-lt"/>
              <a:ea typeface="+mn-ea"/>
              <a:cs typeface="+mn-cs"/>
            </a:rPr>
            <a:t>補充</a:t>
          </a:r>
          <a:r>
            <a:rPr lang="ja-JP" altLang="ja-JP" sz="1100">
              <a:solidFill>
                <a:schemeClr val="dk1"/>
              </a:solidFill>
              <a:latin typeface="+mn-lt"/>
              <a:ea typeface="+mn-ea"/>
              <a:cs typeface="+mn-cs"/>
            </a:rPr>
            <a:t>抑制により削減に取り組んでいる。</a:t>
          </a:r>
        </a:p>
        <a:p>
          <a:r>
            <a:rPr lang="ja-JP" altLang="ja-JP" sz="1100">
              <a:solidFill>
                <a:schemeClr val="dk1"/>
              </a:solidFill>
              <a:latin typeface="+mn-lt"/>
              <a:ea typeface="+mn-ea"/>
              <a:cs typeface="+mn-cs"/>
            </a:rPr>
            <a:t>　物件費は、地籍調査事業の本格化に伴う委託料の増、子ども・子育て支援新制度電子システム整備委託料の増、下水道施設維持管理経費の増、庁舎管理等の管理経費・需用費（特に電気料金）の増等により、増高した。</a:t>
          </a:r>
        </a:p>
        <a:p>
          <a:r>
            <a:rPr lang="ja-JP" altLang="ja-JP" sz="1100">
              <a:solidFill>
                <a:schemeClr val="dk1"/>
              </a:solidFill>
              <a:latin typeface="+mn-lt"/>
              <a:ea typeface="+mn-ea"/>
              <a:cs typeface="+mn-cs"/>
            </a:rPr>
            <a:t>　人口一人あたり人件費・物件費等の状況は、類似団体平均より依然として高い。職員の節約意識の向上、「もったいない運動」の推進、コスト意識の高揚、競争による経費削減を図る。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69072</xdr:rowOff>
    </xdr:from>
    <xdr:to>
      <xdr:col>7</xdr:col>
      <xdr:colOff>152400</xdr:colOff>
      <xdr:row>83</xdr:row>
      <xdr:rowOff>107020</xdr:rowOff>
    </xdr:to>
    <xdr:cxnSp macro="">
      <xdr:nvCxnSpPr>
        <xdr:cNvPr id="190" name="直線コネクタ 189"/>
        <xdr:cNvCxnSpPr/>
      </xdr:nvCxnSpPr>
      <xdr:spPr>
        <a:xfrm>
          <a:off x="4114800" y="14299422"/>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69072</xdr:rowOff>
    </xdr:from>
    <xdr:to>
      <xdr:col>6</xdr:col>
      <xdr:colOff>0</xdr:colOff>
      <xdr:row>83</xdr:row>
      <xdr:rowOff>70776</xdr:rowOff>
    </xdr:to>
    <xdr:cxnSp macro="">
      <xdr:nvCxnSpPr>
        <xdr:cNvPr id="193" name="直線コネクタ 192"/>
        <xdr:cNvCxnSpPr/>
      </xdr:nvCxnSpPr>
      <xdr:spPr>
        <a:xfrm flipV="1">
          <a:off x="3225800" y="1429942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70776</xdr:rowOff>
    </xdr:from>
    <xdr:to>
      <xdr:col>4</xdr:col>
      <xdr:colOff>482600</xdr:colOff>
      <xdr:row>83</xdr:row>
      <xdr:rowOff>97227</xdr:rowOff>
    </xdr:to>
    <xdr:cxnSp macro="">
      <xdr:nvCxnSpPr>
        <xdr:cNvPr id="196" name="直線コネクタ 195"/>
        <xdr:cNvCxnSpPr/>
      </xdr:nvCxnSpPr>
      <xdr:spPr>
        <a:xfrm flipV="1">
          <a:off x="2336800" y="1430112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45681</xdr:rowOff>
    </xdr:from>
    <xdr:to>
      <xdr:col>3</xdr:col>
      <xdr:colOff>279400</xdr:colOff>
      <xdr:row>83</xdr:row>
      <xdr:rowOff>97227</xdr:rowOff>
    </xdr:to>
    <xdr:cxnSp macro="">
      <xdr:nvCxnSpPr>
        <xdr:cNvPr id="199" name="直線コネクタ 198"/>
        <xdr:cNvCxnSpPr/>
      </xdr:nvCxnSpPr>
      <xdr:spPr>
        <a:xfrm>
          <a:off x="1447800" y="14276031"/>
          <a:ext cx="889000" cy="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56220</xdr:rowOff>
    </xdr:from>
    <xdr:to>
      <xdr:col>7</xdr:col>
      <xdr:colOff>203200</xdr:colOff>
      <xdr:row>83</xdr:row>
      <xdr:rowOff>157820</xdr:rowOff>
    </xdr:to>
    <xdr:sp macro="" textlink="">
      <xdr:nvSpPr>
        <xdr:cNvPr id="209" name="円/楕円 208"/>
        <xdr:cNvSpPr/>
      </xdr:nvSpPr>
      <xdr:spPr>
        <a:xfrm>
          <a:off x="4902200" y="142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28297</xdr:rowOff>
    </xdr:from>
    <xdr:ext cx="762000" cy="259045"/>
    <xdr:sp macro="" textlink="">
      <xdr:nvSpPr>
        <xdr:cNvPr id="210" name="人件費・物件費等の状況該当値テキスト"/>
        <xdr:cNvSpPr txBox="1"/>
      </xdr:nvSpPr>
      <xdr:spPr>
        <a:xfrm>
          <a:off x="5041900" y="142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194,544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18272</xdr:rowOff>
    </xdr:from>
    <xdr:to>
      <xdr:col>6</xdr:col>
      <xdr:colOff>50800</xdr:colOff>
      <xdr:row>83</xdr:row>
      <xdr:rowOff>119872</xdr:rowOff>
    </xdr:to>
    <xdr:sp macro="" textlink="">
      <xdr:nvSpPr>
        <xdr:cNvPr id="211" name="円/楕円 210"/>
        <xdr:cNvSpPr/>
      </xdr:nvSpPr>
      <xdr:spPr>
        <a:xfrm>
          <a:off x="4064000" y="142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104649</xdr:rowOff>
    </xdr:from>
    <xdr:ext cx="736600" cy="259045"/>
    <xdr:sp macro="" textlink="">
      <xdr:nvSpPr>
        <xdr:cNvPr id="212" name="テキスト ボックス 211"/>
        <xdr:cNvSpPr txBox="1"/>
      </xdr:nvSpPr>
      <xdr:spPr>
        <a:xfrm>
          <a:off x="3733800" y="1433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19976</xdr:rowOff>
    </xdr:from>
    <xdr:to>
      <xdr:col>4</xdr:col>
      <xdr:colOff>533400</xdr:colOff>
      <xdr:row>83</xdr:row>
      <xdr:rowOff>121576</xdr:rowOff>
    </xdr:to>
    <xdr:sp macro="" textlink="">
      <xdr:nvSpPr>
        <xdr:cNvPr id="213" name="円/楕円 212"/>
        <xdr:cNvSpPr/>
      </xdr:nvSpPr>
      <xdr:spPr>
        <a:xfrm>
          <a:off x="3175000" y="142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106353</xdr:rowOff>
    </xdr:from>
    <xdr:ext cx="762000" cy="259045"/>
    <xdr:sp macro="" textlink="">
      <xdr:nvSpPr>
        <xdr:cNvPr id="214" name="テキスト ボックス 213"/>
        <xdr:cNvSpPr txBox="1"/>
      </xdr:nvSpPr>
      <xdr:spPr>
        <a:xfrm>
          <a:off x="2844800" y="1433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187,034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46427</xdr:rowOff>
    </xdr:from>
    <xdr:to>
      <xdr:col>3</xdr:col>
      <xdr:colOff>330200</xdr:colOff>
      <xdr:row>83</xdr:row>
      <xdr:rowOff>148027</xdr:rowOff>
    </xdr:to>
    <xdr:sp macro="" textlink="">
      <xdr:nvSpPr>
        <xdr:cNvPr id="215" name="円/楕円 214"/>
        <xdr:cNvSpPr/>
      </xdr:nvSpPr>
      <xdr:spPr>
        <a:xfrm>
          <a:off x="2286000" y="14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132804</xdr:rowOff>
    </xdr:from>
    <xdr:ext cx="762000" cy="259045"/>
    <xdr:sp macro="" textlink="">
      <xdr:nvSpPr>
        <xdr:cNvPr id="216" name="テキスト ボックス 215"/>
        <xdr:cNvSpPr txBox="1"/>
      </xdr:nvSpPr>
      <xdr:spPr>
        <a:xfrm>
          <a:off x="1955800" y="143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166331</xdr:rowOff>
    </xdr:from>
    <xdr:to>
      <xdr:col>2</xdr:col>
      <xdr:colOff>127000</xdr:colOff>
      <xdr:row>83</xdr:row>
      <xdr:rowOff>96481</xdr:rowOff>
    </xdr:to>
    <xdr:sp macro="" textlink="">
      <xdr:nvSpPr>
        <xdr:cNvPr id="217" name="円/楕円 216"/>
        <xdr:cNvSpPr/>
      </xdr:nvSpPr>
      <xdr:spPr>
        <a:xfrm>
          <a:off x="1397000" y="142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81258</xdr:rowOff>
    </xdr:from>
    <xdr:ext cx="762000" cy="259045"/>
    <xdr:sp macro="" textlink="">
      <xdr:nvSpPr>
        <xdr:cNvPr id="218" name="テキスト ボックス 217"/>
        <xdr:cNvSpPr txBox="1"/>
      </xdr:nvSpPr>
      <xdr:spPr>
        <a:xfrm>
          <a:off x="1066800" y="1431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国家公務員は、特例法の給与減額措置終了に伴い、給与が通常支給されることとなり、本町のラスパイレス指数は</a:t>
          </a:r>
          <a:r>
            <a:rPr lang="en-US" altLang="ja-JP" sz="1100">
              <a:solidFill>
                <a:schemeClr val="dk1"/>
              </a:solidFill>
              <a:latin typeface="+mn-lt"/>
              <a:ea typeface="+mn-ea"/>
              <a:cs typeface="+mn-cs"/>
            </a:rPr>
            <a:t>96.0</a:t>
          </a:r>
          <a:r>
            <a:rPr lang="ja-JP" altLang="ja-JP" sz="1100">
              <a:solidFill>
                <a:schemeClr val="dk1"/>
              </a:solidFill>
              <a:latin typeface="+mn-lt"/>
              <a:ea typeface="+mn-ea"/>
              <a:cs typeface="+mn-cs"/>
            </a:rPr>
            <a:t>％となり、類似団体との比較でも、</a:t>
          </a:r>
          <a:r>
            <a:rPr lang="en-US" altLang="ja-JP" sz="1100">
              <a:solidFill>
                <a:schemeClr val="dk1"/>
              </a:solidFill>
              <a:latin typeface="+mn-lt"/>
              <a:ea typeface="+mn-ea"/>
              <a:cs typeface="+mn-cs"/>
            </a:rPr>
            <a:t>0.7</a:t>
          </a:r>
          <a:r>
            <a:rPr lang="ja-JP" altLang="ja-JP" sz="1100">
              <a:solidFill>
                <a:schemeClr val="dk1"/>
              </a:solidFill>
              <a:latin typeface="+mn-lt"/>
              <a:ea typeface="+mn-ea"/>
              <a:cs typeface="+mn-cs"/>
            </a:rPr>
            <a:t>％下回っている。</a:t>
          </a:r>
        </a:p>
        <a:p>
          <a:r>
            <a:rPr lang="ja-JP" altLang="ja-JP" sz="1100">
              <a:solidFill>
                <a:schemeClr val="dk1"/>
              </a:solidFill>
              <a:latin typeface="+mn-lt"/>
              <a:ea typeface="+mn-ea"/>
              <a:cs typeface="+mn-cs"/>
            </a:rPr>
            <a:t>　今後も、計画的な職員採用に努め、職員構成の改善を図りつつ、ラスパイレス指数の増高抑制に努める。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112184</xdr:rowOff>
    </xdr:to>
    <xdr:cxnSp macro="">
      <xdr:nvCxnSpPr>
        <xdr:cNvPr id="252" name="直線コネクタ 251"/>
        <xdr:cNvCxnSpPr/>
      </xdr:nvCxnSpPr>
      <xdr:spPr>
        <a:xfrm>
          <a:off x="16179800" y="146050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89</xdr:row>
      <xdr:rowOff>29634</xdr:rowOff>
    </xdr:to>
    <xdr:cxnSp macro="">
      <xdr:nvCxnSpPr>
        <xdr:cNvPr id="255" name="直線コネクタ 254"/>
        <xdr:cNvCxnSpPr/>
      </xdr:nvCxnSpPr>
      <xdr:spPr>
        <a:xfrm flipV="1">
          <a:off x="15290800" y="146050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37677</xdr:rowOff>
    </xdr:to>
    <xdr:cxnSp macro="">
      <xdr:nvCxnSpPr>
        <xdr:cNvPr id="258" name="直線コネクタ 257"/>
        <xdr:cNvCxnSpPr/>
      </xdr:nvCxnSpPr>
      <xdr:spPr>
        <a:xfrm flipV="1">
          <a:off x="14401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37677</xdr:rowOff>
    </xdr:to>
    <xdr:cxnSp macro="">
      <xdr:nvCxnSpPr>
        <xdr:cNvPr id="261" name="直線コネクタ 260"/>
        <xdr:cNvCxnSpPr/>
      </xdr:nvCxnSpPr>
      <xdr:spPr>
        <a:xfrm>
          <a:off x="13512800" y="14596957"/>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1" name="円/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2"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4" name="テキスト ボックス 27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5" name="円/楕円 274"/>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6" name="テキスト ボックス 275"/>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7" name="円/楕円 276"/>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98654</xdr:rowOff>
    </xdr:from>
    <xdr:ext cx="762000" cy="259045"/>
    <xdr:sp macro="" textlink="">
      <xdr:nvSpPr>
        <xdr:cNvPr id="278" name="テキスト ボックス 277"/>
        <xdr:cNvSpPr txBox="1"/>
      </xdr:nvSpPr>
      <xdr:spPr>
        <a:xfrm>
          <a:off x="14020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79" name="円/楕円 278"/>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80" name="テキスト ボックス 279"/>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定員適正化計画に基づき、退職勧奨制度の推進（退職勧奨は</a:t>
          </a:r>
          <a:r>
            <a:rPr lang="en-US" altLang="ja-JP" sz="1100">
              <a:solidFill>
                <a:schemeClr val="dk1"/>
              </a:solidFill>
              <a:latin typeface="+mn-lt"/>
              <a:ea typeface="+mn-ea"/>
              <a:cs typeface="+mn-cs"/>
            </a:rPr>
            <a:t>50</a:t>
          </a:r>
          <a:r>
            <a:rPr lang="ja-JP" altLang="ja-JP" sz="1100">
              <a:solidFill>
                <a:schemeClr val="dk1"/>
              </a:solidFill>
              <a:latin typeface="+mn-lt"/>
              <a:ea typeface="+mn-ea"/>
              <a:cs typeface="+mn-cs"/>
            </a:rPr>
            <a:t>歳以上かつ勤続</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年以上）、退職者の補充抑制（原則退職者の</a:t>
          </a:r>
          <a:r>
            <a:rPr lang="en-US" altLang="ja-JP" sz="1100">
              <a:solidFill>
                <a:schemeClr val="dk1"/>
              </a:solidFill>
              <a:latin typeface="+mn-lt"/>
              <a:ea typeface="+mn-ea"/>
              <a:cs typeface="+mn-cs"/>
            </a:rPr>
            <a:t>3</a:t>
          </a:r>
          <a:r>
            <a:rPr lang="ja-JP" altLang="ja-JP" sz="1100">
              <a:solidFill>
                <a:schemeClr val="dk1"/>
              </a:solidFill>
              <a:latin typeface="+mn-lt"/>
              <a:ea typeface="+mn-ea"/>
              <a:cs typeface="+mn-cs"/>
            </a:rPr>
            <a:t>分の</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以内採用）により、職員数の削減に努めている。平成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年度は、前年度対比</a:t>
          </a:r>
          <a:r>
            <a:rPr lang="en-US" altLang="ja-JP" sz="1100">
              <a:solidFill>
                <a:schemeClr val="dk1"/>
              </a:solidFill>
              <a:latin typeface="+mn-lt"/>
              <a:ea typeface="+mn-ea"/>
              <a:cs typeface="+mn-cs"/>
            </a:rPr>
            <a:t>0.57</a:t>
          </a:r>
          <a:r>
            <a:rPr lang="ja-JP" altLang="ja-JP" sz="1100">
              <a:solidFill>
                <a:schemeClr val="dk1"/>
              </a:solidFill>
              <a:latin typeface="+mn-lt"/>
              <a:ea typeface="+mn-ea"/>
              <a:cs typeface="+mn-cs"/>
            </a:rPr>
            <a:t>人削減（改善）することができた。しかし、類似団体と比較し、依然として職員数が多い状況となっているため、今後も、退職勧奨制度の推進と退職者の補充抑制に努める。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122344</xdr:rowOff>
    </xdr:from>
    <xdr:to>
      <xdr:col>24</xdr:col>
      <xdr:colOff>558800</xdr:colOff>
      <xdr:row>64</xdr:row>
      <xdr:rowOff>27305</xdr:rowOff>
    </xdr:to>
    <xdr:cxnSp macro="">
      <xdr:nvCxnSpPr>
        <xdr:cNvPr id="315" name="直線コネクタ 314"/>
        <xdr:cNvCxnSpPr/>
      </xdr:nvCxnSpPr>
      <xdr:spPr>
        <a:xfrm flipV="1">
          <a:off x="16179800" y="1092369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27305</xdr:rowOff>
    </xdr:from>
    <xdr:to>
      <xdr:col>23</xdr:col>
      <xdr:colOff>406400</xdr:colOff>
      <xdr:row>64</xdr:row>
      <xdr:rowOff>98354</xdr:rowOff>
    </xdr:to>
    <xdr:cxnSp macro="">
      <xdr:nvCxnSpPr>
        <xdr:cNvPr id="318" name="直線コネクタ 317"/>
        <xdr:cNvCxnSpPr/>
      </xdr:nvCxnSpPr>
      <xdr:spPr>
        <a:xfrm flipV="1">
          <a:off x="15290800" y="11000105"/>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98354</xdr:rowOff>
    </xdr:from>
    <xdr:to>
      <xdr:col>22</xdr:col>
      <xdr:colOff>203200</xdr:colOff>
      <xdr:row>64</xdr:row>
      <xdr:rowOff>119804</xdr:rowOff>
    </xdr:to>
    <xdr:cxnSp macro="">
      <xdr:nvCxnSpPr>
        <xdr:cNvPr id="321" name="直線コネクタ 320"/>
        <xdr:cNvCxnSpPr/>
      </xdr:nvCxnSpPr>
      <xdr:spPr>
        <a:xfrm flipV="1">
          <a:off x="14401800" y="1107115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117122</xdr:rowOff>
    </xdr:from>
    <xdr:to>
      <xdr:col>21</xdr:col>
      <xdr:colOff>0</xdr:colOff>
      <xdr:row>64</xdr:row>
      <xdr:rowOff>119804</xdr:rowOff>
    </xdr:to>
    <xdr:cxnSp macro="">
      <xdr:nvCxnSpPr>
        <xdr:cNvPr id="324" name="直線コネクタ 323"/>
        <xdr:cNvCxnSpPr/>
      </xdr:nvCxnSpPr>
      <xdr:spPr>
        <a:xfrm>
          <a:off x="13512800" y="11089922"/>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71544</xdr:rowOff>
    </xdr:from>
    <xdr:to>
      <xdr:col>24</xdr:col>
      <xdr:colOff>609600</xdr:colOff>
      <xdr:row>64</xdr:row>
      <xdr:rowOff>1694</xdr:rowOff>
    </xdr:to>
    <xdr:sp macro="" textlink="">
      <xdr:nvSpPr>
        <xdr:cNvPr id="334" name="円/楕円 333"/>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43621</xdr:rowOff>
    </xdr:from>
    <xdr:ext cx="762000" cy="259045"/>
    <xdr:sp macro="" textlink="">
      <xdr:nvSpPr>
        <xdr:cNvPr id="335"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147955</xdr:rowOff>
    </xdr:from>
    <xdr:to>
      <xdr:col>23</xdr:col>
      <xdr:colOff>457200</xdr:colOff>
      <xdr:row>64</xdr:row>
      <xdr:rowOff>78105</xdr:rowOff>
    </xdr:to>
    <xdr:sp macro="" textlink="">
      <xdr:nvSpPr>
        <xdr:cNvPr id="336" name="円/楕円 335"/>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62882</xdr:rowOff>
    </xdr:from>
    <xdr:ext cx="736600" cy="259045"/>
    <xdr:sp macro="" textlink="">
      <xdr:nvSpPr>
        <xdr:cNvPr id="337" name="テキスト ボックス 336"/>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47554</xdr:rowOff>
    </xdr:from>
    <xdr:to>
      <xdr:col>22</xdr:col>
      <xdr:colOff>254000</xdr:colOff>
      <xdr:row>64</xdr:row>
      <xdr:rowOff>149154</xdr:rowOff>
    </xdr:to>
    <xdr:sp macro="" textlink="">
      <xdr:nvSpPr>
        <xdr:cNvPr id="338" name="円/楕円 337"/>
        <xdr:cNvSpPr/>
      </xdr:nvSpPr>
      <xdr:spPr>
        <a:xfrm>
          <a:off x="15240000" y="110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133931</xdr:rowOff>
    </xdr:from>
    <xdr:ext cx="762000" cy="259045"/>
    <xdr:sp macro="" textlink="">
      <xdr:nvSpPr>
        <xdr:cNvPr id="339" name="テキスト ボックス 338"/>
        <xdr:cNvSpPr txBox="1"/>
      </xdr:nvSpPr>
      <xdr:spPr>
        <a:xfrm>
          <a:off x="14909800" y="1110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69004</xdr:rowOff>
    </xdr:from>
    <xdr:to>
      <xdr:col>21</xdr:col>
      <xdr:colOff>50800</xdr:colOff>
      <xdr:row>64</xdr:row>
      <xdr:rowOff>170604</xdr:rowOff>
    </xdr:to>
    <xdr:sp macro="" textlink="">
      <xdr:nvSpPr>
        <xdr:cNvPr id="340" name="円/楕円 339"/>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155381</xdr:rowOff>
    </xdr:from>
    <xdr:ext cx="762000" cy="259045"/>
    <xdr:sp macro="" textlink="">
      <xdr:nvSpPr>
        <xdr:cNvPr id="341" name="テキスト ボックス 340"/>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66322</xdr:rowOff>
    </xdr:from>
    <xdr:to>
      <xdr:col>19</xdr:col>
      <xdr:colOff>533400</xdr:colOff>
      <xdr:row>64</xdr:row>
      <xdr:rowOff>167922</xdr:rowOff>
    </xdr:to>
    <xdr:sp macro="" textlink="">
      <xdr:nvSpPr>
        <xdr:cNvPr id="342" name="円/楕円 341"/>
        <xdr:cNvSpPr/>
      </xdr:nvSpPr>
      <xdr:spPr>
        <a:xfrm>
          <a:off x="13462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152699</xdr:rowOff>
    </xdr:from>
    <xdr:ext cx="762000" cy="259045"/>
    <xdr:sp macro="" textlink="">
      <xdr:nvSpPr>
        <xdr:cNvPr id="343" name="テキスト ボックス 342"/>
        <xdr:cNvSpPr txBox="1"/>
      </xdr:nvSpPr>
      <xdr:spPr>
        <a:xfrm>
          <a:off x="13131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単年度実質公債費比率の推移は、平成</a:t>
          </a:r>
          <a:r>
            <a:rPr lang="en-US" altLang="ja-JP" sz="1100">
              <a:solidFill>
                <a:schemeClr val="dk1"/>
              </a:solidFill>
              <a:latin typeface="+mn-lt"/>
              <a:ea typeface="+mn-ea"/>
              <a:cs typeface="+mn-cs"/>
            </a:rPr>
            <a:t>17</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18.2</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19.7</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19</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17.2</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19.8</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21</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19.8</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17.3</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18.7</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16.9</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15.4</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13.2</a:t>
          </a:r>
          <a:r>
            <a:rPr lang="ja-JP" altLang="ja-JP" sz="1100">
              <a:solidFill>
                <a:schemeClr val="dk1"/>
              </a:solidFill>
              <a:latin typeface="+mn-lt"/>
              <a:ea typeface="+mn-ea"/>
              <a:cs typeface="+mn-cs"/>
            </a:rPr>
            <a:t>％となっている。</a:t>
          </a:r>
        </a:p>
        <a:p>
          <a:r>
            <a:rPr lang="ja-JP" altLang="ja-JP" sz="1100">
              <a:solidFill>
                <a:schemeClr val="dk1"/>
              </a:solidFill>
              <a:latin typeface="+mn-lt"/>
              <a:ea typeface="+mn-ea"/>
              <a:cs typeface="+mn-cs"/>
            </a:rPr>
            <a:t>　実質公債費比率の分子の基準値である公債費・元利償還金の額は、平成</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年度以降地方債の発行抑制に伴い年々減少させており、年々実質公債費比率が改善している。</a:t>
          </a:r>
        </a:p>
        <a:p>
          <a:r>
            <a:rPr lang="ja-JP" altLang="ja-JP" sz="1100">
              <a:solidFill>
                <a:schemeClr val="dk1"/>
              </a:solidFill>
              <a:latin typeface="+mn-lt"/>
              <a:ea typeface="+mn-ea"/>
              <a:cs typeface="+mn-cs"/>
            </a:rPr>
            <a:t>　財政収支見通し（財政計画）に基づく新発債発行額の抑制、公債費の減により、前年度対比</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％改善し</a:t>
          </a:r>
          <a:r>
            <a:rPr lang="en-US" altLang="ja-JP" sz="1100">
              <a:solidFill>
                <a:schemeClr val="dk1"/>
              </a:solidFill>
              <a:latin typeface="+mn-lt"/>
              <a:ea typeface="+mn-ea"/>
              <a:cs typeface="+mn-cs"/>
            </a:rPr>
            <a:t>15.1</a:t>
          </a:r>
          <a:r>
            <a:rPr lang="ja-JP" altLang="ja-JP" sz="1100">
              <a:solidFill>
                <a:schemeClr val="dk1"/>
              </a:solidFill>
              <a:latin typeface="+mn-lt"/>
              <a:ea typeface="+mn-ea"/>
              <a:cs typeface="+mn-cs"/>
            </a:rPr>
            <a:t>％となった。しかし、依然として類似団体と比較すると高率で、全国的に比較しても高率となっている。今後も、財政収支見通し（財政計画）に基づき投資的事業を計画的に必要最小限に抑え、公債費の縮減に努める</a:t>
          </a:r>
          <a:r>
            <a:rPr lang="ja-JP" altLang="en-US" sz="1100">
              <a:solidFill>
                <a:schemeClr val="dk1"/>
              </a:solidFill>
              <a:latin typeface="+mn-lt"/>
              <a:ea typeface="+mn-ea"/>
              <a:cs typeface="+mn-cs"/>
            </a:rPr>
            <a:t>。</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22860</xdr:rowOff>
    </xdr:from>
    <xdr:to>
      <xdr:col>24</xdr:col>
      <xdr:colOff>558800</xdr:colOff>
      <xdr:row>43</xdr:row>
      <xdr:rowOff>167640</xdr:rowOff>
    </xdr:to>
    <xdr:cxnSp macro="">
      <xdr:nvCxnSpPr>
        <xdr:cNvPr id="377" name="直線コネクタ 376"/>
        <xdr:cNvCxnSpPr/>
      </xdr:nvCxnSpPr>
      <xdr:spPr>
        <a:xfrm flipV="1">
          <a:off x="16179800" y="73952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52494</xdr:rowOff>
    </xdr:to>
    <xdr:cxnSp macro="">
      <xdr:nvCxnSpPr>
        <xdr:cNvPr id="380" name="直線コネクタ 379"/>
        <xdr:cNvCxnSpPr/>
      </xdr:nvCxnSpPr>
      <xdr:spPr>
        <a:xfrm flipV="1">
          <a:off x="15290800" y="753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132927</xdr:rowOff>
    </xdr:to>
    <xdr:cxnSp macro="">
      <xdr:nvCxnSpPr>
        <xdr:cNvPr id="383" name="直線コネクタ 382"/>
        <xdr:cNvCxnSpPr/>
      </xdr:nvCxnSpPr>
      <xdr:spPr>
        <a:xfrm flipV="1">
          <a:off x="14401800" y="75962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44</xdr:row>
      <xdr:rowOff>157056</xdr:rowOff>
    </xdr:to>
    <xdr:cxnSp macro="">
      <xdr:nvCxnSpPr>
        <xdr:cNvPr id="386" name="直線コネクタ 385"/>
        <xdr:cNvCxnSpPr/>
      </xdr:nvCxnSpPr>
      <xdr:spPr>
        <a:xfrm flipV="1">
          <a:off x="13512800" y="76767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396" name="円/楕円 395"/>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397"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398" name="円/楕円 397"/>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399" name="テキスト ボックス 398"/>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1694</xdr:rowOff>
    </xdr:from>
    <xdr:to>
      <xdr:col>22</xdr:col>
      <xdr:colOff>254000</xdr:colOff>
      <xdr:row>44</xdr:row>
      <xdr:rowOff>103294</xdr:rowOff>
    </xdr:to>
    <xdr:sp macro="" textlink="">
      <xdr:nvSpPr>
        <xdr:cNvPr id="400" name="円/楕円 399"/>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88071</xdr:rowOff>
    </xdr:from>
    <xdr:ext cx="762000" cy="259045"/>
    <xdr:sp macro="" textlink="">
      <xdr:nvSpPr>
        <xdr:cNvPr id="401" name="テキスト ボックス 400"/>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02" name="円/楕円 401"/>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03" name="テキスト ボックス 402"/>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4" name="円/楕円 403"/>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05" name="テキスト ボックス 404"/>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財政収支見通し（財政計画）に基づき投資的事業の整理・縮小を行い、新発債発行額の抑制による地方債残高の減と、公債費充当可能基金現在高の増により、前年度対比</a:t>
          </a:r>
          <a:r>
            <a:rPr lang="en-US" altLang="ja-JP" sz="1100">
              <a:solidFill>
                <a:schemeClr val="dk1"/>
              </a:solidFill>
              <a:latin typeface="+mn-lt"/>
              <a:ea typeface="+mn-ea"/>
              <a:cs typeface="+mn-cs"/>
            </a:rPr>
            <a:t>14.7</a:t>
          </a:r>
          <a:r>
            <a:rPr lang="ja-JP" altLang="ja-JP" sz="1100">
              <a:solidFill>
                <a:schemeClr val="dk1"/>
              </a:solidFill>
              <a:latin typeface="+mn-lt"/>
              <a:ea typeface="+mn-ea"/>
              <a:cs typeface="+mn-cs"/>
            </a:rPr>
            <a:t>％改善した。しかし、類似団体平均と比較すると高率であり、今後も、地方債の発行にあたり、交付税算入の高い起債発行にかかる事業を優先的に実施していくなど、後世代への負担を軽減しつつ、公債費充当可能基金の着実な積立てができるよう、計画的な財政運営、財政の健全化に努める。</a:t>
          </a:r>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67310</xdr:rowOff>
    </xdr:from>
    <xdr:to>
      <xdr:col>24</xdr:col>
      <xdr:colOff>558800</xdr:colOff>
      <xdr:row>17</xdr:row>
      <xdr:rowOff>138252</xdr:rowOff>
    </xdr:to>
    <xdr:cxnSp macro="">
      <xdr:nvCxnSpPr>
        <xdr:cNvPr id="437" name="直線コネクタ 436"/>
        <xdr:cNvCxnSpPr/>
      </xdr:nvCxnSpPr>
      <xdr:spPr>
        <a:xfrm flipV="1">
          <a:off x="16179800" y="2981960"/>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138252</xdr:rowOff>
    </xdr:from>
    <xdr:to>
      <xdr:col>23</xdr:col>
      <xdr:colOff>406400</xdr:colOff>
      <xdr:row>18</xdr:row>
      <xdr:rowOff>75387</xdr:rowOff>
    </xdr:to>
    <xdr:cxnSp macro="">
      <xdr:nvCxnSpPr>
        <xdr:cNvPr id="440" name="直線コネクタ 439"/>
        <xdr:cNvCxnSpPr/>
      </xdr:nvCxnSpPr>
      <xdr:spPr>
        <a:xfrm flipV="1">
          <a:off x="15290800" y="3052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75387</xdr:rowOff>
    </xdr:from>
    <xdr:to>
      <xdr:col>22</xdr:col>
      <xdr:colOff>203200</xdr:colOff>
      <xdr:row>18</xdr:row>
      <xdr:rowOff>155499</xdr:rowOff>
    </xdr:to>
    <xdr:cxnSp macro="">
      <xdr:nvCxnSpPr>
        <xdr:cNvPr id="443" name="直線コネクタ 442"/>
        <xdr:cNvCxnSpPr/>
      </xdr:nvCxnSpPr>
      <xdr:spPr>
        <a:xfrm flipV="1">
          <a:off x="14401800" y="3161487"/>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155499</xdr:rowOff>
    </xdr:from>
    <xdr:to>
      <xdr:col>21</xdr:col>
      <xdr:colOff>0</xdr:colOff>
      <xdr:row>19</xdr:row>
      <xdr:rowOff>34722</xdr:rowOff>
    </xdr:to>
    <xdr:cxnSp macro="">
      <xdr:nvCxnSpPr>
        <xdr:cNvPr id="446" name="直線コネクタ 445"/>
        <xdr:cNvCxnSpPr/>
      </xdr:nvCxnSpPr>
      <xdr:spPr>
        <a:xfrm flipV="1">
          <a:off x="13512800" y="324159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16510</xdr:rowOff>
    </xdr:from>
    <xdr:to>
      <xdr:col>24</xdr:col>
      <xdr:colOff>609600</xdr:colOff>
      <xdr:row>17</xdr:row>
      <xdr:rowOff>118110</xdr:rowOff>
    </xdr:to>
    <xdr:sp macro="" textlink="">
      <xdr:nvSpPr>
        <xdr:cNvPr id="456" name="円/楕円 455"/>
        <xdr:cNvSpPr/>
      </xdr:nvSpPr>
      <xdr:spPr>
        <a:xfrm>
          <a:off x="169672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160037</xdr:rowOff>
    </xdr:from>
    <xdr:ext cx="762000" cy="259045"/>
    <xdr:sp macro="" textlink="">
      <xdr:nvSpPr>
        <xdr:cNvPr id="457" name="将来負担の状況該当値テキスト"/>
        <xdr:cNvSpPr txBox="1"/>
      </xdr:nvSpPr>
      <xdr:spPr>
        <a:xfrm>
          <a:off x="17106900" y="290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87452</xdr:rowOff>
    </xdr:from>
    <xdr:to>
      <xdr:col>23</xdr:col>
      <xdr:colOff>457200</xdr:colOff>
      <xdr:row>18</xdr:row>
      <xdr:rowOff>17602</xdr:rowOff>
    </xdr:to>
    <xdr:sp macro="" textlink="">
      <xdr:nvSpPr>
        <xdr:cNvPr id="458" name="円/楕円 457"/>
        <xdr:cNvSpPr/>
      </xdr:nvSpPr>
      <xdr:spPr>
        <a:xfrm>
          <a:off x="16129000" y="30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2379</xdr:rowOff>
    </xdr:from>
    <xdr:ext cx="736600" cy="259045"/>
    <xdr:sp macro="" textlink="">
      <xdr:nvSpPr>
        <xdr:cNvPr id="459" name="テキスト ボックス 458"/>
        <xdr:cNvSpPr txBox="1"/>
      </xdr:nvSpPr>
      <xdr:spPr>
        <a:xfrm>
          <a:off x="15798800" y="308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24587</xdr:rowOff>
    </xdr:from>
    <xdr:to>
      <xdr:col>22</xdr:col>
      <xdr:colOff>254000</xdr:colOff>
      <xdr:row>18</xdr:row>
      <xdr:rowOff>126187</xdr:rowOff>
    </xdr:to>
    <xdr:sp macro="" textlink="">
      <xdr:nvSpPr>
        <xdr:cNvPr id="460" name="円/楕円 459"/>
        <xdr:cNvSpPr/>
      </xdr:nvSpPr>
      <xdr:spPr>
        <a:xfrm>
          <a:off x="15240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110964</xdr:rowOff>
    </xdr:from>
    <xdr:ext cx="762000" cy="259045"/>
    <xdr:sp macro="" textlink="">
      <xdr:nvSpPr>
        <xdr:cNvPr id="461" name="テキスト ボックス 460"/>
        <xdr:cNvSpPr txBox="1"/>
      </xdr:nvSpPr>
      <xdr:spPr>
        <a:xfrm>
          <a:off x="14909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104699</xdr:rowOff>
    </xdr:from>
    <xdr:to>
      <xdr:col>21</xdr:col>
      <xdr:colOff>50800</xdr:colOff>
      <xdr:row>19</xdr:row>
      <xdr:rowOff>34849</xdr:rowOff>
    </xdr:to>
    <xdr:sp macro="" textlink="">
      <xdr:nvSpPr>
        <xdr:cNvPr id="462" name="円/楕円 461"/>
        <xdr:cNvSpPr/>
      </xdr:nvSpPr>
      <xdr:spPr>
        <a:xfrm>
          <a:off x="14351000" y="31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19626</xdr:rowOff>
    </xdr:from>
    <xdr:ext cx="762000" cy="259045"/>
    <xdr:sp macro="" textlink="">
      <xdr:nvSpPr>
        <xdr:cNvPr id="463" name="テキスト ボックス 462"/>
        <xdr:cNvSpPr txBox="1"/>
      </xdr:nvSpPr>
      <xdr:spPr>
        <a:xfrm>
          <a:off x="14020800" y="327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155372</xdr:rowOff>
    </xdr:from>
    <xdr:to>
      <xdr:col>19</xdr:col>
      <xdr:colOff>533400</xdr:colOff>
      <xdr:row>19</xdr:row>
      <xdr:rowOff>85522</xdr:rowOff>
    </xdr:to>
    <xdr:sp macro="" textlink="">
      <xdr:nvSpPr>
        <xdr:cNvPr id="464" name="円/楕円 463"/>
        <xdr:cNvSpPr/>
      </xdr:nvSpPr>
      <xdr:spPr>
        <a:xfrm>
          <a:off x="13462000" y="3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70299</xdr:rowOff>
    </xdr:from>
    <xdr:ext cx="762000" cy="259045"/>
    <xdr:sp macro="" textlink="">
      <xdr:nvSpPr>
        <xdr:cNvPr id="465" name="テキスト ボックス 464"/>
        <xdr:cNvSpPr txBox="1"/>
      </xdr:nvSpPr>
      <xdr:spPr>
        <a:xfrm>
          <a:off x="13131800" y="332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15,767
15,660
241.01
10,523,165
10,434,511
34,030
6,527,598
13,243,298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110.0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退職者の補充抑制による人員削減等を行った結果、類似団体平均を</a:t>
          </a:r>
          <a:r>
            <a:rPr lang="en-US" altLang="ja-JP" sz="1100">
              <a:solidFill>
                <a:schemeClr val="dk1"/>
              </a:solidFill>
              <a:latin typeface="+mn-lt"/>
              <a:ea typeface="+mn-ea"/>
              <a:cs typeface="+mn-cs"/>
            </a:rPr>
            <a:t>3.7</a:t>
          </a:r>
          <a:r>
            <a:rPr lang="ja-JP" altLang="ja-JP" sz="1100">
              <a:solidFill>
                <a:schemeClr val="dk1"/>
              </a:solidFill>
              <a:latin typeface="+mn-lt"/>
              <a:ea typeface="+mn-ea"/>
              <a:cs typeface="+mn-cs"/>
            </a:rPr>
            <a:t>％下回っている。少子及び高齢化とともに、人口減少が続く状況下のため、今後も行財政改革実施計画に基づく退職者補充抑制などにより、経費削減に努める。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17272</xdr:rowOff>
    </xdr:to>
    <xdr:cxnSp macro="">
      <xdr:nvCxnSpPr>
        <xdr:cNvPr id="62" name="直線コネクタ 61"/>
        <xdr:cNvCxnSpPr/>
      </xdr:nvCxnSpPr>
      <xdr:spPr>
        <a:xfrm>
          <a:off x="3987800" y="6184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67564</xdr:rowOff>
    </xdr:to>
    <xdr:cxnSp macro="">
      <xdr:nvCxnSpPr>
        <xdr:cNvPr id="65" name="直線コネクタ 64"/>
        <xdr:cNvCxnSpPr/>
      </xdr:nvCxnSpPr>
      <xdr:spPr>
        <a:xfrm flipV="1">
          <a:off x="3098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67564</xdr:rowOff>
    </xdr:from>
    <xdr:to>
      <xdr:col>4</xdr:col>
      <xdr:colOff>346075</xdr:colOff>
      <xdr:row>36</xdr:row>
      <xdr:rowOff>122428</xdr:rowOff>
    </xdr:to>
    <xdr:cxnSp macro="">
      <xdr:nvCxnSpPr>
        <xdr:cNvPr id="68" name="直線コネクタ 67"/>
        <xdr:cNvCxnSpPr/>
      </xdr:nvCxnSpPr>
      <xdr:spPr>
        <a:xfrm flipV="1">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122428</xdr:rowOff>
    </xdr:to>
    <xdr:cxnSp macro="">
      <xdr:nvCxnSpPr>
        <xdr:cNvPr id="71" name="直線コネクタ 70"/>
        <xdr:cNvCxnSpPr/>
      </xdr:nvCxnSpPr>
      <xdr:spPr>
        <a:xfrm>
          <a:off x="1320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1" name="円/楕円 80"/>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2"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3" name="円/楕円 82"/>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4" name="テキスト ボックス 83"/>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5" name="円/楕円 84"/>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6" name="テキスト ボックス 85"/>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7" name="円/楕円 86"/>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88" name="テキスト ボックス 87"/>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89" name="円/楕円 88"/>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0" name="テキスト ボックス 89"/>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職員の節約意識の向上、競争によるコスト削減等により経常的経費の削減に取り組んできたが、平成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は、地籍調査事業の本格化に伴う委託料の増、子ども・子育て支援新制度電子システム整備委託料の増、下水道施設維持管理経費の増、庁舎管理等の管理経費・需用費（特に電気料金）の増等により、増高した。</a:t>
          </a:r>
        </a:p>
        <a:p>
          <a:r>
            <a:rPr lang="ja-JP" altLang="ja-JP" sz="1100">
              <a:solidFill>
                <a:schemeClr val="dk1"/>
              </a:solidFill>
              <a:latin typeface="+mn-lt"/>
              <a:ea typeface="+mn-ea"/>
              <a:cs typeface="+mn-cs"/>
            </a:rPr>
            <a:t>　住民</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当り物件費は類似団体平均と比較し高いため、委託事務の長期継続契約及び効率的な出張による旅費の削減、また「もったいない運動」による職員のさらなる節約意識の向上を図り、一層の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7801</xdr:rowOff>
    </xdr:from>
    <xdr:to>
      <xdr:col>24</xdr:col>
      <xdr:colOff>31750</xdr:colOff>
      <xdr:row>15</xdr:row>
      <xdr:rowOff>33927</xdr:rowOff>
    </xdr:to>
    <xdr:cxnSp macro="">
      <xdr:nvCxnSpPr>
        <xdr:cNvPr id="125" name="直線コネクタ 124"/>
        <xdr:cNvCxnSpPr/>
      </xdr:nvCxnSpPr>
      <xdr:spPr>
        <a:xfrm>
          <a:off x="15671800" y="25795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7801</xdr:rowOff>
    </xdr:to>
    <xdr:cxnSp macro="">
      <xdr:nvCxnSpPr>
        <xdr:cNvPr id="128" name="直線コネクタ 127"/>
        <xdr:cNvCxnSpPr/>
      </xdr:nvCxnSpPr>
      <xdr:spPr>
        <a:xfrm>
          <a:off x="14782800" y="25730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146594</xdr:rowOff>
    </xdr:from>
    <xdr:to>
      <xdr:col>21</xdr:col>
      <xdr:colOff>361950</xdr:colOff>
      <xdr:row>15</xdr:row>
      <xdr:rowOff>1270</xdr:rowOff>
    </xdr:to>
    <xdr:cxnSp macro="">
      <xdr:nvCxnSpPr>
        <xdr:cNvPr id="131" name="直線コネクタ 130"/>
        <xdr:cNvCxnSpPr/>
      </xdr:nvCxnSpPr>
      <xdr:spPr>
        <a:xfrm>
          <a:off x="13893800" y="25468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133531</xdr:rowOff>
    </xdr:from>
    <xdr:to>
      <xdr:col>20</xdr:col>
      <xdr:colOff>158750</xdr:colOff>
      <xdr:row>14</xdr:row>
      <xdr:rowOff>146594</xdr:rowOff>
    </xdr:to>
    <xdr:cxnSp macro="">
      <xdr:nvCxnSpPr>
        <xdr:cNvPr id="134" name="直線コネクタ 133"/>
        <xdr:cNvCxnSpPr/>
      </xdr:nvCxnSpPr>
      <xdr:spPr>
        <a:xfrm>
          <a:off x="13004800" y="2533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76036</xdr:rowOff>
    </xdr:from>
    <xdr:ext cx="762000" cy="259045"/>
    <xdr:sp macro="" textlink="">
      <xdr:nvSpPr>
        <xdr:cNvPr id="138" name="テキスト ボックス 137"/>
        <xdr:cNvSpPr txBox="1"/>
      </xdr:nvSpPr>
      <xdr:spPr>
        <a:xfrm>
          <a:off x="12623800" y="26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154577</xdr:rowOff>
    </xdr:from>
    <xdr:to>
      <xdr:col>24</xdr:col>
      <xdr:colOff>82550</xdr:colOff>
      <xdr:row>15</xdr:row>
      <xdr:rowOff>84727</xdr:rowOff>
    </xdr:to>
    <xdr:sp macro="" textlink="">
      <xdr:nvSpPr>
        <xdr:cNvPr id="144" name="円/楕円 143"/>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171104</xdr:rowOff>
    </xdr:from>
    <xdr:ext cx="762000" cy="259045"/>
    <xdr:sp macro="" textlink="">
      <xdr:nvSpPr>
        <xdr:cNvPr id="145"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128451</xdr:rowOff>
    </xdr:from>
    <xdr:to>
      <xdr:col>22</xdr:col>
      <xdr:colOff>615950</xdr:colOff>
      <xdr:row>15</xdr:row>
      <xdr:rowOff>58601</xdr:rowOff>
    </xdr:to>
    <xdr:sp macro="" textlink="">
      <xdr:nvSpPr>
        <xdr:cNvPr id="146" name="円/楕円 145"/>
        <xdr:cNvSpPr/>
      </xdr:nvSpPr>
      <xdr:spPr>
        <a:xfrm>
          <a:off x="15621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68778</xdr:rowOff>
    </xdr:from>
    <xdr:ext cx="736600" cy="259045"/>
    <xdr:sp macro="" textlink="">
      <xdr:nvSpPr>
        <xdr:cNvPr id="147" name="テキスト ボックス 146"/>
        <xdr:cNvSpPr txBox="1"/>
      </xdr:nvSpPr>
      <xdr:spPr>
        <a:xfrm>
          <a:off x="15290800" y="229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95794</xdr:rowOff>
    </xdr:from>
    <xdr:to>
      <xdr:col>20</xdr:col>
      <xdr:colOff>209550</xdr:colOff>
      <xdr:row>15</xdr:row>
      <xdr:rowOff>25944</xdr:rowOff>
    </xdr:to>
    <xdr:sp macro="" textlink="">
      <xdr:nvSpPr>
        <xdr:cNvPr id="150" name="円/楕円 149"/>
        <xdr:cNvSpPr/>
      </xdr:nvSpPr>
      <xdr:spPr>
        <a:xfrm>
          <a:off x="13843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36121</xdr:rowOff>
    </xdr:from>
    <xdr:ext cx="762000" cy="259045"/>
    <xdr:sp macro="" textlink="">
      <xdr:nvSpPr>
        <xdr:cNvPr id="151" name="テキスト ボックス 150"/>
        <xdr:cNvSpPr txBox="1"/>
      </xdr:nvSpPr>
      <xdr:spPr>
        <a:xfrm>
          <a:off x="13512800" y="226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52" name="円/楕円 151"/>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53" name="テキスト ボックス 152"/>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扶助費に係る経常収支比率は類似団体平均を下回る割合ではあるが、前年度対比</a:t>
          </a:r>
          <a:r>
            <a:rPr lang="en-US" altLang="ja-JP" sz="1100">
              <a:solidFill>
                <a:schemeClr val="dk1"/>
              </a:solidFill>
              <a:latin typeface="+mn-lt"/>
              <a:ea typeface="+mn-ea"/>
              <a:cs typeface="+mn-cs"/>
            </a:rPr>
            <a:t>0.8</a:t>
          </a:r>
          <a:r>
            <a:rPr lang="ja-JP" altLang="ja-JP" sz="1100">
              <a:solidFill>
                <a:schemeClr val="dk1"/>
              </a:solidFill>
              <a:latin typeface="+mn-lt"/>
              <a:ea typeface="+mn-ea"/>
              <a:cs typeface="+mn-cs"/>
            </a:rPr>
            <a:t>％増となっている。今後は、各種医療費助成の増額が見込まれるため、町単独扶助の見直し等により、扶助費の抑制に努める。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37193</xdr:rowOff>
    </xdr:to>
    <xdr:cxnSp macro="">
      <xdr:nvCxnSpPr>
        <xdr:cNvPr id="188" name="直線コネクタ 187"/>
        <xdr:cNvCxnSpPr/>
      </xdr:nvCxnSpPr>
      <xdr:spPr>
        <a:xfrm>
          <a:off x="3987800" y="93363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1" name="直線コネクタ 190"/>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4" name="直線コネクタ 193"/>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143328</xdr:rowOff>
    </xdr:to>
    <xdr:cxnSp macro="">
      <xdr:nvCxnSpPr>
        <xdr:cNvPr id="197" name="直線コネクタ 196"/>
        <xdr:cNvCxnSpPr/>
      </xdr:nvCxnSpPr>
      <xdr:spPr>
        <a:xfrm flipV="1">
          <a:off x="1320800" y="9287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7" name="円/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9" name="円/楕円 208"/>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0" name="テキスト ボックス 209"/>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1" name="円/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3" name="円/楕円 212"/>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4" name="テキスト ボックス 213"/>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5" name="円/楕円 214"/>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6" name="テキスト ボックス 215"/>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繰出金のうち下水道事業の償還金に対する割合が大きい。下水道事業の償還金は平成</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年度をピークに、徐々に減少傾向にある。しかし、今後、下水道事業は、施設、設備の更新期を迎え、相当の投資的経費が必要となる。こうした状況に備え、施設維持管理経費の削減（人件費抑制、管理委託の長期継続契約による経費削減）、下水道接続率の促進による使用料増収などに取り組み、施設の減価償却費相当額を施設整備基金等に積立し経営基盤の強化を図り、会計の安定化と一般会計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21844</xdr:rowOff>
    </xdr:from>
    <xdr:to>
      <xdr:col>24</xdr:col>
      <xdr:colOff>31750</xdr:colOff>
      <xdr:row>58</xdr:row>
      <xdr:rowOff>76708</xdr:rowOff>
    </xdr:to>
    <xdr:cxnSp macro="">
      <xdr:nvCxnSpPr>
        <xdr:cNvPr id="246" name="直線コネクタ 245"/>
        <xdr:cNvCxnSpPr/>
      </xdr:nvCxnSpPr>
      <xdr:spPr>
        <a:xfrm>
          <a:off x="15671800" y="9965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21844</xdr:rowOff>
    </xdr:from>
    <xdr:to>
      <xdr:col>22</xdr:col>
      <xdr:colOff>565150</xdr:colOff>
      <xdr:row>58</xdr:row>
      <xdr:rowOff>58420</xdr:rowOff>
    </xdr:to>
    <xdr:cxnSp macro="">
      <xdr:nvCxnSpPr>
        <xdr:cNvPr id="249" name="直線コネクタ 248"/>
        <xdr:cNvCxnSpPr/>
      </xdr:nvCxnSpPr>
      <xdr:spPr>
        <a:xfrm flipV="1">
          <a:off x="14782800" y="9965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90424</xdr:rowOff>
    </xdr:to>
    <xdr:cxnSp macro="">
      <xdr:nvCxnSpPr>
        <xdr:cNvPr id="252" name="直線コネクタ 251"/>
        <xdr:cNvCxnSpPr/>
      </xdr:nvCxnSpPr>
      <xdr:spPr>
        <a:xfrm flipV="1">
          <a:off x="13893800" y="10002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62992</xdr:rowOff>
    </xdr:from>
    <xdr:to>
      <xdr:col>20</xdr:col>
      <xdr:colOff>158750</xdr:colOff>
      <xdr:row>58</xdr:row>
      <xdr:rowOff>90424</xdr:rowOff>
    </xdr:to>
    <xdr:cxnSp macro="">
      <xdr:nvCxnSpPr>
        <xdr:cNvPr id="255" name="直線コネクタ 254"/>
        <xdr:cNvCxnSpPr/>
      </xdr:nvCxnSpPr>
      <xdr:spPr>
        <a:xfrm>
          <a:off x="13004800" y="10007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25908</xdr:rowOff>
    </xdr:from>
    <xdr:to>
      <xdr:col>24</xdr:col>
      <xdr:colOff>82550</xdr:colOff>
      <xdr:row>58</xdr:row>
      <xdr:rowOff>127508</xdr:rowOff>
    </xdr:to>
    <xdr:sp macro="" textlink="">
      <xdr:nvSpPr>
        <xdr:cNvPr id="265" name="円/楕円 264"/>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169435</xdr:rowOff>
    </xdr:from>
    <xdr:ext cx="762000" cy="259045"/>
    <xdr:sp macro="" textlink="">
      <xdr:nvSpPr>
        <xdr:cNvPr id="266" name="その他該当値テキスト"/>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142494</xdr:rowOff>
    </xdr:from>
    <xdr:to>
      <xdr:col>22</xdr:col>
      <xdr:colOff>615950</xdr:colOff>
      <xdr:row>58</xdr:row>
      <xdr:rowOff>72644</xdr:rowOff>
    </xdr:to>
    <xdr:sp macro="" textlink="">
      <xdr:nvSpPr>
        <xdr:cNvPr id="267" name="円/楕円 266"/>
        <xdr:cNvSpPr/>
      </xdr:nvSpPr>
      <xdr:spPr>
        <a:xfrm>
          <a:off x="15621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57421</xdr:rowOff>
    </xdr:from>
    <xdr:ext cx="736600" cy="259045"/>
    <xdr:sp macro="" textlink="">
      <xdr:nvSpPr>
        <xdr:cNvPr id="268" name="テキスト ボックス 267"/>
        <xdr:cNvSpPr txBox="1"/>
      </xdr:nvSpPr>
      <xdr:spPr>
        <a:xfrm>
          <a:off x="15290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9" name="円/楕円 268"/>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0" name="テキスト ボックス 269"/>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39624</xdr:rowOff>
    </xdr:from>
    <xdr:to>
      <xdr:col>20</xdr:col>
      <xdr:colOff>209550</xdr:colOff>
      <xdr:row>58</xdr:row>
      <xdr:rowOff>141224</xdr:rowOff>
    </xdr:to>
    <xdr:sp macro="" textlink="">
      <xdr:nvSpPr>
        <xdr:cNvPr id="271" name="円/楕円 270"/>
        <xdr:cNvSpPr/>
      </xdr:nvSpPr>
      <xdr:spPr>
        <a:xfrm>
          <a:off x="13843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126001</xdr:rowOff>
    </xdr:from>
    <xdr:ext cx="762000" cy="259045"/>
    <xdr:sp macro="" textlink="">
      <xdr:nvSpPr>
        <xdr:cNvPr id="272" name="テキスト ボックス 271"/>
        <xdr:cNvSpPr txBox="1"/>
      </xdr:nvSpPr>
      <xdr:spPr>
        <a:xfrm>
          <a:off x="13512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xdr:rowOff>
    </xdr:from>
    <xdr:to>
      <xdr:col>19</xdr:col>
      <xdr:colOff>6350</xdr:colOff>
      <xdr:row>58</xdr:row>
      <xdr:rowOff>113792</xdr:rowOff>
    </xdr:to>
    <xdr:sp macro="" textlink="">
      <xdr:nvSpPr>
        <xdr:cNvPr id="273" name="円/楕円 272"/>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98569</xdr:rowOff>
    </xdr:from>
    <xdr:ext cx="762000" cy="259045"/>
    <xdr:sp macro="" textlink="">
      <xdr:nvSpPr>
        <xdr:cNvPr id="274" name="テキスト ボックス 273"/>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補助費等に係る経常収支比率は類似団体平均を下回る割合になっている。しかし、平成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年度中は、公立浜坂病院の資金不足比率が経営健全化基準の</a:t>
          </a:r>
          <a:r>
            <a:rPr lang="en-US" altLang="ja-JP" sz="1100">
              <a:solidFill>
                <a:schemeClr val="dk1"/>
              </a:solidFill>
              <a:latin typeface="+mn-lt"/>
              <a:ea typeface="+mn-ea"/>
              <a:cs typeface="+mn-cs"/>
            </a:rPr>
            <a:t>20</a:t>
          </a:r>
          <a:r>
            <a:rPr lang="ja-JP" altLang="ja-JP" sz="1100">
              <a:solidFill>
                <a:schemeClr val="dk1"/>
              </a:solidFill>
              <a:latin typeface="+mn-lt"/>
              <a:ea typeface="+mn-ea"/>
              <a:cs typeface="+mn-cs"/>
            </a:rPr>
            <a:t>％を超える見込みとなったことから急遽、通常の</a:t>
          </a:r>
          <a:r>
            <a:rPr lang="en-US" altLang="ja-JP" sz="1100">
              <a:solidFill>
                <a:schemeClr val="dk1"/>
              </a:solidFill>
              <a:latin typeface="+mn-lt"/>
              <a:ea typeface="+mn-ea"/>
              <a:cs typeface="+mn-cs"/>
            </a:rPr>
            <a:t>50,000</a:t>
          </a:r>
          <a:r>
            <a:rPr lang="ja-JP" altLang="ja-JP" sz="1100">
              <a:solidFill>
                <a:schemeClr val="dk1"/>
              </a:solidFill>
              <a:latin typeface="+mn-lt"/>
              <a:ea typeface="+mn-ea"/>
              <a:cs typeface="+mn-cs"/>
            </a:rPr>
            <a:t>万円に</a:t>
          </a:r>
          <a:r>
            <a:rPr lang="en-US" altLang="ja-JP" sz="1100">
              <a:solidFill>
                <a:schemeClr val="dk1"/>
              </a:solidFill>
              <a:latin typeface="+mn-lt"/>
              <a:ea typeface="+mn-ea"/>
              <a:cs typeface="+mn-cs"/>
            </a:rPr>
            <a:t>350,000</a:t>
          </a:r>
          <a:r>
            <a:rPr lang="ja-JP" altLang="ja-JP" sz="1100">
              <a:solidFill>
                <a:schemeClr val="dk1"/>
              </a:solidFill>
              <a:latin typeface="+mn-lt"/>
              <a:ea typeface="+mn-ea"/>
              <a:cs typeface="+mn-cs"/>
            </a:rPr>
            <a:t>千円を追加補助した。このことにより、臨時、経常を含めた補助費等全体では、住民</a:t>
          </a:r>
          <a:r>
            <a:rPr lang="en-US" altLang="ja-JP" sz="1100">
              <a:solidFill>
                <a:schemeClr val="dk1"/>
              </a:solidFill>
              <a:latin typeface="+mn-lt"/>
              <a:ea typeface="+mn-ea"/>
              <a:cs typeface="+mn-cs"/>
            </a:rPr>
            <a:t>1</a:t>
          </a:r>
          <a:r>
            <a:rPr lang="ja-JP" altLang="ja-JP" sz="1100">
              <a:solidFill>
                <a:schemeClr val="dk1"/>
              </a:solidFill>
              <a:latin typeface="+mn-lt"/>
              <a:ea typeface="+mn-ea"/>
              <a:cs typeface="+mn-cs"/>
            </a:rPr>
            <a:t>人当りの額が類似団体平均を上回っている。</a:t>
          </a: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28</a:t>
          </a:r>
          <a:r>
            <a:rPr lang="ja-JP" altLang="ja-JP" sz="1100">
              <a:solidFill>
                <a:schemeClr val="dk1"/>
              </a:solidFill>
              <a:latin typeface="+mn-lt"/>
              <a:ea typeface="+mn-ea"/>
              <a:cs typeface="+mn-cs"/>
            </a:rPr>
            <a:t>年度から合併特例廃止に伴う普通交付税の段階的縮減が始まり、一般財源の経費削減を行う必要があるため、経常的な補助金等は、補助団体等の自立を求めつつ、平成</a:t>
          </a:r>
          <a:r>
            <a:rPr lang="en-US" altLang="ja-JP" sz="1100">
              <a:solidFill>
                <a:schemeClr val="dk1"/>
              </a:solidFill>
              <a:latin typeface="+mn-lt"/>
              <a:ea typeface="+mn-ea"/>
              <a:cs typeface="+mn-cs"/>
            </a:rPr>
            <a:t>27</a:t>
          </a:r>
          <a:r>
            <a:rPr lang="ja-JP" altLang="ja-JP" sz="1100">
              <a:solidFill>
                <a:schemeClr val="dk1"/>
              </a:solidFill>
              <a:latin typeface="+mn-lt"/>
              <a:ea typeface="+mn-ea"/>
              <a:cs typeface="+mn-cs"/>
            </a:rPr>
            <a:t>年度中に補助金の見直しを行い、削減に努める。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156718</xdr:rowOff>
    </xdr:to>
    <xdr:cxnSp macro="">
      <xdr:nvCxnSpPr>
        <xdr:cNvPr id="304" name="直線コネクタ 303"/>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152146</xdr:rowOff>
    </xdr:to>
    <xdr:cxnSp macro="">
      <xdr:nvCxnSpPr>
        <xdr:cNvPr id="307" name="直線コネクタ 306"/>
        <xdr:cNvCxnSpPr/>
      </xdr:nvCxnSpPr>
      <xdr:spPr>
        <a:xfrm>
          <a:off x="14782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152146</xdr:rowOff>
    </xdr:to>
    <xdr:cxnSp macro="">
      <xdr:nvCxnSpPr>
        <xdr:cNvPr id="310" name="直線コネクタ 309"/>
        <xdr:cNvCxnSpPr/>
      </xdr:nvCxnSpPr>
      <xdr:spPr>
        <a:xfrm flipV="1">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35</xdr:row>
      <xdr:rowOff>165862</xdr:rowOff>
    </xdr:to>
    <xdr:cxnSp macro="">
      <xdr:nvCxnSpPr>
        <xdr:cNvPr id="313" name="直線コネクタ 312"/>
        <xdr:cNvCxnSpPr/>
      </xdr:nvCxnSpPr>
      <xdr:spPr>
        <a:xfrm flipV="1">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3" name="円/楕円 322"/>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4"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5" name="円/楕円 324"/>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6" name="テキスト ボックス 325"/>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7" name="円/楕円 326"/>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8" name="テキスト ボックス 327"/>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9" name="円/楕円 328"/>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0" name="テキスト ボックス 329"/>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115062</xdr:rowOff>
    </xdr:from>
    <xdr:to>
      <xdr:col>19</xdr:col>
      <xdr:colOff>6350</xdr:colOff>
      <xdr:row>36</xdr:row>
      <xdr:rowOff>45212</xdr:rowOff>
    </xdr:to>
    <xdr:sp macro="" textlink="">
      <xdr:nvSpPr>
        <xdr:cNvPr id="331" name="円/楕円 330"/>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55389</xdr:rowOff>
    </xdr:from>
    <xdr:ext cx="762000" cy="259045"/>
    <xdr:sp macro="" textlink="">
      <xdr:nvSpPr>
        <xdr:cNvPr id="332" name="テキスト ボックス 331"/>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下水道の整備や合併特例事業（温泉小学校整備事業、浜坂中学校改築事業等）の大型事業を集中的に実施したことにより、類似団体平均を大きく上回っている。今後、北但ごみ処理施設整備事業、美方広域消防無線デジタル化事業、防災行政無線デジタル化事業の借入金の返済が始まり比率の上昇（悪化）が予想されるが、収支見通し（財政計画）に基づく計画的な事業実施と投資的事業の整理・平準化により新発債発行額を抑制し、類似団体平均程度の水準に近づける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120142</xdr:rowOff>
    </xdr:to>
    <xdr:cxnSp macro="">
      <xdr:nvCxnSpPr>
        <xdr:cNvPr id="362" name="直線コネクタ 361"/>
        <xdr:cNvCxnSpPr/>
      </xdr:nvCxnSpPr>
      <xdr:spPr>
        <a:xfrm flipV="1">
          <a:off x="3987800" y="136006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120142</xdr:rowOff>
    </xdr:from>
    <xdr:to>
      <xdr:col>5</xdr:col>
      <xdr:colOff>549275</xdr:colOff>
      <xdr:row>79</xdr:row>
      <xdr:rowOff>152146</xdr:rowOff>
    </xdr:to>
    <xdr:cxnSp macro="">
      <xdr:nvCxnSpPr>
        <xdr:cNvPr id="365" name="直線コネクタ 364"/>
        <xdr:cNvCxnSpPr/>
      </xdr:nvCxnSpPr>
      <xdr:spPr>
        <a:xfrm flipV="1">
          <a:off x="3098800" y="136646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152146</xdr:rowOff>
    </xdr:from>
    <xdr:to>
      <xdr:col>4</xdr:col>
      <xdr:colOff>346075</xdr:colOff>
      <xdr:row>79</xdr:row>
      <xdr:rowOff>161289</xdr:rowOff>
    </xdr:to>
    <xdr:cxnSp macro="">
      <xdr:nvCxnSpPr>
        <xdr:cNvPr id="368" name="直線コネクタ 367"/>
        <xdr:cNvCxnSpPr/>
      </xdr:nvCxnSpPr>
      <xdr:spPr>
        <a:xfrm flipV="1">
          <a:off x="2209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51563</xdr:rowOff>
    </xdr:from>
    <xdr:to>
      <xdr:col>3</xdr:col>
      <xdr:colOff>142875</xdr:colOff>
      <xdr:row>79</xdr:row>
      <xdr:rowOff>161289</xdr:rowOff>
    </xdr:to>
    <xdr:cxnSp macro="">
      <xdr:nvCxnSpPr>
        <xdr:cNvPr id="371" name="直線コネクタ 370"/>
        <xdr:cNvCxnSpPr/>
      </xdr:nvCxnSpPr>
      <xdr:spPr>
        <a:xfrm>
          <a:off x="1320800" y="135961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1" name="円/楕円 380"/>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82"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69342</xdr:rowOff>
    </xdr:from>
    <xdr:to>
      <xdr:col>5</xdr:col>
      <xdr:colOff>600075</xdr:colOff>
      <xdr:row>79</xdr:row>
      <xdr:rowOff>170942</xdr:rowOff>
    </xdr:to>
    <xdr:sp macro="" textlink="">
      <xdr:nvSpPr>
        <xdr:cNvPr id="383" name="円/楕円 382"/>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155719</xdr:rowOff>
    </xdr:from>
    <xdr:ext cx="736600" cy="259045"/>
    <xdr:sp macro="" textlink="">
      <xdr:nvSpPr>
        <xdr:cNvPr id="384" name="テキスト ボックス 383"/>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101346</xdr:rowOff>
    </xdr:from>
    <xdr:to>
      <xdr:col>4</xdr:col>
      <xdr:colOff>396875</xdr:colOff>
      <xdr:row>80</xdr:row>
      <xdr:rowOff>31496</xdr:rowOff>
    </xdr:to>
    <xdr:sp macro="" textlink="">
      <xdr:nvSpPr>
        <xdr:cNvPr id="385" name="円/楕円 384"/>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16273</xdr:rowOff>
    </xdr:from>
    <xdr:ext cx="762000" cy="259045"/>
    <xdr:sp macro="" textlink="">
      <xdr:nvSpPr>
        <xdr:cNvPr id="386" name="テキスト ボックス 385"/>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7" name="円/楕円 386"/>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8" name="テキスト ボックス 387"/>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763</xdr:rowOff>
    </xdr:from>
    <xdr:to>
      <xdr:col>1</xdr:col>
      <xdr:colOff>676275</xdr:colOff>
      <xdr:row>79</xdr:row>
      <xdr:rowOff>102363</xdr:rowOff>
    </xdr:to>
    <xdr:sp macro="" textlink="">
      <xdr:nvSpPr>
        <xdr:cNvPr id="389" name="円/楕円 388"/>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87140</xdr:rowOff>
    </xdr:from>
    <xdr:ext cx="762000" cy="259045"/>
    <xdr:sp macro="" textlink="">
      <xdr:nvSpPr>
        <xdr:cNvPr id="390" name="テキスト ボックス 389"/>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公債費以外の経常収支比率は、平成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64.8</a:t>
          </a:r>
          <a:r>
            <a:rPr lang="ja-JP" altLang="ja-JP" sz="1100">
              <a:solidFill>
                <a:schemeClr val="dk1"/>
              </a:solidFill>
              <a:latin typeface="+mn-lt"/>
              <a:ea typeface="+mn-ea"/>
              <a:cs typeface="+mn-cs"/>
            </a:rPr>
            <a:t>％で前年度対比</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％増となっている。</a:t>
          </a: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年度は、経常収支比率算定上の分母となる経常一般財源の中心となる普通交付税と臨時財政対策債が大幅な減となり、経常収支比率が悪化した。</a:t>
          </a:r>
        </a:p>
        <a:p>
          <a:r>
            <a:rPr lang="ja-JP" altLang="ja-JP" sz="1100">
              <a:solidFill>
                <a:schemeClr val="dk1"/>
              </a:solidFill>
              <a:latin typeface="+mn-lt"/>
              <a:ea typeface="+mn-ea"/>
              <a:cs typeface="+mn-cs"/>
            </a:rPr>
            <a:t>　今後は、町税の徴収強化などの取組みを通じて経常一般財源の確保に努めつつ、歳出経常経費削減に努め、経常収支比率と財政基盤の安定・強化を図る。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76</xdr:row>
      <xdr:rowOff>43180</xdr:rowOff>
    </xdr:to>
    <xdr:cxnSp macro="">
      <xdr:nvCxnSpPr>
        <xdr:cNvPr id="423" name="直線コネクタ 422"/>
        <xdr:cNvCxnSpPr/>
      </xdr:nvCxnSpPr>
      <xdr:spPr>
        <a:xfrm>
          <a:off x="15671800" y="129743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1270</xdr:rowOff>
    </xdr:to>
    <xdr:cxnSp macro="">
      <xdr:nvCxnSpPr>
        <xdr:cNvPr id="426" name="直線コネクタ 425"/>
        <xdr:cNvCxnSpPr/>
      </xdr:nvCxnSpPr>
      <xdr:spPr>
        <a:xfrm flipV="1">
          <a:off x="14782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xdr:rowOff>
    </xdr:from>
    <xdr:to>
      <xdr:col>21</xdr:col>
      <xdr:colOff>361950</xdr:colOff>
      <xdr:row>76</xdr:row>
      <xdr:rowOff>62230</xdr:rowOff>
    </xdr:to>
    <xdr:cxnSp macro="">
      <xdr:nvCxnSpPr>
        <xdr:cNvPr id="429" name="直線コネクタ 428"/>
        <xdr:cNvCxnSpPr/>
      </xdr:nvCxnSpPr>
      <xdr:spPr>
        <a:xfrm flipV="1">
          <a:off x="13893800" y="13031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62230</xdr:rowOff>
    </xdr:to>
    <xdr:cxnSp macro="">
      <xdr:nvCxnSpPr>
        <xdr:cNvPr id="432" name="直線コネクタ 431"/>
        <xdr:cNvCxnSpPr/>
      </xdr:nvCxnSpPr>
      <xdr:spPr>
        <a:xfrm>
          <a:off x="13004800" y="13069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6" name="テキスト ボックス 43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2" name="円/楕円 441"/>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8907</xdr:rowOff>
    </xdr:from>
    <xdr:ext cx="762000" cy="259045"/>
    <xdr:sp macro="" textlink="">
      <xdr:nvSpPr>
        <xdr:cNvPr id="443" name="公債費以外該当値テキスト"/>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4" name="円/楕円 443"/>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5" name="テキスト ボックス 444"/>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121920</xdr:rowOff>
    </xdr:from>
    <xdr:to>
      <xdr:col>21</xdr:col>
      <xdr:colOff>412750</xdr:colOff>
      <xdr:row>76</xdr:row>
      <xdr:rowOff>52070</xdr:rowOff>
    </xdr:to>
    <xdr:sp macro="" textlink="">
      <xdr:nvSpPr>
        <xdr:cNvPr id="446" name="円/楕円 445"/>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62247</xdr:rowOff>
    </xdr:from>
    <xdr:ext cx="762000" cy="259045"/>
    <xdr:sp macro="" textlink="">
      <xdr:nvSpPr>
        <xdr:cNvPr id="447" name="テキスト ボックス 446"/>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48" name="円/楕円 447"/>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49" name="テキスト ボックス 448"/>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0" name="円/楕円 449"/>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100347</xdr:rowOff>
    </xdr:from>
    <xdr:ext cx="762000" cy="259045"/>
    <xdr:sp macro="" textlink="">
      <xdr:nvSpPr>
        <xdr:cNvPr id="451" name="テキスト ボックス 450"/>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兵庫県新温泉町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95720</xdr:rowOff>
    </xdr:from>
    <xdr:to>
      <xdr:col>4</xdr:col>
      <xdr:colOff>1117600</xdr:colOff>
      <xdr:row>15</xdr:row>
      <xdr:rowOff>122441</xdr:rowOff>
    </xdr:to>
    <xdr:cxnSp macro="">
      <xdr:nvCxnSpPr>
        <xdr:cNvPr id="50" name="直線コネクタ 49"/>
        <xdr:cNvCxnSpPr/>
      </xdr:nvCxnSpPr>
      <xdr:spPr bwMode="auto">
        <a:xfrm flipV="1">
          <a:off x="5003800" y="2715095"/>
          <a:ext cx="647700" cy="2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79019</xdr:rowOff>
    </xdr:from>
    <xdr:to>
      <xdr:col>4</xdr:col>
      <xdr:colOff>469900</xdr:colOff>
      <xdr:row>15</xdr:row>
      <xdr:rowOff>122441</xdr:rowOff>
    </xdr:to>
    <xdr:cxnSp macro="">
      <xdr:nvCxnSpPr>
        <xdr:cNvPr id="53" name="直線コネクタ 52"/>
        <xdr:cNvCxnSpPr/>
      </xdr:nvCxnSpPr>
      <xdr:spPr bwMode="auto">
        <a:xfrm>
          <a:off x="4305300" y="2698394"/>
          <a:ext cx="698500" cy="4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79019</xdr:rowOff>
    </xdr:from>
    <xdr:to>
      <xdr:col>3</xdr:col>
      <xdr:colOff>904875</xdr:colOff>
      <xdr:row>15</xdr:row>
      <xdr:rowOff>87871</xdr:rowOff>
    </xdr:to>
    <xdr:cxnSp macro="">
      <xdr:nvCxnSpPr>
        <xdr:cNvPr id="56" name="直線コネクタ 55"/>
        <xdr:cNvCxnSpPr/>
      </xdr:nvCxnSpPr>
      <xdr:spPr bwMode="auto">
        <a:xfrm flipV="1">
          <a:off x="3606800" y="2698394"/>
          <a:ext cx="698500" cy="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87871</xdr:rowOff>
    </xdr:from>
    <xdr:to>
      <xdr:col>3</xdr:col>
      <xdr:colOff>206375</xdr:colOff>
      <xdr:row>15</xdr:row>
      <xdr:rowOff>122733</xdr:rowOff>
    </xdr:to>
    <xdr:cxnSp macro="">
      <xdr:nvCxnSpPr>
        <xdr:cNvPr id="59" name="直線コネクタ 58"/>
        <xdr:cNvCxnSpPr/>
      </xdr:nvCxnSpPr>
      <xdr:spPr bwMode="auto">
        <a:xfrm flipV="1">
          <a:off x="2908300" y="2707246"/>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44920</xdr:rowOff>
    </xdr:from>
    <xdr:to>
      <xdr:col>5</xdr:col>
      <xdr:colOff>34925</xdr:colOff>
      <xdr:row>15</xdr:row>
      <xdr:rowOff>146520</xdr:rowOff>
    </xdr:to>
    <xdr:sp macro="" textlink="">
      <xdr:nvSpPr>
        <xdr:cNvPr id="69" name="円/楕円 68"/>
        <xdr:cNvSpPr/>
      </xdr:nvSpPr>
      <xdr:spPr bwMode="auto">
        <a:xfrm>
          <a:off x="5600700" y="266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61447</xdr:rowOff>
    </xdr:from>
    <xdr:ext cx="762000" cy="259045"/>
    <xdr:sp macro="" textlink="">
      <xdr:nvSpPr>
        <xdr:cNvPr id="70" name="人口1人当たり決算額の推移該当値テキスト130"/>
        <xdr:cNvSpPr txBox="1"/>
      </xdr:nvSpPr>
      <xdr:spPr>
        <a:xfrm>
          <a:off x="5740400" y="250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71641</xdr:rowOff>
    </xdr:from>
    <xdr:to>
      <xdr:col>4</xdr:col>
      <xdr:colOff>520700</xdr:colOff>
      <xdr:row>16</xdr:row>
      <xdr:rowOff>1791</xdr:rowOff>
    </xdr:to>
    <xdr:sp macro="" textlink="">
      <xdr:nvSpPr>
        <xdr:cNvPr id="71" name="円/楕円 70"/>
        <xdr:cNvSpPr/>
      </xdr:nvSpPr>
      <xdr:spPr bwMode="auto">
        <a:xfrm>
          <a:off x="4953000" y="269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11968</xdr:rowOff>
    </xdr:from>
    <xdr:ext cx="736600" cy="259045"/>
    <xdr:sp macro="" textlink="">
      <xdr:nvSpPr>
        <xdr:cNvPr id="72" name="テキスト ボックス 71"/>
        <xdr:cNvSpPr txBox="1"/>
      </xdr:nvSpPr>
      <xdr:spPr>
        <a:xfrm>
          <a:off x="4622800" y="245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124,109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28219</xdr:rowOff>
    </xdr:from>
    <xdr:to>
      <xdr:col>3</xdr:col>
      <xdr:colOff>955675</xdr:colOff>
      <xdr:row>15</xdr:row>
      <xdr:rowOff>129819</xdr:rowOff>
    </xdr:to>
    <xdr:sp macro="" textlink="">
      <xdr:nvSpPr>
        <xdr:cNvPr id="73" name="円/楕円 72"/>
        <xdr:cNvSpPr/>
      </xdr:nvSpPr>
      <xdr:spPr bwMode="auto">
        <a:xfrm>
          <a:off x="4254500" y="264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139996</xdr:rowOff>
    </xdr:from>
    <xdr:ext cx="762000" cy="259045"/>
    <xdr:sp macro="" textlink="">
      <xdr:nvSpPr>
        <xdr:cNvPr id="74" name="テキスト ボックス 73"/>
        <xdr:cNvSpPr txBox="1"/>
      </xdr:nvSpPr>
      <xdr:spPr>
        <a:xfrm>
          <a:off x="3924300" y="241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37071</xdr:rowOff>
    </xdr:from>
    <xdr:to>
      <xdr:col>3</xdr:col>
      <xdr:colOff>257175</xdr:colOff>
      <xdr:row>15</xdr:row>
      <xdr:rowOff>138671</xdr:rowOff>
    </xdr:to>
    <xdr:sp macro="" textlink="">
      <xdr:nvSpPr>
        <xdr:cNvPr id="75" name="円/楕円 74"/>
        <xdr:cNvSpPr/>
      </xdr:nvSpPr>
      <xdr:spPr bwMode="auto">
        <a:xfrm>
          <a:off x="3556000" y="26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148848</xdr:rowOff>
    </xdr:from>
    <xdr:ext cx="762000" cy="259045"/>
    <xdr:sp macro="" textlink="">
      <xdr:nvSpPr>
        <xdr:cNvPr id="76" name="テキスト ボックス 75"/>
        <xdr:cNvSpPr txBox="1"/>
      </xdr:nvSpPr>
      <xdr:spPr>
        <a:xfrm>
          <a:off x="3225800" y="24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71933</xdr:rowOff>
    </xdr:from>
    <xdr:to>
      <xdr:col>2</xdr:col>
      <xdr:colOff>692150</xdr:colOff>
      <xdr:row>16</xdr:row>
      <xdr:rowOff>2083</xdr:rowOff>
    </xdr:to>
    <xdr:sp macro="" textlink="">
      <xdr:nvSpPr>
        <xdr:cNvPr id="77" name="円/楕円 76"/>
        <xdr:cNvSpPr/>
      </xdr:nvSpPr>
      <xdr:spPr bwMode="auto">
        <a:xfrm>
          <a:off x="2857500" y="26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12260</xdr:rowOff>
    </xdr:from>
    <xdr:ext cx="762000" cy="259045"/>
    <xdr:sp macro="" textlink="">
      <xdr:nvSpPr>
        <xdr:cNvPr id="78" name="テキスト ボックス 77"/>
        <xdr:cNvSpPr txBox="1"/>
      </xdr:nvSpPr>
      <xdr:spPr>
        <a:xfrm>
          <a:off x="2527300" y="24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70330</xdr:rowOff>
    </xdr:from>
    <xdr:to>
      <xdr:col>4</xdr:col>
      <xdr:colOff>1117600</xdr:colOff>
      <xdr:row>34</xdr:row>
      <xdr:rowOff>244226</xdr:rowOff>
    </xdr:to>
    <xdr:cxnSp macro="">
      <xdr:nvCxnSpPr>
        <xdr:cNvPr id="110" name="直線コネクタ 109"/>
        <xdr:cNvCxnSpPr/>
      </xdr:nvCxnSpPr>
      <xdr:spPr bwMode="auto">
        <a:xfrm>
          <a:off x="5003800" y="6337780"/>
          <a:ext cx="647700" cy="17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314840</xdr:rowOff>
    </xdr:from>
    <xdr:to>
      <xdr:col>4</xdr:col>
      <xdr:colOff>469900</xdr:colOff>
      <xdr:row>34</xdr:row>
      <xdr:rowOff>70330</xdr:rowOff>
    </xdr:to>
    <xdr:cxnSp macro="">
      <xdr:nvCxnSpPr>
        <xdr:cNvPr id="113" name="直線コネクタ 112"/>
        <xdr:cNvCxnSpPr/>
      </xdr:nvCxnSpPr>
      <xdr:spPr bwMode="auto">
        <a:xfrm>
          <a:off x="4305300" y="6239390"/>
          <a:ext cx="698500" cy="98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202850</xdr:rowOff>
    </xdr:from>
    <xdr:to>
      <xdr:col>3</xdr:col>
      <xdr:colOff>904875</xdr:colOff>
      <xdr:row>33</xdr:row>
      <xdr:rowOff>314840</xdr:rowOff>
    </xdr:to>
    <xdr:cxnSp macro="">
      <xdr:nvCxnSpPr>
        <xdr:cNvPr id="116" name="直線コネクタ 115"/>
        <xdr:cNvCxnSpPr/>
      </xdr:nvCxnSpPr>
      <xdr:spPr bwMode="auto">
        <a:xfrm>
          <a:off x="3606800" y="6127400"/>
          <a:ext cx="698500" cy="11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202850</xdr:rowOff>
    </xdr:from>
    <xdr:to>
      <xdr:col>3</xdr:col>
      <xdr:colOff>206375</xdr:colOff>
      <xdr:row>33</xdr:row>
      <xdr:rowOff>292575</xdr:rowOff>
    </xdr:to>
    <xdr:cxnSp macro="">
      <xdr:nvCxnSpPr>
        <xdr:cNvPr id="119" name="直線コネクタ 118"/>
        <xdr:cNvCxnSpPr/>
      </xdr:nvCxnSpPr>
      <xdr:spPr bwMode="auto">
        <a:xfrm flipV="1">
          <a:off x="2908300" y="6127400"/>
          <a:ext cx="698500" cy="8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266956</xdr:rowOff>
    </xdr:from>
    <xdr:ext cx="762000" cy="259045"/>
    <xdr:sp macro="" textlink="">
      <xdr:nvSpPr>
        <xdr:cNvPr id="123" name="テキスト ボックス 122"/>
        <xdr:cNvSpPr txBox="1"/>
      </xdr:nvSpPr>
      <xdr:spPr>
        <a:xfrm>
          <a:off x="2527300" y="687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193426</xdr:rowOff>
    </xdr:from>
    <xdr:to>
      <xdr:col>5</xdr:col>
      <xdr:colOff>34925</xdr:colOff>
      <xdr:row>34</xdr:row>
      <xdr:rowOff>295026</xdr:rowOff>
    </xdr:to>
    <xdr:sp macro="" textlink="">
      <xdr:nvSpPr>
        <xdr:cNvPr id="129" name="円/楕円 128"/>
        <xdr:cNvSpPr/>
      </xdr:nvSpPr>
      <xdr:spPr bwMode="auto">
        <a:xfrm>
          <a:off x="5600700" y="646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38503</xdr:rowOff>
    </xdr:from>
    <xdr:ext cx="762000" cy="259045"/>
    <xdr:sp macro="" textlink="">
      <xdr:nvSpPr>
        <xdr:cNvPr id="130" name="人口1人当たり決算額の推移該当値テキスト445"/>
        <xdr:cNvSpPr txBox="1"/>
      </xdr:nvSpPr>
      <xdr:spPr>
        <a:xfrm>
          <a:off x="5740400" y="630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19530</xdr:rowOff>
    </xdr:from>
    <xdr:to>
      <xdr:col>4</xdr:col>
      <xdr:colOff>520700</xdr:colOff>
      <xdr:row>34</xdr:row>
      <xdr:rowOff>121130</xdr:rowOff>
    </xdr:to>
    <xdr:sp macro="" textlink="">
      <xdr:nvSpPr>
        <xdr:cNvPr id="131" name="円/楕円 130"/>
        <xdr:cNvSpPr/>
      </xdr:nvSpPr>
      <xdr:spPr bwMode="auto">
        <a:xfrm>
          <a:off x="4953000" y="628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131307</xdr:rowOff>
    </xdr:from>
    <xdr:ext cx="736600" cy="259045"/>
    <xdr:sp macro="" textlink="">
      <xdr:nvSpPr>
        <xdr:cNvPr id="132" name="テキスト ボックス 131"/>
        <xdr:cNvSpPr txBox="1"/>
      </xdr:nvSpPr>
      <xdr:spPr>
        <a:xfrm>
          <a:off x="4622800" y="605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264040</xdr:rowOff>
    </xdr:from>
    <xdr:to>
      <xdr:col>3</xdr:col>
      <xdr:colOff>955675</xdr:colOff>
      <xdr:row>34</xdr:row>
      <xdr:rowOff>22740</xdr:rowOff>
    </xdr:to>
    <xdr:sp macro="" textlink="">
      <xdr:nvSpPr>
        <xdr:cNvPr id="133" name="円/楕円 132"/>
        <xdr:cNvSpPr/>
      </xdr:nvSpPr>
      <xdr:spPr bwMode="auto">
        <a:xfrm>
          <a:off x="4254500" y="618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32917</xdr:rowOff>
    </xdr:from>
    <xdr:ext cx="762000" cy="259045"/>
    <xdr:sp macro="" textlink="">
      <xdr:nvSpPr>
        <xdr:cNvPr id="134" name="テキスト ボックス 133"/>
        <xdr:cNvSpPr txBox="1"/>
      </xdr:nvSpPr>
      <xdr:spPr>
        <a:xfrm>
          <a:off x="3924300" y="595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152050</xdr:rowOff>
    </xdr:from>
    <xdr:to>
      <xdr:col>3</xdr:col>
      <xdr:colOff>257175</xdr:colOff>
      <xdr:row>33</xdr:row>
      <xdr:rowOff>253650</xdr:rowOff>
    </xdr:to>
    <xdr:sp macro="" textlink="">
      <xdr:nvSpPr>
        <xdr:cNvPr id="135" name="円/楕円 134"/>
        <xdr:cNvSpPr/>
      </xdr:nvSpPr>
      <xdr:spPr bwMode="auto">
        <a:xfrm>
          <a:off x="3556000" y="607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92377</xdr:rowOff>
    </xdr:from>
    <xdr:ext cx="762000" cy="259045"/>
    <xdr:sp macro="" textlink="">
      <xdr:nvSpPr>
        <xdr:cNvPr id="136" name="テキスト ボックス 135"/>
        <xdr:cNvSpPr txBox="1"/>
      </xdr:nvSpPr>
      <xdr:spPr>
        <a:xfrm>
          <a:off x="3225800" y="58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241775</xdr:rowOff>
    </xdr:from>
    <xdr:to>
      <xdr:col>2</xdr:col>
      <xdr:colOff>692150</xdr:colOff>
      <xdr:row>34</xdr:row>
      <xdr:rowOff>475</xdr:rowOff>
    </xdr:to>
    <xdr:sp macro="" textlink="">
      <xdr:nvSpPr>
        <xdr:cNvPr id="137" name="円/楕円 136"/>
        <xdr:cNvSpPr/>
      </xdr:nvSpPr>
      <xdr:spPr bwMode="auto">
        <a:xfrm>
          <a:off x="2857500" y="616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10652</xdr:rowOff>
    </xdr:from>
    <xdr:ext cx="762000" cy="259045"/>
    <xdr:sp macro="" textlink="">
      <xdr:nvSpPr>
        <xdr:cNvPr id="138" name="テキスト ボックス 137"/>
        <xdr:cNvSpPr txBox="1"/>
      </xdr:nvSpPr>
      <xdr:spPr>
        <a:xfrm>
          <a:off x="2527300" y="59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latin typeface="+mn-lt"/>
              <a:ea typeface="+mn-ea"/>
              <a:cs typeface="+mn-cs"/>
            </a:rPr>
            <a:t>　財政調整基金残高は、</a:t>
          </a:r>
          <a:r>
            <a:rPr lang="en-US" altLang="ja-JP" sz="1000">
              <a:solidFill>
                <a:schemeClr val="dk1"/>
              </a:solidFill>
              <a:latin typeface="+mn-lt"/>
              <a:ea typeface="+mn-ea"/>
              <a:cs typeface="+mn-cs"/>
            </a:rPr>
            <a:t>H22</a:t>
          </a:r>
          <a:r>
            <a:rPr lang="ja-JP" altLang="ja-JP" sz="1000">
              <a:solidFill>
                <a:schemeClr val="dk1"/>
              </a:solidFill>
              <a:latin typeface="+mn-lt"/>
              <a:ea typeface="+mn-ea"/>
              <a:cs typeface="+mn-cs"/>
            </a:rPr>
            <a:t>年度末</a:t>
          </a:r>
          <a:r>
            <a:rPr lang="en-US" altLang="ja-JP" sz="1000">
              <a:solidFill>
                <a:schemeClr val="dk1"/>
              </a:solidFill>
              <a:latin typeface="+mn-lt"/>
              <a:ea typeface="+mn-ea"/>
              <a:cs typeface="+mn-cs"/>
            </a:rPr>
            <a:t>604</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年度末</a:t>
          </a:r>
          <a:r>
            <a:rPr lang="en-US" altLang="ja-JP" sz="1000">
              <a:solidFill>
                <a:schemeClr val="dk1"/>
              </a:solidFill>
              <a:latin typeface="+mn-lt"/>
              <a:ea typeface="+mn-ea"/>
              <a:cs typeface="+mn-cs"/>
            </a:rPr>
            <a:t>1,061</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H24</a:t>
          </a:r>
          <a:r>
            <a:rPr lang="ja-JP" altLang="ja-JP" sz="1000">
              <a:solidFill>
                <a:schemeClr val="dk1"/>
              </a:solidFill>
              <a:latin typeface="+mn-lt"/>
              <a:ea typeface="+mn-ea"/>
              <a:cs typeface="+mn-cs"/>
            </a:rPr>
            <a:t>年度末</a:t>
          </a:r>
          <a:r>
            <a:rPr lang="en-US" altLang="ja-JP" sz="1000">
              <a:solidFill>
                <a:schemeClr val="dk1"/>
              </a:solidFill>
              <a:latin typeface="+mn-lt"/>
              <a:ea typeface="+mn-ea"/>
              <a:cs typeface="+mn-cs"/>
            </a:rPr>
            <a:t>1,363</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H25</a:t>
          </a:r>
          <a:r>
            <a:rPr lang="ja-JP" altLang="ja-JP" sz="1000">
              <a:solidFill>
                <a:schemeClr val="dk1"/>
              </a:solidFill>
              <a:latin typeface="+mn-lt"/>
              <a:ea typeface="+mn-ea"/>
              <a:cs typeface="+mn-cs"/>
            </a:rPr>
            <a:t>年度末</a:t>
          </a:r>
          <a:r>
            <a:rPr lang="en-US" altLang="ja-JP" sz="1000">
              <a:solidFill>
                <a:schemeClr val="dk1"/>
              </a:solidFill>
              <a:latin typeface="+mn-lt"/>
              <a:ea typeface="+mn-ea"/>
              <a:cs typeface="+mn-cs"/>
            </a:rPr>
            <a:t>1,781</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H26</a:t>
          </a:r>
          <a:r>
            <a:rPr lang="ja-JP" altLang="ja-JP" sz="1000">
              <a:solidFill>
                <a:schemeClr val="dk1"/>
              </a:solidFill>
              <a:latin typeface="+mn-lt"/>
              <a:ea typeface="+mn-ea"/>
              <a:cs typeface="+mn-cs"/>
            </a:rPr>
            <a:t>年度末</a:t>
          </a:r>
          <a:r>
            <a:rPr lang="en-US" altLang="ja-JP" sz="1000">
              <a:solidFill>
                <a:schemeClr val="dk1"/>
              </a:solidFill>
              <a:latin typeface="+mn-lt"/>
              <a:ea typeface="+mn-ea"/>
              <a:cs typeface="+mn-cs"/>
            </a:rPr>
            <a:t>2,227</a:t>
          </a:r>
          <a:r>
            <a:rPr lang="ja-JP" altLang="ja-JP" sz="1000">
              <a:solidFill>
                <a:schemeClr val="dk1"/>
              </a:solidFill>
              <a:latin typeface="+mn-lt"/>
              <a:ea typeface="+mn-ea"/>
              <a:cs typeface="+mn-cs"/>
            </a:rPr>
            <a:t>百万円と堅調な伸びとなっている。毎年、実質収支の歳計剰余金相当額をベースに</a:t>
          </a:r>
          <a:r>
            <a:rPr lang="en-US" altLang="ja-JP" sz="1000">
              <a:solidFill>
                <a:schemeClr val="dk1"/>
              </a:solidFill>
              <a:latin typeface="+mn-lt"/>
              <a:ea typeface="+mn-ea"/>
              <a:cs typeface="+mn-cs"/>
            </a:rPr>
            <a:t>H22</a:t>
          </a:r>
          <a:r>
            <a:rPr lang="ja-JP" altLang="ja-JP" sz="1000">
              <a:solidFill>
                <a:schemeClr val="dk1"/>
              </a:solidFill>
              <a:latin typeface="+mn-lt"/>
              <a:ea typeface="+mn-ea"/>
              <a:cs typeface="+mn-cs"/>
            </a:rPr>
            <a:t>年度中に</a:t>
          </a:r>
          <a:r>
            <a:rPr lang="en-US" altLang="ja-JP" sz="1000">
              <a:solidFill>
                <a:schemeClr val="dk1"/>
              </a:solidFill>
              <a:latin typeface="+mn-lt"/>
              <a:ea typeface="+mn-ea"/>
              <a:cs typeface="+mn-cs"/>
            </a:rPr>
            <a:t>156</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年度中に</a:t>
          </a:r>
          <a:r>
            <a:rPr lang="en-US" altLang="ja-JP" sz="1000">
              <a:solidFill>
                <a:schemeClr val="dk1"/>
              </a:solidFill>
              <a:latin typeface="+mn-lt"/>
              <a:ea typeface="+mn-ea"/>
              <a:cs typeface="+mn-cs"/>
            </a:rPr>
            <a:t>457</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H24</a:t>
          </a:r>
          <a:r>
            <a:rPr lang="ja-JP" altLang="ja-JP" sz="1000">
              <a:solidFill>
                <a:schemeClr val="dk1"/>
              </a:solidFill>
              <a:latin typeface="+mn-lt"/>
              <a:ea typeface="+mn-ea"/>
              <a:cs typeface="+mn-cs"/>
            </a:rPr>
            <a:t>年度中に</a:t>
          </a:r>
          <a:r>
            <a:rPr lang="en-US" altLang="ja-JP" sz="1000">
              <a:solidFill>
                <a:schemeClr val="dk1"/>
              </a:solidFill>
              <a:latin typeface="+mn-lt"/>
              <a:ea typeface="+mn-ea"/>
              <a:cs typeface="+mn-cs"/>
            </a:rPr>
            <a:t>302</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H24</a:t>
          </a:r>
          <a:r>
            <a:rPr lang="ja-JP" altLang="ja-JP" sz="1000">
              <a:solidFill>
                <a:schemeClr val="dk1"/>
              </a:solidFill>
              <a:latin typeface="+mn-lt"/>
              <a:ea typeface="+mn-ea"/>
              <a:cs typeface="+mn-cs"/>
            </a:rPr>
            <a:t>年度中に</a:t>
          </a:r>
          <a:r>
            <a:rPr lang="en-US" altLang="ja-JP" sz="1000">
              <a:solidFill>
                <a:schemeClr val="dk1"/>
              </a:solidFill>
              <a:latin typeface="+mn-lt"/>
              <a:ea typeface="+mn-ea"/>
              <a:cs typeface="+mn-cs"/>
            </a:rPr>
            <a:t>418</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H25</a:t>
          </a:r>
          <a:r>
            <a:rPr lang="ja-JP" altLang="ja-JP" sz="1000">
              <a:solidFill>
                <a:schemeClr val="dk1"/>
              </a:solidFill>
              <a:latin typeface="+mn-lt"/>
              <a:ea typeface="+mn-ea"/>
              <a:cs typeface="+mn-cs"/>
            </a:rPr>
            <a:t>年度中に</a:t>
          </a:r>
          <a:r>
            <a:rPr lang="en-US" altLang="ja-JP" sz="1000">
              <a:solidFill>
                <a:schemeClr val="dk1"/>
              </a:solidFill>
              <a:latin typeface="+mn-lt"/>
              <a:ea typeface="+mn-ea"/>
              <a:cs typeface="+mn-cs"/>
            </a:rPr>
            <a:t>446</a:t>
          </a:r>
          <a:r>
            <a:rPr lang="ja-JP" altLang="ja-JP" sz="1000">
              <a:solidFill>
                <a:schemeClr val="dk1"/>
              </a:solidFill>
              <a:latin typeface="+mn-lt"/>
              <a:ea typeface="+mn-ea"/>
              <a:cs typeface="+mn-cs"/>
            </a:rPr>
            <a:t>百万円の財政調整基金の積み立てを行った。</a:t>
          </a:r>
        </a:p>
        <a:p>
          <a:r>
            <a:rPr lang="ja-JP" altLang="ja-JP" sz="1000">
              <a:solidFill>
                <a:schemeClr val="dk1"/>
              </a:solidFill>
              <a:latin typeface="+mn-lt"/>
              <a:ea typeface="+mn-ea"/>
              <a:cs typeface="+mn-cs"/>
            </a:rPr>
            <a:t>　実質収支額は、</a:t>
          </a:r>
          <a:r>
            <a:rPr lang="en-US" altLang="ja-JP" sz="1000">
              <a:solidFill>
                <a:schemeClr val="dk1"/>
              </a:solidFill>
              <a:latin typeface="+mn-lt"/>
              <a:ea typeface="+mn-ea"/>
              <a:cs typeface="+mn-cs"/>
            </a:rPr>
            <a:t>H22</a:t>
          </a:r>
          <a:r>
            <a:rPr lang="ja-JP" altLang="ja-JP" sz="1000">
              <a:solidFill>
                <a:schemeClr val="dk1"/>
              </a:solidFill>
              <a:latin typeface="+mn-lt"/>
              <a:ea typeface="+mn-ea"/>
              <a:cs typeface="+mn-cs"/>
            </a:rPr>
            <a:t>年度</a:t>
          </a:r>
          <a:r>
            <a:rPr lang="en-US" altLang="ja-JP" sz="1000">
              <a:solidFill>
                <a:schemeClr val="dk1"/>
              </a:solidFill>
              <a:latin typeface="+mn-lt"/>
              <a:ea typeface="+mn-ea"/>
              <a:cs typeface="+mn-cs"/>
            </a:rPr>
            <a:t>472</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H23</a:t>
          </a:r>
          <a:r>
            <a:rPr lang="ja-JP" altLang="ja-JP" sz="1000">
              <a:solidFill>
                <a:schemeClr val="dk1"/>
              </a:solidFill>
              <a:latin typeface="+mn-lt"/>
              <a:ea typeface="+mn-ea"/>
              <a:cs typeface="+mn-cs"/>
            </a:rPr>
            <a:t>年度</a:t>
          </a:r>
          <a:r>
            <a:rPr lang="en-US" altLang="ja-JP" sz="1000">
              <a:solidFill>
                <a:schemeClr val="dk1"/>
              </a:solidFill>
              <a:latin typeface="+mn-lt"/>
              <a:ea typeface="+mn-ea"/>
              <a:cs typeface="+mn-cs"/>
            </a:rPr>
            <a:t>316</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H24</a:t>
          </a:r>
          <a:r>
            <a:rPr lang="ja-JP" altLang="ja-JP" sz="1000">
              <a:solidFill>
                <a:schemeClr val="dk1"/>
              </a:solidFill>
              <a:latin typeface="+mn-lt"/>
              <a:ea typeface="+mn-ea"/>
              <a:cs typeface="+mn-cs"/>
            </a:rPr>
            <a:t>年度</a:t>
          </a:r>
          <a:r>
            <a:rPr lang="en-US" altLang="ja-JP" sz="1000">
              <a:solidFill>
                <a:schemeClr val="dk1"/>
              </a:solidFill>
              <a:latin typeface="+mn-lt"/>
              <a:ea typeface="+mn-ea"/>
              <a:cs typeface="+mn-cs"/>
            </a:rPr>
            <a:t>450</a:t>
          </a:r>
          <a:r>
            <a:rPr lang="ja-JP" altLang="ja-JP" sz="1000">
              <a:solidFill>
                <a:schemeClr val="dk1"/>
              </a:solidFill>
              <a:latin typeface="+mn-lt"/>
              <a:ea typeface="+mn-ea"/>
              <a:cs typeface="+mn-cs"/>
            </a:rPr>
            <a:t>百万円、</a:t>
          </a:r>
          <a:r>
            <a:rPr lang="en-US" altLang="ja-JP" sz="1000">
              <a:solidFill>
                <a:schemeClr val="dk1"/>
              </a:solidFill>
              <a:latin typeface="+mn-lt"/>
              <a:ea typeface="+mn-ea"/>
              <a:cs typeface="+mn-cs"/>
            </a:rPr>
            <a:t>H25</a:t>
          </a:r>
          <a:r>
            <a:rPr lang="ja-JP" altLang="ja-JP" sz="1000">
              <a:solidFill>
                <a:schemeClr val="dk1"/>
              </a:solidFill>
              <a:latin typeface="+mn-lt"/>
              <a:ea typeface="+mn-ea"/>
              <a:cs typeface="+mn-cs"/>
            </a:rPr>
            <a:t>年度</a:t>
          </a:r>
          <a:r>
            <a:rPr lang="en-US" altLang="ja-JP" sz="1000">
              <a:solidFill>
                <a:schemeClr val="dk1"/>
              </a:solidFill>
              <a:latin typeface="+mn-lt"/>
              <a:ea typeface="+mn-ea"/>
              <a:cs typeface="+mn-cs"/>
            </a:rPr>
            <a:t>489</a:t>
          </a:r>
          <a:r>
            <a:rPr lang="ja-JP" altLang="ja-JP" sz="1000">
              <a:solidFill>
                <a:schemeClr val="dk1"/>
              </a:solidFill>
              <a:latin typeface="+mn-lt"/>
              <a:ea typeface="+mn-ea"/>
              <a:cs typeface="+mn-cs"/>
            </a:rPr>
            <a:t>百万円と堅実な額を確保したが、</a:t>
          </a:r>
          <a:r>
            <a:rPr lang="en-US" altLang="ja-JP" sz="1000">
              <a:solidFill>
                <a:schemeClr val="dk1"/>
              </a:solidFill>
              <a:latin typeface="+mn-lt"/>
              <a:ea typeface="+mn-ea"/>
              <a:cs typeface="+mn-cs"/>
            </a:rPr>
            <a:t>H26</a:t>
          </a:r>
          <a:r>
            <a:rPr lang="ja-JP" altLang="ja-JP" sz="1000">
              <a:solidFill>
                <a:schemeClr val="dk1"/>
              </a:solidFill>
              <a:latin typeface="+mn-lt"/>
              <a:ea typeface="+mn-ea"/>
              <a:cs typeface="+mn-cs"/>
            </a:rPr>
            <a:t>年度は病院に対する経営改善補助金を</a:t>
          </a:r>
          <a:r>
            <a:rPr lang="en-US" altLang="ja-JP" sz="1000">
              <a:solidFill>
                <a:schemeClr val="dk1"/>
              </a:solidFill>
              <a:latin typeface="+mn-lt"/>
              <a:ea typeface="+mn-ea"/>
              <a:cs typeface="+mn-cs"/>
            </a:rPr>
            <a:t>350</a:t>
          </a:r>
          <a:r>
            <a:rPr lang="ja-JP" altLang="ja-JP" sz="1000">
              <a:solidFill>
                <a:schemeClr val="dk1"/>
              </a:solidFill>
              <a:latin typeface="+mn-lt"/>
              <a:ea typeface="+mn-ea"/>
              <a:cs typeface="+mn-cs"/>
            </a:rPr>
            <a:t>千円追加補助したため実質収支額は</a:t>
          </a:r>
          <a:r>
            <a:rPr lang="en-US" altLang="ja-JP" sz="1000">
              <a:solidFill>
                <a:schemeClr val="dk1"/>
              </a:solidFill>
              <a:latin typeface="+mn-lt"/>
              <a:ea typeface="+mn-ea"/>
              <a:cs typeface="+mn-cs"/>
            </a:rPr>
            <a:t>34</a:t>
          </a:r>
          <a:r>
            <a:rPr lang="ja-JP" altLang="ja-JP" sz="1000">
              <a:solidFill>
                <a:schemeClr val="dk1"/>
              </a:solidFill>
              <a:latin typeface="+mn-lt"/>
              <a:ea typeface="+mn-ea"/>
              <a:cs typeface="+mn-cs"/>
            </a:rPr>
            <a:t>千円と激減した。</a:t>
          </a:r>
        </a:p>
        <a:p>
          <a:r>
            <a:rPr lang="ja-JP" altLang="ja-JP" sz="1000">
              <a:solidFill>
                <a:schemeClr val="dk1"/>
              </a:solidFill>
              <a:latin typeface="+mn-lt"/>
              <a:ea typeface="+mn-ea"/>
              <a:cs typeface="+mn-cs"/>
            </a:rPr>
            <a:t>　実質単年度収支比率は、実質収支額に連動しており、平成</a:t>
          </a:r>
          <a:r>
            <a:rPr lang="en-US" altLang="ja-JP" sz="1000">
              <a:solidFill>
                <a:schemeClr val="dk1"/>
              </a:solidFill>
              <a:latin typeface="+mn-lt"/>
              <a:ea typeface="+mn-ea"/>
              <a:cs typeface="+mn-cs"/>
            </a:rPr>
            <a:t>26</a:t>
          </a:r>
          <a:r>
            <a:rPr lang="ja-JP" altLang="ja-JP" sz="1000">
              <a:solidFill>
                <a:schemeClr val="dk1"/>
              </a:solidFill>
              <a:latin typeface="+mn-lt"/>
              <a:ea typeface="+mn-ea"/>
              <a:cs typeface="+mn-cs"/>
            </a:rPr>
            <a:t>年度は、実質収支額の激減に伴い</a:t>
          </a:r>
          <a:r>
            <a:rPr lang="en-US" altLang="ja-JP" sz="1000">
              <a:solidFill>
                <a:schemeClr val="dk1"/>
              </a:solidFill>
              <a:latin typeface="+mn-lt"/>
              <a:ea typeface="+mn-ea"/>
              <a:cs typeface="+mn-cs"/>
            </a:rPr>
            <a:t>3</a:t>
          </a:r>
          <a:r>
            <a:rPr lang="ja-JP" altLang="ja-JP" sz="1000">
              <a:solidFill>
                <a:schemeClr val="dk1"/>
              </a:solidFill>
              <a:latin typeface="+mn-lt"/>
              <a:ea typeface="+mn-ea"/>
              <a:cs typeface="+mn-cs"/>
            </a:rPr>
            <a:t>年ぶりの減少となった。</a:t>
          </a:r>
          <a:endParaRPr kumimoji="1" lang="ja-JP" altLang="en-US"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継続的に公立浜坂病院事業会計で資金不足が発生している。その他の公営事業・公営企業会計において実質赤字・資金不足は発生していない。</a:t>
          </a:r>
        </a:p>
        <a:p>
          <a:r>
            <a:rPr lang="ja-JP" altLang="ja-JP" sz="1400">
              <a:solidFill>
                <a:schemeClr val="dk1"/>
              </a:solidFill>
              <a:latin typeface="+mn-lt"/>
              <a:ea typeface="+mn-ea"/>
              <a:cs typeface="+mn-cs"/>
            </a:rPr>
            <a:t>　公立浜坂病院会計は、</a:t>
          </a:r>
          <a:r>
            <a:rPr lang="en-US" altLang="ja-JP" sz="1400">
              <a:solidFill>
                <a:schemeClr val="dk1"/>
              </a:solidFill>
              <a:latin typeface="+mn-lt"/>
              <a:ea typeface="+mn-ea"/>
              <a:cs typeface="+mn-cs"/>
            </a:rPr>
            <a:t>H22</a:t>
          </a:r>
          <a:r>
            <a:rPr lang="ja-JP" altLang="ja-JP" sz="1400">
              <a:solidFill>
                <a:schemeClr val="dk1"/>
              </a:solidFill>
              <a:latin typeface="+mn-lt"/>
              <a:ea typeface="+mn-ea"/>
              <a:cs typeface="+mn-cs"/>
            </a:rPr>
            <a:t>年度</a:t>
          </a:r>
          <a:r>
            <a:rPr lang="en-US" altLang="ja-JP" sz="1400">
              <a:solidFill>
                <a:schemeClr val="dk1"/>
              </a:solidFill>
              <a:latin typeface="+mn-lt"/>
              <a:ea typeface="+mn-ea"/>
              <a:cs typeface="+mn-cs"/>
            </a:rPr>
            <a:t>26</a:t>
          </a:r>
          <a:r>
            <a:rPr lang="ja-JP" altLang="ja-JP" sz="1400">
              <a:solidFill>
                <a:schemeClr val="dk1"/>
              </a:solidFill>
              <a:latin typeface="+mn-lt"/>
              <a:ea typeface="+mn-ea"/>
              <a:cs typeface="+mn-cs"/>
            </a:rPr>
            <a:t>百万円、</a:t>
          </a:r>
          <a:r>
            <a:rPr lang="en-US" altLang="ja-JP" sz="1400">
              <a:solidFill>
                <a:schemeClr val="dk1"/>
              </a:solidFill>
              <a:latin typeface="+mn-lt"/>
              <a:ea typeface="+mn-ea"/>
              <a:cs typeface="+mn-cs"/>
            </a:rPr>
            <a:t>H23</a:t>
          </a:r>
          <a:r>
            <a:rPr lang="ja-JP" altLang="ja-JP" sz="1400">
              <a:solidFill>
                <a:schemeClr val="dk1"/>
              </a:solidFill>
              <a:latin typeface="+mn-lt"/>
              <a:ea typeface="+mn-ea"/>
              <a:cs typeface="+mn-cs"/>
            </a:rPr>
            <a:t>年度</a:t>
          </a:r>
          <a:r>
            <a:rPr lang="en-US" altLang="ja-JP" sz="1400">
              <a:solidFill>
                <a:schemeClr val="dk1"/>
              </a:solidFill>
              <a:latin typeface="+mn-lt"/>
              <a:ea typeface="+mn-ea"/>
              <a:cs typeface="+mn-cs"/>
            </a:rPr>
            <a:t>61</a:t>
          </a:r>
          <a:r>
            <a:rPr lang="ja-JP" altLang="ja-JP" sz="1400">
              <a:solidFill>
                <a:schemeClr val="dk1"/>
              </a:solidFill>
              <a:latin typeface="+mn-lt"/>
              <a:ea typeface="+mn-ea"/>
              <a:cs typeface="+mn-cs"/>
            </a:rPr>
            <a:t>百万円、</a:t>
          </a:r>
          <a:r>
            <a:rPr lang="en-US" altLang="ja-JP" sz="1400">
              <a:solidFill>
                <a:schemeClr val="dk1"/>
              </a:solidFill>
              <a:latin typeface="+mn-lt"/>
              <a:ea typeface="+mn-ea"/>
              <a:cs typeface="+mn-cs"/>
            </a:rPr>
            <a:t>H24</a:t>
          </a:r>
          <a:r>
            <a:rPr lang="ja-JP" altLang="ja-JP" sz="1400">
              <a:solidFill>
                <a:schemeClr val="dk1"/>
              </a:solidFill>
              <a:latin typeface="+mn-lt"/>
              <a:ea typeface="+mn-ea"/>
              <a:cs typeface="+mn-cs"/>
            </a:rPr>
            <a:t>年度</a:t>
          </a:r>
          <a:r>
            <a:rPr lang="en-US" altLang="ja-JP" sz="1400">
              <a:solidFill>
                <a:schemeClr val="dk1"/>
              </a:solidFill>
              <a:latin typeface="+mn-lt"/>
              <a:ea typeface="+mn-ea"/>
              <a:cs typeface="+mn-cs"/>
            </a:rPr>
            <a:t>121</a:t>
          </a:r>
          <a:r>
            <a:rPr lang="ja-JP" altLang="ja-JP" sz="1400">
              <a:solidFill>
                <a:schemeClr val="dk1"/>
              </a:solidFill>
              <a:latin typeface="+mn-lt"/>
              <a:ea typeface="+mn-ea"/>
              <a:cs typeface="+mn-cs"/>
            </a:rPr>
            <a:t>百万円、</a:t>
          </a:r>
          <a:r>
            <a:rPr lang="en-US" altLang="ja-JP" sz="1400">
              <a:solidFill>
                <a:schemeClr val="dk1"/>
              </a:solidFill>
              <a:latin typeface="+mn-lt"/>
              <a:ea typeface="+mn-ea"/>
              <a:cs typeface="+mn-cs"/>
            </a:rPr>
            <a:t>H25</a:t>
          </a:r>
          <a:r>
            <a:rPr lang="ja-JP" altLang="ja-JP" sz="1400">
              <a:solidFill>
                <a:schemeClr val="dk1"/>
              </a:solidFill>
              <a:latin typeface="+mn-lt"/>
              <a:ea typeface="+mn-ea"/>
              <a:cs typeface="+mn-cs"/>
            </a:rPr>
            <a:t>年度</a:t>
          </a:r>
          <a:r>
            <a:rPr lang="en-US" altLang="ja-JP" sz="1400">
              <a:solidFill>
                <a:schemeClr val="dk1"/>
              </a:solidFill>
              <a:latin typeface="+mn-lt"/>
              <a:ea typeface="+mn-ea"/>
              <a:cs typeface="+mn-cs"/>
            </a:rPr>
            <a:t>128</a:t>
          </a:r>
          <a:r>
            <a:rPr lang="ja-JP" altLang="ja-JP" sz="1400">
              <a:solidFill>
                <a:schemeClr val="dk1"/>
              </a:solidFill>
              <a:latin typeface="+mn-lt"/>
              <a:ea typeface="+mn-ea"/>
              <a:cs typeface="+mn-cs"/>
            </a:rPr>
            <a:t>百万円、</a:t>
          </a:r>
          <a:r>
            <a:rPr lang="en-US" altLang="ja-JP" sz="1400">
              <a:solidFill>
                <a:schemeClr val="dk1"/>
              </a:solidFill>
              <a:latin typeface="+mn-lt"/>
              <a:ea typeface="+mn-ea"/>
              <a:cs typeface="+mn-cs"/>
            </a:rPr>
            <a:t>H26</a:t>
          </a:r>
          <a:r>
            <a:rPr lang="ja-JP" altLang="ja-JP" sz="1400">
              <a:solidFill>
                <a:schemeClr val="dk1"/>
              </a:solidFill>
              <a:latin typeface="+mn-lt"/>
              <a:ea typeface="+mn-ea"/>
              <a:cs typeface="+mn-cs"/>
            </a:rPr>
            <a:t>年度</a:t>
          </a:r>
          <a:r>
            <a:rPr lang="en-US" altLang="ja-JP" sz="1400">
              <a:solidFill>
                <a:schemeClr val="dk1"/>
              </a:solidFill>
              <a:latin typeface="+mn-lt"/>
              <a:ea typeface="+mn-ea"/>
              <a:cs typeface="+mn-cs"/>
            </a:rPr>
            <a:t>156</a:t>
          </a:r>
          <a:r>
            <a:rPr lang="ja-JP" altLang="ja-JP" sz="1400">
              <a:solidFill>
                <a:schemeClr val="dk1"/>
              </a:solidFill>
              <a:latin typeface="+mn-lt"/>
              <a:ea typeface="+mn-ea"/>
              <a:cs typeface="+mn-cs"/>
            </a:rPr>
            <a:t>百万円の資金不足が発生している。</a:t>
          </a:r>
        </a:p>
        <a:p>
          <a:r>
            <a:rPr lang="ja-JP" altLang="ja-JP" sz="1400">
              <a:solidFill>
                <a:schemeClr val="dk1"/>
              </a:solidFill>
              <a:latin typeface="+mn-lt"/>
              <a:ea typeface="+mn-ea"/>
              <a:cs typeface="+mn-cs"/>
            </a:rPr>
            <a:t>　病院経営改善に向けては、医師確保、医業収入の向上に向けた住民へのＰＲや支出削減（適正規模の職員配置や委託などの見直し）を図るなど経営改善・資金不足解消に努めてきたが、収支額の改善に至っていない。</a:t>
          </a:r>
        </a:p>
        <a:p>
          <a:r>
            <a:rPr lang="ja-JP" altLang="ja-JP" sz="1400">
              <a:solidFill>
                <a:schemeClr val="dk1"/>
              </a:solidFill>
              <a:latin typeface="+mn-lt"/>
              <a:ea typeface="+mn-ea"/>
              <a:cs typeface="+mn-cs"/>
            </a:rPr>
            <a:t>　今後、医療体制、新たな経営改善計画、収支改善に向けた具体的な方策の検討とその実施に向けて対応が必要となっている。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a:solidFill>
                <a:schemeClr val="dk1"/>
              </a:solidFill>
              <a:latin typeface="+mn-lt"/>
              <a:ea typeface="+mn-ea"/>
              <a:cs typeface="+mn-cs"/>
            </a:rPr>
            <a:t>　</a:t>
          </a:r>
          <a:r>
            <a:rPr lang="ja-JP" altLang="ja-JP" sz="900">
              <a:solidFill>
                <a:schemeClr val="dk1"/>
              </a:solidFill>
              <a:latin typeface="+mn-lt"/>
              <a:ea typeface="+mn-ea"/>
              <a:cs typeface="+mn-cs"/>
            </a:rPr>
            <a:t>実質公債費比率（分子）の大半を占める元利償還は、地方債の発行額と連動している。地方債の元金償還は、概ね</a:t>
          </a:r>
          <a:r>
            <a:rPr lang="en-US" altLang="ja-JP" sz="900">
              <a:solidFill>
                <a:schemeClr val="dk1"/>
              </a:solidFill>
              <a:latin typeface="+mn-lt"/>
              <a:ea typeface="+mn-ea"/>
              <a:cs typeface="+mn-cs"/>
            </a:rPr>
            <a:t>3</a:t>
          </a:r>
          <a:r>
            <a:rPr lang="ja-JP" altLang="ja-JP" sz="900">
              <a:solidFill>
                <a:schemeClr val="dk1"/>
              </a:solidFill>
              <a:latin typeface="+mn-lt"/>
              <a:ea typeface="+mn-ea"/>
              <a:cs typeface="+mn-cs"/>
            </a:rPr>
            <a:t>年の据置があるため、地方債発行年度の</a:t>
          </a:r>
          <a:r>
            <a:rPr lang="en-US" altLang="ja-JP" sz="900">
              <a:solidFill>
                <a:schemeClr val="dk1"/>
              </a:solidFill>
              <a:latin typeface="+mn-lt"/>
              <a:ea typeface="+mn-ea"/>
              <a:cs typeface="+mn-cs"/>
            </a:rPr>
            <a:t>3</a:t>
          </a:r>
          <a:r>
            <a:rPr lang="ja-JP" altLang="ja-JP" sz="900">
              <a:solidFill>
                <a:schemeClr val="dk1"/>
              </a:solidFill>
              <a:latin typeface="+mn-lt"/>
              <a:ea typeface="+mn-ea"/>
              <a:cs typeface="+mn-cs"/>
            </a:rPr>
            <a:t>年後に元利償還額が増大する傾向にあるため、</a:t>
          </a:r>
          <a:r>
            <a:rPr lang="en-US" altLang="ja-JP" sz="900">
              <a:solidFill>
                <a:schemeClr val="dk1"/>
              </a:solidFill>
              <a:latin typeface="+mn-lt"/>
              <a:ea typeface="+mn-ea"/>
              <a:cs typeface="+mn-cs"/>
            </a:rPr>
            <a:t>H19</a:t>
          </a:r>
          <a:r>
            <a:rPr lang="ja-JP" altLang="ja-JP" sz="900">
              <a:solidFill>
                <a:schemeClr val="dk1"/>
              </a:solidFill>
              <a:latin typeface="+mn-lt"/>
              <a:ea typeface="+mn-ea"/>
              <a:cs typeface="+mn-cs"/>
            </a:rPr>
            <a:t>年度発行地方債の元利償還が始まった</a:t>
          </a:r>
          <a:r>
            <a:rPr lang="en-US" altLang="ja-JP" sz="900">
              <a:solidFill>
                <a:schemeClr val="dk1"/>
              </a:solidFill>
              <a:latin typeface="+mn-lt"/>
              <a:ea typeface="+mn-ea"/>
              <a:cs typeface="+mn-cs"/>
            </a:rPr>
            <a:t>H23</a:t>
          </a:r>
          <a:r>
            <a:rPr lang="ja-JP" altLang="ja-JP" sz="900">
              <a:solidFill>
                <a:schemeClr val="dk1"/>
              </a:solidFill>
              <a:latin typeface="+mn-lt"/>
              <a:ea typeface="+mn-ea"/>
              <a:cs typeface="+mn-cs"/>
            </a:rPr>
            <a:t>年度がピークとなっている。</a:t>
          </a:r>
        </a:p>
        <a:p>
          <a:r>
            <a:rPr lang="ja-JP" altLang="ja-JP" sz="900">
              <a:solidFill>
                <a:schemeClr val="dk1"/>
              </a:solidFill>
              <a:latin typeface="+mn-lt"/>
              <a:ea typeface="+mn-ea"/>
              <a:cs typeface="+mn-cs"/>
            </a:rPr>
            <a:t>　特に、</a:t>
          </a:r>
          <a:r>
            <a:rPr lang="en-US" altLang="ja-JP" sz="900">
              <a:solidFill>
                <a:schemeClr val="dk1"/>
              </a:solidFill>
              <a:latin typeface="+mn-lt"/>
              <a:ea typeface="+mn-ea"/>
              <a:cs typeface="+mn-cs"/>
            </a:rPr>
            <a:t>H19</a:t>
          </a:r>
          <a:r>
            <a:rPr lang="ja-JP" altLang="ja-JP" sz="900">
              <a:solidFill>
                <a:schemeClr val="dk1"/>
              </a:solidFill>
              <a:latin typeface="+mn-lt"/>
              <a:ea typeface="+mn-ea"/>
              <a:cs typeface="+mn-cs"/>
            </a:rPr>
            <a:t>年度まで地方債の発行額が</a:t>
          </a:r>
          <a:r>
            <a:rPr lang="en-US" altLang="ja-JP" sz="900">
              <a:solidFill>
                <a:schemeClr val="dk1"/>
              </a:solidFill>
              <a:latin typeface="+mn-lt"/>
              <a:ea typeface="+mn-ea"/>
              <a:cs typeface="+mn-cs"/>
            </a:rPr>
            <a:t>15</a:t>
          </a:r>
          <a:r>
            <a:rPr lang="ja-JP" altLang="ja-JP" sz="900">
              <a:solidFill>
                <a:schemeClr val="dk1"/>
              </a:solidFill>
              <a:latin typeface="+mn-lt"/>
              <a:ea typeface="+mn-ea"/>
              <a:cs typeface="+mn-cs"/>
            </a:rPr>
            <a:t>億円台であったが、</a:t>
          </a:r>
          <a:r>
            <a:rPr lang="en-US" altLang="ja-JP" sz="900">
              <a:solidFill>
                <a:schemeClr val="dk1"/>
              </a:solidFill>
              <a:latin typeface="+mn-lt"/>
              <a:ea typeface="+mn-ea"/>
              <a:cs typeface="+mn-cs"/>
            </a:rPr>
            <a:t>H20</a:t>
          </a:r>
          <a:r>
            <a:rPr lang="ja-JP" altLang="ja-JP" sz="900">
              <a:solidFill>
                <a:schemeClr val="dk1"/>
              </a:solidFill>
              <a:latin typeface="+mn-lt"/>
              <a:ea typeface="+mn-ea"/>
              <a:cs typeface="+mn-cs"/>
            </a:rPr>
            <a:t>年度以後は収支見通し（財政計画）に基づき、投資的事業の精査、事業費の平準化、地方債の発行抑制に努め、</a:t>
          </a:r>
          <a:r>
            <a:rPr lang="en-US" altLang="ja-JP" sz="900">
              <a:solidFill>
                <a:schemeClr val="dk1"/>
              </a:solidFill>
              <a:latin typeface="+mn-lt"/>
              <a:ea typeface="+mn-ea"/>
              <a:cs typeface="+mn-cs"/>
            </a:rPr>
            <a:t>H24</a:t>
          </a:r>
          <a:r>
            <a:rPr lang="ja-JP" altLang="ja-JP" sz="900">
              <a:solidFill>
                <a:schemeClr val="dk1"/>
              </a:solidFill>
              <a:latin typeface="+mn-lt"/>
              <a:ea typeface="+mn-ea"/>
              <a:cs typeface="+mn-cs"/>
            </a:rPr>
            <a:t>年度以後は元利償還金が年々減少傾向となっている。</a:t>
          </a:r>
        </a:p>
        <a:p>
          <a:r>
            <a:rPr lang="ja-JP" altLang="ja-JP" sz="900">
              <a:solidFill>
                <a:schemeClr val="dk1"/>
              </a:solidFill>
              <a:latin typeface="+mn-lt"/>
              <a:ea typeface="+mn-ea"/>
              <a:cs typeface="+mn-cs"/>
            </a:rPr>
            <a:t>　公営企業債の元利償還に対する繰入金は、その大半が下水道事業の元利償還金となっている。</a:t>
          </a:r>
        </a:p>
        <a:p>
          <a:r>
            <a:rPr lang="ja-JP" altLang="ja-JP" sz="900">
              <a:solidFill>
                <a:schemeClr val="dk1"/>
              </a:solidFill>
              <a:latin typeface="+mn-lt"/>
              <a:ea typeface="+mn-ea"/>
              <a:cs typeface="+mn-cs"/>
            </a:rPr>
            <a:t>　特に、下水道整備事業は、既に事業完了し、元利償還のみとなっている。下水道事業の元利償還は、償還年度の経過とともに年々減少傾向で、元利償還金に対する繰入金も減少傾向である。</a:t>
          </a:r>
        </a:p>
        <a:p>
          <a:r>
            <a:rPr lang="ja-JP" altLang="ja-JP" sz="900">
              <a:solidFill>
                <a:schemeClr val="dk1"/>
              </a:solidFill>
              <a:latin typeface="+mn-lt"/>
              <a:ea typeface="+mn-ea"/>
              <a:cs typeface="+mn-cs"/>
            </a:rPr>
            <a:t>　また、算入公債費等の額は、毎年ほぼ同額となっている。</a:t>
          </a:r>
        </a:p>
        <a:p>
          <a:r>
            <a:rPr lang="ja-JP" altLang="ja-JP" sz="900">
              <a:solidFill>
                <a:schemeClr val="dk1"/>
              </a:solidFill>
              <a:latin typeface="+mn-lt"/>
              <a:ea typeface="+mn-ea"/>
              <a:cs typeface="+mn-cs"/>
            </a:rPr>
            <a:t>　実質公債費比率の分子は、</a:t>
          </a:r>
          <a:r>
            <a:rPr lang="en-US" altLang="ja-JP" sz="900">
              <a:solidFill>
                <a:schemeClr val="dk1"/>
              </a:solidFill>
              <a:latin typeface="+mn-lt"/>
              <a:ea typeface="+mn-ea"/>
              <a:cs typeface="+mn-cs"/>
            </a:rPr>
            <a:t>H20</a:t>
          </a:r>
          <a:r>
            <a:rPr lang="ja-JP" altLang="ja-JP" sz="900">
              <a:solidFill>
                <a:schemeClr val="dk1"/>
              </a:solidFill>
              <a:latin typeface="+mn-lt"/>
              <a:ea typeface="+mn-ea"/>
              <a:cs typeface="+mn-cs"/>
            </a:rPr>
            <a:t>年度以後、地方債の発行を抑制してきたことによる元利償還金の減と公営企業債の元利償還の減少による繰入金の減に伴い、</a:t>
          </a:r>
          <a:r>
            <a:rPr lang="en-US" altLang="ja-JP" sz="900">
              <a:solidFill>
                <a:schemeClr val="dk1"/>
              </a:solidFill>
              <a:latin typeface="+mn-lt"/>
              <a:ea typeface="+mn-ea"/>
              <a:cs typeface="+mn-cs"/>
            </a:rPr>
            <a:t>H23</a:t>
          </a:r>
          <a:r>
            <a:rPr lang="ja-JP" altLang="ja-JP" sz="900">
              <a:solidFill>
                <a:schemeClr val="dk1"/>
              </a:solidFill>
              <a:latin typeface="+mn-lt"/>
              <a:ea typeface="+mn-ea"/>
              <a:cs typeface="+mn-cs"/>
            </a:rPr>
            <a:t>年度以後、減少（改善）傾向が続いている。</a:t>
          </a:r>
        </a:p>
        <a:p>
          <a:r>
            <a:rPr lang="ja-JP" altLang="ja-JP" sz="900">
              <a:solidFill>
                <a:schemeClr val="dk1"/>
              </a:solidFill>
              <a:latin typeface="+mn-lt"/>
              <a:ea typeface="+mn-ea"/>
              <a:cs typeface="+mn-cs"/>
            </a:rPr>
            <a:t>　実質公債費比率の分子が減少に伴い、実質公債費比率は、</a:t>
          </a:r>
          <a:r>
            <a:rPr lang="en-US" altLang="ja-JP" sz="900">
              <a:solidFill>
                <a:schemeClr val="dk1"/>
              </a:solidFill>
              <a:latin typeface="+mn-lt"/>
              <a:ea typeface="+mn-ea"/>
              <a:cs typeface="+mn-cs"/>
            </a:rPr>
            <a:t>H23</a:t>
          </a:r>
          <a:r>
            <a:rPr lang="ja-JP" altLang="ja-JP" sz="900">
              <a:solidFill>
                <a:schemeClr val="dk1"/>
              </a:solidFill>
              <a:latin typeface="+mn-lt"/>
              <a:ea typeface="+mn-ea"/>
              <a:cs typeface="+mn-cs"/>
            </a:rPr>
            <a:t>年度以後、減少（改善）傾向となっている。</a:t>
          </a:r>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latin typeface="+mn-lt"/>
              <a:ea typeface="+mn-ea"/>
              <a:cs typeface="+mn-cs"/>
            </a:rPr>
            <a:t>　普通会計に係る地方債の現在高は、</a:t>
          </a:r>
          <a:r>
            <a:rPr lang="en-US" altLang="ja-JP" sz="1300">
              <a:solidFill>
                <a:schemeClr val="dk1"/>
              </a:solidFill>
              <a:latin typeface="+mn-lt"/>
              <a:ea typeface="+mn-ea"/>
              <a:cs typeface="+mn-cs"/>
            </a:rPr>
            <a:t>H20</a:t>
          </a:r>
          <a:r>
            <a:rPr lang="ja-JP" altLang="ja-JP" sz="1300">
              <a:solidFill>
                <a:schemeClr val="dk1"/>
              </a:solidFill>
              <a:latin typeface="+mn-lt"/>
              <a:ea typeface="+mn-ea"/>
              <a:cs typeface="+mn-cs"/>
            </a:rPr>
            <a:t>年度以後、新発債発行額の抑制により年々減少し、</a:t>
          </a:r>
          <a:r>
            <a:rPr lang="en-US" altLang="ja-JP" sz="1300">
              <a:solidFill>
                <a:schemeClr val="dk1"/>
              </a:solidFill>
              <a:latin typeface="+mn-lt"/>
              <a:ea typeface="+mn-ea"/>
              <a:cs typeface="+mn-cs"/>
            </a:rPr>
            <a:t>H26</a:t>
          </a:r>
          <a:r>
            <a:rPr lang="ja-JP" altLang="ja-JP" sz="1300">
              <a:solidFill>
                <a:schemeClr val="dk1"/>
              </a:solidFill>
              <a:latin typeface="+mn-lt"/>
              <a:ea typeface="+mn-ea"/>
              <a:cs typeface="+mn-cs"/>
            </a:rPr>
            <a:t>年度末は</a:t>
          </a:r>
          <a:r>
            <a:rPr lang="en-US" altLang="ja-JP" sz="1300">
              <a:solidFill>
                <a:schemeClr val="dk1"/>
              </a:solidFill>
              <a:latin typeface="+mn-lt"/>
              <a:ea typeface="+mn-ea"/>
              <a:cs typeface="+mn-cs"/>
            </a:rPr>
            <a:t>13,243</a:t>
          </a:r>
          <a:r>
            <a:rPr lang="ja-JP" altLang="ja-JP" sz="1300">
              <a:solidFill>
                <a:schemeClr val="dk1"/>
              </a:solidFill>
              <a:latin typeface="+mn-lt"/>
              <a:ea typeface="+mn-ea"/>
              <a:cs typeface="+mn-cs"/>
            </a:rPr>
            <a:t>百万円（前年度対比▲</a:t>
          </a:r>
          <a:r>
            <a:rPr lang="en-US" altLang="ja-JP" sz="1300">
              <a:solidFill>
                <a:schemeClr val="dk1"/>
              </a:solidFill>
              <a:latin typeface="+mn-lt"/>
              <a:ea typeface="+mn-ea"/>
              <a:cs typeface="+mn-cs"/>
            </a:rPr>
            <a:t>376</a:t>
          </a:r>
          <a:r>
            <a:rPr lang="ja-JP" altLang="ja-JP" sz="1300">
              <a:solidFill>
                <a:schemeClr val="dk1"/>
              </a:solidFill>
              <a:latin typeface="+mn-lt"/>
              <a:ea typeface="+mn-ea"/>
              <a:cs typeface="+mn-cs"/>
            </a:rPr>
            <a:t>百万円）となっている。公営企業債等繰入見込額（公営企業債等償還に係る一般会計負担見込額）も</a:t>
          </a:r>
          <a:r>
            <a:rPr lang="en-US" altLang="ja-JP" sz="1300">
              <a:solidFill>
                <a:schemeClr val="dk1"/>
              </a:solidFill>
              <a:latin typeface="+mn-lt"/>
              <a:ea typeface="+mn-ea"/>
              <a:cs typeface="+mn-cs"/>
            </a:rPr>
            <a:t>H22</a:t>
          </a:r>
          <a:r>
            <a:rPr lang="ja-JP" altLang="ja-JP" sz="1300">
              <a:solidFill>
                <a:schemeClr val="dk1"/>
              </a:solidFill>
              <a:latin typeface="+mn-lt"/>
              <a:ea typeface="+mn-ea"/>
              <a:cs typeface="+mn-cs"/>
            </a:rPr>
            <a:t>年度をピークに減少しており、</a:t>
          </a:r>
          <a:r>
            <a:rPr lang="en-US" altLang="ja-JP" sz="1300">
              <a:solidFill>
                <a:schemeClr val="dk1"/>
              </a:solidFill>
              <a:latin typeface="+mn-lt"/>
              <a:ea typeface="+mn-ea"/>
              <a:cs typeface="+mn-cs"/>
            </a:rPr>
            <a:t>H26</a:t>
          </a:r>
          <a:r>
            <a:rPr lang="ja-JP" altLang="ja-JP" sz="1300">
              <a:solidFill>
                <a:schemeClr val="dk1"/>
              </a:solidFill>
              <a:latin typeface="+mn-lt"/>
              <a:ea typeface="+mn-ea"/>
              <a:cs typeface="+mn-cs"/>
            </a:rPr>
            <a:t>年度末で</a:t>
          </a:r>
          <a:r>
            <a:rPr lang="en-US" altLang="ja-JP" sz="1300">
              <a:solidFill>
                <a:schemeClr val="dk1"/>
              </a:solidFill>
              <a:latin typeface="+mn-lt"/>
              <a:ea typeface="+mn-ea"/>
              <a:cs typeface="+mn-cs"/>
            </a:rPr>
            <a:t>6,854</a:t>
          </a:r>
          <a:r>
            <a:rPr lang="ja-JP" altLang="ja-JP" sz="1300">
              <a:solidFill>
                <a:schemeClr val="dk1"/>
              </a:solidFill>
              <a:latin typeface="+mn-lt"/>
              <a:ea typeface="+mn-ea"/>
              <a:cs typeface="+mn-cs"/>
            </a:rPr>
            <a:t>百万円（前年度対比▲</a:t>
          </a:r>
          <a:r>
            <a:rPr lang="en-US" altLang="ja-JP" sz="1300">
              <a:solidFill>
                <a:schemeClr val="dk1"/>
              </a:solidFill>
              <a:latin typeface="+mn-lt"/>
              <a:ea typeface="+mn-ea"/>
              <a:cs typeface="+mn-cs"/>
            </a:rPr>
            <a:t>520</a:t>
          </a:r>
          <a:r>
            <a:rPr lang="ja-JP" altLang="ja-JP" sz="1300">
              <a:solidFill>
                <a:schemeClr val="dk1"/>
              </a:solidFill>
              <a:latin typeface="+mn-lt"/>
              <a:ea typeface="+mn-ea"/>
              <a:cs typeface="+mn-cs"/>
            </a:rPr>
            <a:t>百万円）となっている。</a:t>
          </a:r>
        </a:p>
        <a:p>
          <a:r>
            <a:rPr lang="ja-JP" altLang="ja-JP" sz="1300">
              <a:solidFill>
                <a:schemeClr val="dk1"/>
              </a:solidFill>
              <a:latin typeface="+mn-lt"/>
              <a:ea typeface="+mn-ea"/>
              <a:cs typeface="+mn-cs"/>
            </a:rPr>
            <a:t>　一方で、将来負担比率算定上の分子から控除（マイナス）される充当可能基金現在高が、財政調整基金の積立等により</a:t>
          </a:r>
          <a:r>
            <a:rPr lang="en-US" altLang="ja-JP" sz="1300">
              <a:solidFill>
                <a:schemeClr val="dk1"/>
              </a:solidFill>
              <a:latin typeface="+mn-lt"/>
              <a:ea typeface="+mn-ea"/>
              <a:cs typeface="+mn-cs"/>
            </a:rPr>
            <a:t>H26</a:t>
          </a:r>
          <a:r>
            <a:rPr lang="ja-JP" altLang="ja-JP" sz="1300">
              <a:solidFill>
                <a:schemeClr val="dk1"/>
              </a:solidFill>
              <a:latin typeface="+mn-lt"/>
              <a:ea typeface="+mn-ea"/>
              <a:cs typeface="+mn-cs"/>
            </a:rPr>
            <a:t>年度末で</a:t>
          </a:r>
          <a:r>
            <a:rPr lang="en-US" altLang="ja-JP" sz="1300">
              <a:solidFill>
                <a:schemeClr val="dk1"/>
              </a:solidFill>
              <a:latin typeface="+mn-lt"/>
              <a:ea typeface="+mn-ea"/>
              <a:cs typeface="+mn-cs"/>
            </a:rPr>
            <a:t>2,852</a:t>
          </a:r>
          <a:r>
            <a:rPr lang="ja-JP" altLang="ja-JP" sz="1300">
              <a:solidFill>
                <a:schemeClr val="dk1"/>
              </a:solidFill>
              <a:latin typeface="+mn-lt"/>
              <a:ea typeface="+mn-ea"/>
              <a:cs typeface="+mn-cs"/>
            </a:rPr>
            <a:t>百万円（前年度対比</a:t>
          </a:r>
          <a:r>
            <a:rPr lang="en-US" altLang="ja-JP" sz="1300">
              <a:solidFill>
                <a:schemeClr val="dk1"/>
              </a:solidFill>
              <a:latin typeface="+mn-lt"/>
              <a:ea typeface="+mn-ea"/>
              <a:cs typeface="+mn-cs"/>
            </a:rPr>
            <a:t>533</a:t>
          </a:r>
          <a:r>
            <a:rPr lang="ja-JP" altLang="ja-JP" sz="1300">
              <a:solidFill>
                <a:schemeClr val="dk1"/>
              </a:solidFill>
              <a:latin typeface="+mn-lt"/>
              <a:ea typeface="+mn-ea"/>
              <a:cs typeface="+mn-cs"/>
            </a:rPr>
            <a:t>百万円増）、改善傾向となっている。</a:t>
          </a:r>
        </a:p>
        <a:p>
          <a:r>
            <a:rPr lang="ja-JP" altLang="ja-JP" sz="1300">
              <a:solidFill>
                <a:schemeClr val="dk1"/>
              </a:solidFill>
              <a:latin typeface="+mn-lt"/>
              <a:ea typeface="+mn-ea"/>
              <a:cs typeface="+mn-cs"/>
            </a:rPr>
            <a:t>　将来負担比率の分子は、地方債残高が減少、分子から控除される充当可能基金現在高が増加のため、分子が減少している。</a:t>
          </a:r>
        </a:p>
        <a:p>
          <a:r>
            <a:rPr lang="ja-JP" altLang="ja-JP" sz="1300">
              <a:solidFill>
                <a:schemeClr val="dk1"/>
              </a:solidFill>
              <a:latin typeface="+mn-lt"/>
              <a:ea typeface="+mn-ea"/>
              <a:cs typeface="+mn-cs"/>
            </a:rPr>
            <a:t>　将来負担比率の分子が減少したことにより、将来負担比率が前年度と比較し改善している。</a:t>
          </a:r>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10523165</v>
      </c>
      <c r="BO4" s="379"/>
      <c r="BP4" s="379"/>
      <c r="BQ4" s="379"/>
      <c r="BR4" s="379"/>
      <c r="BS4" s="379"/>
      <c r="BT4" s="379"/>
      <c r="BU4" s="380"/>
      <c r="BV4" s="378">
        <v>11334190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0.5</v>
      </c>
      <c r="CU4" s="556"/>
      <c r="CV4" s="556"/>
      <c r="CW4" s="556"/>
      <c r="CX4" s="556"/>
      <c r="CY4" s="556"/>
      <c r="CZ4" s="556"/>
      <c r="DA4" s="557"/>
      <c r="DB4" s="555">
        <v>7.3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10434511</v>
      </c>
      <c r="BO5" s="384"/>
      <c r="BP5" s="384"/>
      <c r="BQ5" s="384"/>
      <c r="BR5" s="384"/>
      <c r="BS5" s="384"/>
      <c r="BT5" s="384"/>
      <c r="BU5" s="385"/>
      <c r="BV5" s="383">
        <v>10707828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88654</v>
      </c>
      <c r="BO6" s="384"/>
      <c r="BP6" s="384"/>
      <c r="BQ6" s="384"/>
      <c r="BR6" s="384"/>
      <c r="BS6" s="384"/>
      <c r="BT6" s="384"/>
      <c r="BU6" s="385"/>
      <c r="BV6" s="383">
        <v>626362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92.1</v>
      </c>
      <c r="CU6" s="530"/>
      <c r="CV6" s="530"/>
      <c r="CW6" s="530"/>
      <c r="CX6" s="530"/>
      <c r="CY6" s="530"/>
      <c r="CZ6" s="530"/>
      <c r="DA6" s="531"/>
      <c r="DB6" s="529">
        <v>91.1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54624</v>
      </c>
      <c r="BO7" s="384"/>
      <c r="BP7" s="384"/>
      <c r="BQ7" s="384"/>
      <c r="BR7" s="384"/>
      <c r="BS7" s="384"/>
      <c r="BT7" s="384"/>
      <c r="BU7" s="385"/>
      <c r="BV7" s="383">
        <v>136974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6527598</v>
      </c>
      <c r="CU7" s="384"/>
      <c r="CV7" s="384"/>
      <c r="CW7" s="384"/>
      <c r="CX7" s="384"/>
      <c r="CY7" s="384"/>
      <c r="CZ7" s="384"/>
      <c r="DA7" s="385"/>
      <c r="DB7" s="383">
        <v>6684327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34030</v>
      </c>
      <c r="BO8" s="384"/>
      <c r="BP8" s="384"/>
      <c r="BQ8" s="384"/>
      <c r="BR8" s="384"/>
      <c r="BS8" s="384"/>
      <c r="BT8" s="384"/>
      <c r="BU8" s="385"/>
      <c r="BV8" s="383">
        <v>489388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16004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-455358</v>
      </c>
      <c r="BO9" s="384"/>
      <c r="BP9" s="384"/>
      <c r="BQ9" s="384"/>
      <c r="BR9" s="384"/>
      <c r="BS9" s="384"/>
      <c r="BT9" s="384"/>
      <c r="BU9" s="385"/>
      <c r="BV9" s="383">
        <v>39186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20.100000000000001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17467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2004</v>
      </c>
      <c r="BO10" s="384"/>
      <c r="BP10" s="384"/>
      <c r="BQ10" s="384"/>
      <c r="BR10" s="384"/>
      <c r="BS10" s="384"/>
      <c r="BT10" s="384"/>
      <c r="BU10" s="385"/>
      <c r="BV10" s="383">
        <v>561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15767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15660</v>
      </c>
      <c r="S13" s="485"/>
      <c r="T13" s="485"/>
      <c r="U13" s="485"/>
      <c r="V13" s="486"/>
      <c r="W13" s="472" t="s">
        <v>124</v>
      </c>
      <c r="X13" s="396"/>
      <c r="Y13" s="396"/>
      <c r="Z13" s="396"/>
      <c r="AA13" s="396"/>
      <c r="AB13" s="397"/>
      <c r="AC13" s="359">
        <v>958</v>
      </c>
      <c r="AD13" s="360"/>
      <c r="AE13" s="360"/>
      <c r="AF13" s="360"/>
      <c r="AG13" s="361"/>
      <c r="AH13" s="359">
        <v>1198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-453354</v>
      </c>
      <c r="BO13" s="384"/>
      <c r="BP13" s="384"/>
      <c r="BQ13" s="384"/>
      <c r="BR13" s="384"/>
      <c r="BS13" s="384"/>
      <c r="BT13" s="384"/>
      <c r="BU13" s="385"/>
      <c r="BV13" s="383">
        <v>39747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16.899999999999999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16051</v>
      </c>
      <c r="S14" s="485"/>
      <c r="T14" s="485"/>
      <c r="U14" s="485"/>
      <c r="V14" s="486"/>
      <c r="W14" s="487"/>
      <c r="X14" s="399"/>
      <c r="Y14" s="399"/>
      <c r="Z14" s="399"/>
      <c r="AA14" s="399"/>
      <c r="AB14" s="400"/>
      <c r="AC14" s="477">
        <v>13.5</v>
      </c>
      <c r="AD14" s="478"/>
      <c r="AE14" s="478"/>
      <c r="AF14" s="478"/>
      <c r="AG14" s="479"/>
      <c r="AH14" s="477">
        <v>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110</v>
      </c>
      <c r="CU14" s="456"/>
      <c r="CV14" s="456"/>
      <c r="CW14" s="456"/>
      <c r="CX14" s="456"/>
      <c r="CY14" s="456"/>
      <c r="CZ14" s="456"/>
      <c r="DA14" s="457"/>
      <c r="DB14" s="488">
        <v>124.7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15958</v>
      </c>
      <c r="S15" s="485"/>
      <c r="T15" s="485"/>
      <c r="U15" s="485"/>
      <c r="V15" s="486"/>
      <c r="W15" s="472" t="s">
        <v>131</v>
      </c>
      <c r="X15" s="396"/>
      <c r="Y15" s="396"/>
      <c r="Z15" s="396"/>
      <c r="AA15" s="396"/>
      <c r="AB15" s="397"/>
      <c r="AC15" s="359">
        <v>1713</v>
      </c>
      <c r="AD15" s="360"/>
      <c r="AE15" s="360"/>
      <c r="AF15" s="360"/>
      <c r="AG15" s="361"/>
      <c r="AH15" s="359">
        <v>2446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1355765</v>
      </c>
      <c r="BO15" s="379"/>
      <c r="BP15" s="379"/>
      <c r="BQ15" s="379"/>
      <c r="BR15" s="379"/>
      <c r="BS15" s="379"/>
      <c r="BT15" s="379"/>
      <c r="BU15" s="380"/>
      <c r="BV15" s="378">
        <v>1348360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24.1</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5257127</v>
      </c>
      <c r="BO16" s="384"/>
      <c r="BP16" s="384"/>
      <c r="BQ16" s="384"/>
      <c r="BR16" s="384"/>
      <c r="BS16" s="384"/>
      <c r="BT16" s="384"/>
      <c r="BU16" s="385"/>
      <c r="BV16" s="383">
        <v>5320440</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16.100000000000001</v>
      </c>
      <c r="CU16" s="354"/>
      <c r="CV16" s="354"/>
      <c r="CW16" s="354"/>
      <c r="CX16" s="354"/>
      <c r="CY16" s="354"/>
      <c r="CZ16" s="354"/>
      <c r="DA16" s="355"/>
      <c r="DB16" s="353">
        <v>12.7</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4450</v>
      </c>
      <c r="AD17" s="360"/>
      <c r="AE17" s="360"/>
      <c r="AF17" s="360"/>
      <c r="AG17" s="361"/>
      <c r="AH17" s="359">
        <v>4853</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1723031</v>
      </c>
      <c r="BO17" s="384"/>
      <c r="BP17" s="384"/>
      <c r="BQ17" s="384"/>
      <c r="BR17" s="384"/>
      <c r="BS17" s="384"/>
      <c r="BT17" s="384"/>
      <c r="BU17" s="385"/>
      <c r="BV17" s="383">
        <v>1723350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241.01</v>
      </c>
      <c r="M18" s="448"/>
      <c r="N18" s="448"/>
      <c r="O18" s="448"/>
      <c r="P18" s="448"/>
      <c r="Q18" s="448"/>
      <c r="R18" s="449"/>
      <c r="S18" s="449"/>
      <c r="T18" s="449"/>
      <c r="U18" s="449"/>
      <c r="V18" s="450"/>
      <c r="W18" s="464"/>
      <c r="X18" s="465"/>
      <c r="Y18" s="465"/>
      <c r="Z18" s="465"/>
      <c r="AA18" s="465"/>
      <c r="AB18" s="473"/>
      <c r="AC18" s="347">
        <v>62.5</v>
      </c>
      <c r="AD18" s="348"/>
      <c r="AE18" s="348"/>
      <c r="AF18" s="348"/>
      <c r="AG18" s="451"/>
      <c r="AH18" s="347">
        <v>56.8</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5751632</v>
      </c>
      <c r="BO18" s="384"/>
      <c r="BP18" s="384"/>
      <c r="BQ18" s="384"/>
      <c r="BR18" s="384"/>
      <c r="BS18" s="384"/>
      <c r="BT18" s="384"/>
      <c r="BU18" s="385"/>
      <c r="BV18" s="383">
        <v>5789635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66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7491619</v>
      </c>
      <c r="BO19" s="384"/>
      <c r="BP19" s="384"/>
      <c r="BQ19" s="384"/>
      <c r="BR19" s="384"/>
      <c r="BS19" s="384"/>
      <c r="BT19" s="384"/>
      <c r="BU19" s="385"/>
      <c r="BV19" s="383">
        <v>7928740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5342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13243298</v>
      </c>
      <c r="BO23" s="384"/>
      <c r="BP23" s="384"/>
      <c r="BQ23" s="384"/>
      <c r="BR23" s="384"/>
      <c r="BS23" s="384"/>
      <c r="BT23" s="384"/>
      <c r="BU23" s="385"/>
      <c r="BV23" s="383">
        <v>13618580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7360</v>
      </c>
      <c r="R24" s="360"/>
      <c r="S24" s="360"/>
      <c r="T24" s="360"/>
      <c r="U24" s="360"/>
      <c r="V24" s="361"/>
      <c r="W24" s="425"/>
      <c r="X24" s="416"/>
      <c r="Y24" s="417"/>
      <c r="Z24" s="356" t="s">
        <v>156</v>
      </c>
      <c r="AA24" s="357"/>
      <c r="AB24" s="357"/>
      <c r="AC24" s="357"/>
      <c r="AD24" s="357"/>
      <c r="AE24" s="357"/>
      <c r="AF24" s="357"/>
      <c r="AG24" s="358"/>
      <c r="AH24" s="359">
        <v>146</v>
      </c>
      <c r="AI24" s="360"/>
      <c r="AJ24" s="360"/>
      <c r="AK24" s="360"/>
      <c r="AL24" s="361"/>
      <c r="AM24" s="359">
        <v>493626</v>
      </c>
      <c r="AN24" s="360"/>
      <c r="AO24" s="360"/>
      <c r="AP24" s="360"/>
      <c r="AQ24" s="360"/>
      <c r="AR24" s="361"/>
      <c r="AS24" s="359">
        <v>3381</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10359870</v>
      </c>
      <c r="BO24" s="384"/>
      <c r="BP24" s="384"/>
      <c r="BQ24" s="384"/>
      <c r="BR24" s="384"/>
      <c r="BS24" s="384"/>
      <c r="BT24" s="384"/>
      <c r="BU24" s="385"/>
      <c r="BV24" s="383">
        <v>10736287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5888</v>
      </c>
      <c r="R25" s="360"/>
      <c r="S25" s="360"/>
      <c r="T25" s="360"/>
      <c r="U25" s="360"/>
      <c r="V25" s="361"/>
      <c r="W25" s="425"/>
      <c r="X25" s="416"/>
      <c r="Y25" s="417"/>
      <c r="Z25" s="356" t="s">
        <v>159</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1522002</v>
      </c>
      <c r="BO25" s="379"/>
      <c r="BP25" s="379"/>
      <c r="BQ25" s="379"/>
      <c r="BR25" s="379"/>
      <c r="BS25" s="379"/>
      <c r="BT25" s="379"/>
      <c r="BU25" s="380"/>
      <c r="BV25" s="378">
        <v>1254785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5336</v>
      </c>
      <c r="R26" s="360"/>
      <c r="S26" s="360"/>
      <c r="T26" s="360"/>
      <c r="U26" s="360"/>
      <c r="V26" s="361"/>
      <c r="W26" s="425"/>
      <c r="X26" s="416"/>
      <c r="Y26" s="417"/>
      <c r="Z26" s="356" t="s">
        <v>162</v>
      </c>
      <c r="AA26" s="438"/>
      <c r="AB26" s="438"/>
      <c r="AC26" s="438"/>
      <c r="AD26" s="438"/>
      <c r="AE26" s="438"/>
      <c r="AF26" s="438"/>
      <c r="AG26" s="439"/>
      <c r="AH26" s="359">
        <v>11</v>
      </c>
      <c r="AI26" s="360"/>
      <c r="AJ26" s="360"/>
      <c r="AK26" s="360"/>
      <c r="AL26" s="361"/>
      <c r="AM26" s="359">
        <v>37125</v>
      </c>
      <c r="AN26" s="360"/>
      <c r="AO26" s="360"/>
      <c r="AP26" s="360"/>
      <c r="AQ26" s="360"/>
      <c r="AR26" s="361"/>
      <c r="AS26" s="359">
        <v>3375</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3200</v>
      </c>
      <c r="R27" s="360"/>
      <c r="S27" s="360"/>
      <c r="T27" s="360"/>
      <c r="U27" s="360"/>
      <c r="V27" s="361"/>
      <c r="W27" s="425"/>
      <c r="X27" s="416"/>
      <c r="Y27" s="417"/>
      <c r="Z27" s="356" t="s">
        <v>165</v>
      </c>
      <c r="AA27" s="357"/>
      <c r="AB27" s="357"/>
      <c r="AC27" s="357"/>
      <c r="AD27" s="357"/>
      <c r="AE27" s="357"/>
      <c r="AF27" s="357"/>
      <c r="AG27" s="358"/>
      <c r="AH27" s="359">
        <v>11</v>
      </c>
      <c r="AI27" s="360"/>
      <c r="AJ27" s="360"/>
      <c r="AK27" s="360"/>
      <c r="AL27" s="361"/>
      <c r="AM27" s="359">
        <v>32857</v>
      </c>
      <c r="AN27" s="360"/>
      <c r="AO27" s="360"/>
      <c r="AP27" s="360"/>
      <c r="AQ27" s="360"/>
      <c r="AR27" s="361"/>
      <c r="AS27" s="359">
        <v>2987</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105164</v>
      </c>
      <c r="BO27" s="387"/>
      <c r="BP27" s="387"/>
      <c r="BQ27" s="387"/>
      <c r="BR27" s="387"/>
      <c r="BS27" s="387"/>
      <c r="BT27" s="387"/>
      <c r="BU27" s="388"/>
      <c r="BV27" s="386">
        <v>105147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2300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2227486</v>
      </c>
      <c r="BO28" s="379"/>
      <c r="BP28" s="379"/>
      <c r="BQ28" s="379"/>
      <c r="BR28" s="379"/>
      <c r="BS28" s="379"/>
      <c r="BT28" s="379"/>
      <c r="BU28" s="380"/>
      <c r="BV28" s="378">
        <v>1781482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14</v>
      </c>
      <c r="M29" s="360"/>
      <c r="N29" s="360"/>
      <c r="O29" s="360"/>
      <c r="P29" s="361"/>
      <c r="Q29" s="359">
        <v>2080</v>
      </c>
      <c r="R29" s="360"/>
      <c r="S29" s="360"/>
      <c r="T29" s="360"/>
      <c r="U29" s="360"/>
      <c r="V29" s="361"/>
      <c r="W29" s="426"/>
      <c r="X29" s="427"/>
      <c r="Y29" s="428"/>
      <c r="Z29" s="356" t="s">
        <v>172</v>
      </c>
      <c r="AA29" s="357"/>
      <c r="AB29" s="357"/>
      <c r="AC29" s="357"/>
      <c r="AD29" s="357"/>
      <c r="AE29" s="357"/>
      <c r="AF29" s="357"/>
      <c r="AG29" s="358"/>
      <c r="AH29" s="359">
        <v>157</v>
      </c>
      <c r="AI29" s="360"/>
      <c r="AJ29" s="360"/>
      <c r="AK29" s="360"/>
      <c r="AL29" s="361"/>
      <c r="AM29" s="359">
        <v>526483</v>
      </c>
      <c r="AN29" s="360"/>
      <c r="AO29" s="360"/>
      <c r="AP29" s="360"/>
      <c r="AQ29" s="360"/>
      <c r="AR29" s="361"/>
      <c r="AS29" s="359">
        <v>3353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24776</v>
      </c>
      <c r="BO29" s="384"/>
      <c r="BP29" s="384"/>
      <c r="BQ29" s="384"/>
      <c r="BR29" s="384"/>
      <c r="BS29" s="384"/>
      <c r="BT29" s="384"/>
      <c r="BU29" s="385"/>
      <c r="BV29" s="383">
        <v>24767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674894</v>
      </c>
      <c r="BO30" s="387"/>
      <c r="BP30" s="387"/>
      <c r="BQ30" s="387"/>
      <c r="BR30" s="387"/>
      <c r="BS30" s="387"/>
      <c r="BT30" s="387"/>
      <c r="BU30" s="388"/>
      <c r="BV30" s="386">
        <v>722365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美方郡広域事務組合（一般会計）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株式会社湯村温泉愛宕山観光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浜坂地区残土処分場事業特別会計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公立浜坂病院事業会計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七釜温泉配湯事業特別会計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美方郡広域事務組合（農業共済）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株式会社温泉町夢公社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温泉地区残土処分場事業特別会計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介護保険事業特別会計（保険事業勘定）</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浜坂温泉配湯事業会計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但馬広域行政事務組合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コミュニティ・プラント事業特別会計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北但広域行政事務組合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兵庫県市町村職員退職手当組合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兵庫県市町交通災害共済組合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兵庫県町議会議員公務災害補償組合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兵庫県後期高齢者医療広域連合（一般会計）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兵庫県後期高齢者医療広域連合（特別会計）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14605</v>
      </c>
      <c r="J41" s="83">
        <v>14196</v>
      </c>
      <c r="K41" s="83">
        <v>13763</v>
      </c>
      <c r="L41" s="83">
        <v>13619</v>
      </c>
      <c r="M41" s="84">
        <v>13243</v>
      </c>
    </row>
    <row r="42" spans="2:13" ht="27.75" customHeight="1">
      <c r="B42" s="1171"/>
      <c r="C42" s="1172"/>
      <c r="D42" s="85"/>
      <c r="E42" s="1175" t="s">
        <v>26</v>
      </c>
      <c r="F42" s="1175"/>
      <c r="G42" s="1175"/>
      <c r="H42" s="1176"/>
      <c r="I42" s="86">
        <v>22</v>
      </c>
      <c r="J42" s="87">
        <v>14</v>
      </c>
      <c r="K42" s="87">
        <v>5</v>
      </c>
      <c r="L42" s="87">
        <v>5</v>
      </c>
      <c r="M42" s="88">
        <v>4</v>
      </c>
    </row>
    <row r="43" spans="2:13" ht="27.75" customHeight="1">
      <c r="B43" s="1171"/>
      <c r="C43" s="1172"/>
      <c r="D43" s="85"/>
      <c r="E43" s="1175" t="s">
        <v>27</v>
      </c>
      <c r="F43" s="1175"/>
      <c r="G43" s="1175"/>
      <c r="H43" s="1176"/>
      <c r="I43" s="86">
        <v>8640</v>
      </c>
      <c r="J43" s="87">
        <v>8479</v>
      </c>
      <c r="K43" s="87">
        <v>7882</v>
      </c>
      <c r="L43" s="87">
        <v>7374</v>
      </c>
      <c r="M43" s="88">
        <v>6854</v>
      </c>
    </row>
    <row r="44" spans="2:13" ht="27.75" customHeight="1">
      <c r="B44" s="1171"/>
      <c r="C44" s="1172"/>
      <c r="D44" s="85"/>
      <c r="E44" s="1175" t="s">
        <v>28</v>
      </c>
      <c r="F44" s="1175"/>
      <c r="G44" s="1175"/>
      <c r="H44" s="1176"/>
      <c r="I44" s="86">
        <v>16</v>
      </c>
      <c r="J44" s="87">
        <v>18</v>
      </c>
      <c r="K44" s="87">
        <v>13</v>
      </c>
      <c r="L44" s="87">
        <v>8</v>
      </c>
      <c r="M44" s="88">
        <v>8</v>
      </c>
    </row>
    <row r="45" spans="2:13" ht="27.75" customHeight="1">
      <c r="B45" s="1171"/>
      <c r="C45" s="1172"/>
      <c r="D45" s="85"/>
      <c r="E45" s="1175" t="s">
        <v>29</v>
      </c>
      <c r="F45" s="1175"/>
      <c r="G45" s="1175"/>
      <c r="H45" s="1176"/>
      <c r="I45" s="86">
        <v>2324</v>
      </c>
      <c r="J45" s="87">
        <v>2205</v>
      </c>
      <c r="K45" s="87">
        <v>2145</v>
      </c>
      <c r="L45" s="87">
        <v>1956</v>
      </c>
      <c r="M45" s="88">
        <v>1842</v>
      </c>
    </row>
    <row r="46" spans="2:13" ht="27.75" customHeight="1">
      <c r="B46" s="1171"/>
      <c r="C46" s="1172"/>
      <c r="D46" s="85"/>
      <c r="E46" s="1175" t="s">
        <v>30</v>
      </c>
      <c r="F46" s="1175"/>
      <c r="G46" s="1175"/>
      <c r="H46" s="1176"/>
      <c r="I46" s="86" t="s">
        <v>484</v>
      </c>
      <c r="J46" s="87" t="s">
        <v>484</v>
      </c>
      <c r="K46" s="87" t="s">
        <v>484</v>
      </c>
      <c r="L46" s="87" t="s">
        <v>484</v>
      </c>
      <c r="M46" s="88" t="s">
        <v>484</v>
      </c>
    </row>
    <row r="47" spans="2:13" ht="27.75" customHeight="1">
      <c r="B47" s="1171"/>
      <c r="C47" s="1172"/>
      <c r="D47" s="85"/>
      <c r="E47" s="1175" t="s">
        <v>31</v>
      </c>
      <c r="F47" s="1175"/>
      <c r="G47" s="1175"/>
      <c r="H47" s="1176"/>
      <c r="I47" s="86" t="s">
        <v>484</v>
      </c>
      <c r="J47" s="87" t="s">
        <v>484</v>
      </c>
      <c r="K47" s="87" t="s">
        <v>484</v>
      </c>
      <c r="L47" s="87" t="s">
        <v>484</v>
      </c>
      <c r="M47" s="88" t="s">
        <v>484</v>
      </c>
    </row>
    <row r="48" spans="2:13" ht="27.75" customHeight="1">
      <c r="B48" s="1173"/>
      <c r="C48" s="1174"/>
      <c r="D48" s="85"/>
      <c r="E48" s="1175" t="s">
        <v>32</v>
      </c>
      <c r="F48" s="1175"/>
      <c r="G48" s="1175"/>
      <c r="H48" s="1176"/>
      <c r="I48" s="86" t="s">
        <v>484</v>
      </c>
      <c r="J48" s="87" t="s">
        <v>484</v>
      </c>
      <c r="K48" s="87" t="s">
        <v>484</v>
      </c>
      <c r="L48" s="87" t="s">
        <v>484</v>
      </c>
      <c r="M48" s="88" t="s">
        <v>484</v>
      </c>
    </row>
    <row r="49" spans="2:13" ht="27.75" customHeight="1">
      <c r="B49" s="1169" t="s">
        <v>33</v>
      </c>
      <c r="C49" s="1170"/>
      <c r="D49" s="89"/>
      <c r="E49" s="1175" t="s">
        <v>34</v>
      </c>
      <c r="F49" s="1175"/>
      <c r="G49" s="1175"/>
      <c r="H49" s="1176"/>
      <c r="I49" s="86">
        <v>1140</v>
      </c>
      <c r="J49" s="87">
        <v>1510</v>
      </c>
      <c r="K49" s="87">
        <v>1858</v>
      </c>
      <c r="L49" s="87">
        <v>2319</v>
      </c>
      <c r="M49" s="88">
        <v>2852</v>
      </c>
    </row>
    <row r="50" spans="2:13" ht="27.75" customHeight="1">
      <c r="B50" s="1171"/>
      <c r="C50" s="1172"/>
      <c r="D50" s="85"/>
      <c r="E50" s="1175" t="s">
        <v>35</v>
      </c>
      <c r="F50" s="1175"/>
      <c r="G50" s="1175"/>
      <c r="H50" s="1176"/>
      <c r="I50" s="86">
        <v>430</v>
      </c>
      <c r="J50" s="87">
        <v>420</v>
      </c>
      <c r="K50" s="87">
        <v>375</v>
      </c>
      <c r="L50" s="87">
        <v>341</v>
      </c>
      <c r="M50" s="88">
        <v>280</v>
      </c>
    </row>
    <row r="51" spans="2:13" ht="27.75" customHeight="1">
      <c r="B51" s="1173"/>
      <c r="C51" s="1174"/>
      <c r="D51" s="85"/>
      <c r="E51" s="1175" t="s">
        <v>36</v>
      </c>
      <c r="F51" s="1175"/>
      <c r="G51" s="1175"/>
      <c r="H51" s="1176"/>
      <c r="I51" s="86">
        <v>14770</v>
      </c>
      <c r="J51" s="87">
        <v>14453</v>
      </c>
      <c r="K51" s="87">
        <v>13906</v>
      </c>
      <c r="L51" s="87">
        <v>13805</v>
      </c>
      <c r="M51" s="88">
        <v>13232</v>
      </c>
    </row>
    <row r="52" spans="2:13" ht="27.75" customHeight="1" thickBot="1">
      <c r="B52" s="1177" t="s">
        <v>37</v>
      </c>
      <c r="C52" s="1178"/>
      <c r="D52" s="90"/>
      <c r="E52" s="1179" t="s">
        <v>38</v>
      </c>
      <c r="F52" s="1179"/>
      <c r="G52" s="1179"/>
      <c r="H52" s="1180"/>
      <c r="I52" s="91">
        <v>9267</v>
      </c>
      <c r="J52" s="92">
        <v>8530</v>
      </c>
      <c r="K52" s="92">
        <v>7670</v>
      </c>
      <c r="L52" s="92">
        <v>6497</v>
      </c>
      <c r="M52" s="93">
        <v>5589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88513</v>
      </c>
      <c r="E3" s="116"/>
      <c r="F3" s="117">
        <v>64717</v>
      </c>
      <c r="G3" s="118"/>
      <c r="H3" s="119"/>
    </row>
    <row r="4" spans="1:8">
      <c r="A4" s="120"/>
      <c r="B4" s="121"/>
      <c r="C4" s="122"/>
      <c r="D4" s="123">
        <v>37057</v>
      </c>
      <c r="E4" s="124"/>
      <c r="F4" s="125">
        <v>31931</v>
      </c>
      <c r="G4" s="126"/>
      <c r="H4" s="127"/>
    </row>
    <row r="5" spans="1:8">
      <c r="A5" s="108" t="s">
        <v>516</v>
      </c>
      <c r="B5" s="113"/>
      <c r="C5" s="114"/>
      <c r="D5" s="115">
        <v>69547</v>
      </c>
      <c r="E5" s="116"/>
      <c r="F5" s="117">
        <v>61557</v>
      </c>
      <c r="G5" s="118"/>
      <c r="H5" s="119"/>
    </row>
    <row r="6" spans="1:8">
      <c r="A6" s="120"/>
      <c r="B6" s="121"/>
      <c r="C6" s="122"/>
      <c r="D6" s="123">
        <v>48948</v>
      </c>
      <c r="E6" s="124"/>
      <c r="F6" s="125">
        <v>32497</v>
      </c>
      <c r="G6" s="126"/>
      <c r="H6" s="127"/>
    </row>
    <row r="7" spans="1:8">
      <c r="A7" s="108" t="s">
        <v>517</v>
      </c>
      <c r="B7" s="113"/>
      <c r="C7" s="114"/>
      <c r="D7" s="115">
        <v>65976</v>
      </c>
      <c r="E7" s="116"/>
      <c r="F7" s="117">
        <v>69806</v>
      </c>
      <c r="G7" s="118"/>
      <c r="H7" s="119"/>
    </row>
    <row r="8" spans="1:8">
      <c r="A8" s="120"/>
      <c r="B8" s="121"/>
      <c r="C8" s="122"/>
      <c r="D8" s="123">
        <v>30531</v>
      </c>
      <c r="E8" s="124"/>
      <c r="F8" s="125">
        <v>32823</v>
      </c>
      <c r="G8" s="126"/>
      <c r="H8" s="127"/>
    </row>
    <row r="9" spans="1:8">
      <c r="A9" s="108" t="s">
        <v>518</v>
      </c>
      <c r="B9" s="113"/>
      <c r="C9" s="114"/>
      <c r="D9" s="115">
        <v>114806</v>
      </c>
      <c r="E9" s="116"/>
      <c r="F9" s="117">
        <v>74444</v>
      </c>
      <c r="G9" s="118"/>
      <c r="H9" s="119"/>
    </row>
    <row r="10" spans="1:8">
      <c r="A10" s="120"/>
      <c r="B10" s="121"/>
      <c r="C10" s="122"/>
      <c r="D10" s="123">
        <v>30777</v>
      </c>
      <c r="E10" s="124"/>
      <c r="F10" s="125">
        <v>34175</v>
      </c>
      <c r="G10" s="126"/>
      <c r="H10" s="127"/>
    </row>
    <row r="11" spans="1:8">
      <c r="A11" s="108" t="s">
        <v>519</v>
      </c>
      <c r="B11" s="113"/>
      <c r="C11" s="114"/>
      <c r="D11" s="115">
        <v>68945</v>
      </c>
      <c r="E11" s="116"/>
      <c r="F11" s="117">
        <v>85205</v>
      </c>
      <c r="G11" s="118"/>
      <c r="H11" s="119"/>
    </row>
    <row r="12" spans="1:8">
      <c r="A12" s="120"/>
      <c r="B12" s="121"/>
      <c r="C12" s="128"/>
      <c r="D12" s="123">
        <v>35427</v>
      </c>
      <c r="E12" s="124"/>
      <c r="F12" s="125">
        <v>38847</v>
      </c>
      <c r="G12" s="126"/>
      <c r="H12" s="127"/>
    </row>
    <row r="13" spans="1:8">
      <c r="A13" s="108"/>
      <c r="B13" s="113"/>
      <c r="C13" s="129"/>
      <c r="D13" s="130">
        <v>81557</v>
      </c>
      <c r="E13" s="131"/>
      <c r="F13" s="132">
        <v>71146</v>
      </c>
      <c r="G13" s="133"/>
      <c r="H13" s="119"/>
    </row>
    <row r="14" spans="1:8">
      <c r="A14" s="120"/>
      <c r="B14" s="121"/>
      <c r="C14" s="122"/>
      <c r="D14" s="123">
        <v>36548</v>
      </c>
      <c r="E14" s="124"/>
      <c r="F14" s="125">
        <v>34055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6.96</v>
      </c>
      <c r="C19" s="134">
        <f>ROUND(VALUE(SUBSTITUTE(実質収支比率等に係る経年分析!G$48,"▲","-")),2)</f>
        <v>4.72</v>
      </c>
      <c r="D19" s="134">
        <f>ROUND(VALUE(SUBSTITUTE(実質収支比率等に係る経年分析!H$48,"▲","-")),2)</f>
        <v>6.72</v>
      </c>
      <c r="E19" s="134">
        <f>ROUND(VALUE(SUBSTITUTE(実質収支比率等に係る経年分析!I$48,"▲","-")),2)</f>
        <v>7.32</v>
      </c>
      <c r="F19" s="134">
        <f>ROUND(VALUE(SUBSTITUTE(実質収支比率等に係る経年分析!J$48,"▲","-")),2)</f>
        <v>0.52</v>
      </c>
    </row>
    <row r="20" spans="1:11">
      <c r="A20" s="134" t="s">
        <v>43</v>
      </c>
      <c r="B20" s="134">
        <f>ROUND(VALUE(SUBSTITUTE(実質収支比率等に係る経年分析!F$47,"▲","-")),2)</f>
        <v>8.91</v>
      </c>
      <c r="C20" s="134">
        <f>ROUND(VALUE(SUBSTITUTE(実質収支比率等に係る経年分析!G$47,"▲","-")),2)</f>
        <v>15.84</v>
      </c>
      <c r="D20" s="134">
        <f>ROUND(VALUE(SUBSTITUTE(実質収支比率等に係る経年分析!H$47,"▲","-")),2)</f>
        <v>20.329999999999998</v>
      </c>
      <c r="E20" s="134">
        <f>ROUND(VALUE(SUBSTITUTE(実質収支比率等に係る経年分析!I$47,"▲","-")),2)</f>
        <v>26.65</v>
      </c>
      <c r="F20" s="134">
        <f>ROUND(VALUE(SUBSTITUTE(実質収支比率等に係る経年分析!J$47,"▲","-")),2)</f>
        <v>34.119999999999997</v>
      </c>
    </row>
    <row r="21" spans="1:11">
      <c r="A21" s="134" t="s">
        <v>44</v>
      </c>
      <c r="B21" s="134">
        <f>IF(ISNUMBER(VALUE(SUBSTITUTE(実質収支比率等に係る経年分析!F$49,"▲","-"))),ROUND(VALUE(SUBSTITUTE(実質収支比率等に係る経年分析!F$49,"▲","-")),2),NA())</f>
        <v>7.77</v>
      </c>
      <c r="C21" s="134">
        <f>IF(ISNUMBER(VALUE(SUBSTITUTE(実質収支比率等に係る経年分析!G$49,"▲","-"))),ROUND(VALUE(SUBSTITUTE(実質収支比率等に係る経年分析!G$49,"▲","-")),2),NA())</f>
        <v>-2.33</v>
      </c>
      <c r="D21" s="134">
        <f>IF(ISNUMBER(VALUE(SUBSTITUTE(実質収支比率等に係る経年分析!H$49,"▲","-"))),ROUND(VALUE(SUBSTITUTE(実質収支比率等に係る経年分析!H$49,"▲","-")),2),NA())</f>
        <v>2.0099999999999998</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-6.95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浜坂地区残土処分場事業特別会計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温泉地区残土処分場事業特別会計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0.28000000000000003</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6.72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0.76</v>
      </c>
    </row>
    <row r="34" spans="1:16">
      <c r="A34" s="135" t="str">
        <f>IF(連結実質赤字比率に係る赤字・黒字の構成分析!C$36="",NA(),連結実質赤字比率に係る赤字・黒字の構成分析!C$36)</f>
        <v>浜坂温泉配湯事業会計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4.4800000000000004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4.3600000000000003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10.95</v>
      </c>
    </row>
    <row r="36" spans="1:16">
      <c r="A36" s="135" t="str">
        <f>IF(連結実質赤字比率に係る赤字・黒字の構成分析!C$34="",NA(),連結実質赤字比率に係る赤字・黒字の構成分析!C$34)</f>
        <v>公立浜坂病院事業会計</v>
      </c>
      <c r="B36" s="135">
        <f>IF(ROUND(VALUE(SUBSTITUTE(連結実質赤字比率に係る赤字・黒字の構成分析!F$34,"▲", "-")), 2) &lt; 0, ABS(ROUND(VALUE(SUBSTITUTE(連結実質赤字比率に係る赤字・黒字の構成分析!F$34,"▲", "-")), 2)), NA())</f>
        <v>0.37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5.48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1.92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2.39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1611</v>
      </c>
      <c r="E42" s="136"/>
      <c r="F42" s="136"/>
      <c r="G42" s="136">
        <f>'実質公債費比率（分子）の構造'!L$52</f>
        <v>1601</v>
      </c>
      <c r="H42" s="136"/>
      <c r="I42" s="136"/>
      <c r="J42" s="136">
        <f>'実質公債費比率（分子）の構造'!M$52</f>
        <v>1592</v>
      </c>
      <c r="K42" s="136"/>
      <c r="L42" s="136"/>
      <c r="M42" s="136">
        <f>'実質公債費比率（分子）の構造'!N$52</f>
        <v>1575</v>
      </c>
      <c r="N42" s="136"/>
      <c r="O42" s="136"/>
      <c r="P42" s="136">
        <f>'実質公債費比率（分子）の構造'!O$52</f>
        <v>1547</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11</v>
      </c>
      <c r="C44" s="136"/>
      <c r="D44" s="136"/>
      <c r="E44" s="136">
        <f>'実質公債費比率（分子）の構造'!L$50</f>
        <v>0</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6</v>
      </c>
      <c r="C45" s="136"/>
      <c r="D45" s="136"/>
      <c r="E45" s="136">
        <f>'実質公債費比率（分子）の構造'!L$49</f>
        <v>8</v>
      </c>
      <c r="F45" s="136"/>
      <c r="G45" s="136"/>
      <c r="H45" s="136">
        <f>'実質公債費比率（分子）の構造'!M$49</f>
        <v>14</v>
      </c>
      <c r="I45" s="136"/>
      <c r="J45" s="136"/>
      <c r="K45" s="136">
        <f>'実質公債費比率（分子）の構造'!N$49</f>
        <v>5</v>
      </c>
      <c r="L45" s="136"/>
      <c r="M45" s="136"/>
      <c r="N45" s="136">
        <f>'実質公債費比率（分子）の構造'!O$49</f>
        <v>4</v>
      </c>
      <c r="O45" s="136"/>
      <c r="P45" s="136"/>
    </row>
    <row r="46" spans="1:16">
      <c r="A46" s="136" t="s">
        <v>55</v>
      </c>
      <c r="B46" s="136">
        <f>'実質公債費比率（分子）の構造'!K$48</f>
        <v>856</v>
      </c>
      <c r="C46" s="136"/>
      <c r="D46" s="136"/>
      <c r="E46" s="136">
        <f>'実質公債費比率（分子）の構造'!L$48</f>
        <v>804</v>
      </c>
      <c r="F46" s="136"/>
      <c r="G46" s="136"/>
      <c r="H46" s="136">
        <f>'実質公債費比率（分子）の構造'!M$48</f>
        <v>710</v>
      </c>
      <c r="I46" s="136"/>
      <c r="J46" s="136"/>
      <c r="K46" s="136">
        <f>'実質公債費比率（分子）の構造'!N$48</f>
        <v>675</v>
      </c>
      <c r="L46" s="136"/>
      <c r="M46" s="136"/>
      <c r="N46" s="136">
        <f>'実質公債費比率（分子）の構造'!O$48</f>
        <v>643</v>
      </c>
      <c r="O46" s="136"/>
      <c r="P46" s="136"/>
    </row>
    <row r="47" spans="1:16">
      <c r="A47" s="136" t="s">
        <v>14</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1658</v>
      </c>
      <c r="C49" s="136"/>
      <c r="D49" s="136"/>
      <c r="E49" s="136">
        <f>'実質公債費比率（分子）の構造'!L$45</f>
        <v>1757</v>
      </c>
      <c r="F49" s="136"/>
      <c r="G49" s="136"/>
      <c r="H49" s="136">
        <f>'実質公債費比率（分子）の構造'!M$45</f>
        <v>1743</v>
      </c>
      <c r="I49" s="136"/>
      <c r="J49" s="136"/>
      <c r="K49" s="136">
        <f>'実質公債費比率（分子）の構造'!N$45</f>
        <v>1691</v>
      </c>
      <c r="L49" s="136"/>
      <c r="M49" s="136"/>
      <c r="N49" s="136">
        <f>'実質公債費比率（分子）の構造'!O$45</f>
        <v>1567</v>
      </c>
      <c r="O49" s="136"/>
      <c r="P49" s="136"/>
    </row>
    <row r="50" spans="1:16">
      <c r="A50" s="136" t="s">
        <v>58</v>
      </c>
      <c r="B50" s="136" t="e">
        <f>NA()</f>
        <v>#N/A</v>
      </c>
      <c r="C50" s="136">
        <f>IF(ISNUMBER('実質公債費比率（分子）の構造'!K$53),'実質公債費比率（分子）の構造'!K$53,NA())</f>
        <v>923</v>
      </c>
      <c r="D50" s="136" t="e">
        <f>NA()</f>
        <v>#N/A</v>
      </c>
      <c r="E50" s="136" t="e">
        <f>NA()</f>
        <v>#N/A</v>
      </c>
      <c r="F50" s="136">
        <f>IF(ISNUMBER('実質公債費比率（分子）の構造'!L$53),'実質公債費比率（分子）の構造'!L$53,NA())</f>
        <v>971</v>
      </c>
      <c r="G50" s="136" t="e">
        <f>NA()</f>
        <v>#N/A</v>
      </c>
      <c r="H50" s="136" t="e">
        <f>NA()</f>
        <v>#N/A</v>
      </c>
      <c r="I50" s="136">
        <f>IF(ISNUMBER('実質公債費比率（分子）の構造'!M$53),'実質公債費比率（分子）の構造'!M$53,NA())</f>
        <v>879</v>
      </c>
      <c r="J50" s="136" t="e">
        <f>NA()</f>
        <v>#N/A</v>
      </c>
      <c r="K50" s="136" t="e">
        <f>NA()</f>
        <v>#N/A</v>
      </c>
      <c r="L50" s="136">
        <f>IF(ISNUMBER('実質公債費比率（分子）の構造'!N$53),'実質公債費比率（分子）の構造'!N$53,NA())</f>
        <v>801</v>
      </c>
      <c r="M50" s="136" t="e">
        <f>NA()</f>
        <v>#N/A</v>
      </c>
      <c r="N50" s="136" t="e">
        <f>NA()</f>
        <v>#N/A</v>
      </c>
      <c r="O50" s="136">
        <f>IF(ISNUMBER('実質公債費比率（分子）の構造'!O$53),'実質公債費比率（分子）の構造'!O$53,NA())</f>
        <v>669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14770</v>
      </c>
      <c r="E56" s="135"/>
      <c r="F56" s="135"/>
      <c r="G56" s="135">
        <f>'将来負担比率（分子）の構造'!J$51</f>
        <v>14453</v>
      </c>
      <c r="H56" s="135"/>
      <c r="I56" s="135"/>
      <c r="J56" s="135">
        <f>'将来負担比率（分子）の構造'!K$51</f>
        <v>13906</v>
      </c>
      <c r="K56" s="135"/>
      <c r="L56" s="135"/>
      <c r="M56" s="135">
        <f>'将来負担比率（分子）の構造'!L$51</f>
        <v>13805</v>
      </c>
      <c r="N56" s="135"/>
      <c r="O56" s="135"/>
      <c r="P56" s="135">
        <f>'将来負担比率（分子）の構造'!M$51</f>
        <v>13232</v>
      </c>
    </row>
    <row r="57" spans="1:16">
      <c r="A57" s="135" t="s">
        <v>35</v>
      </c>
      <c r="B57" s="135"/>
      <c r="C57" s="135"/>
      <c r="D57" s="135">
        <f>'将来負担比率（分子）の構造'!I$50</f>
        <v>430</v>
      </c>
      <c r="E57" s="135"/>
      <c r="F57" s="135"/>
      <c r="G57" s="135">
        <f>'将来負担比率（分子）の構造'!J$50</f>
        <v>420</v>
      </c>
      <c r="H57" s="135"/>
      <c r="I57" s="135"/>
      <c r="J57" s="135">
        <f>'将来負担比率（分子）の構造'!K$50</f>
        <v>375</v>
      </c>
      <c r="K57" s="135"/>
      <c r="L57" s="135"/>
      <c r="M57" s="135">
        <f>'将来負担比率（分子）の構造'!L$50</f>
        <v>341</v>
      </c>
      <c r="N57" s="135"/>
      <c r="O57" s="135"/>
      <c r="P57" s="135">
        <f>'将来負担比率（分子）の構造'!M$50</f>
        <v>280</v>
      </c>
    </row>
    <row r="58" spans="1:16">
      <c r="A58" s="135" t="s">
        <v>34</v>
      </c>
      <c r="B58" s="135"/>
      <c r="C58" s="135"/>
      <c r="D58" s="135">
        <f>'将来負担比率（分子）の構造'!I$49</f>
        <v>1140</v>
      </c>
      <c r="E58" s="135"/>
      <c r="F58" s="135"/>
      <c r="G58" s="135">
        <f>'将来負担比率（分子）の構造'!J$49</f>
        <v>1510</v>
      </c>
      <c r="H58" s="135"/>
      <c r="I58" s="135"/>
      <c r="J58" s="135">
        <f>'将来負担比率（分子）の構造'!K$49</f>
        <v>1858</v>
      </c>
      <c r="K58" s="135"/>
      <c r="L58" s="135"/>
      <c r="M58" s="135">
        <f>'将来負担比率（分子）の構造'!L$49</f>
        <v>2319</v>
      </c>
      <c r="N58" s="135"/>
      <c r="O58" s="135"/>
      <c r="P58" s="135">
        <f>'将来負担比率（分子）の構造'!M$49</f>
        <v>2852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2324</v>
      </c>
      <c r="C62" s="135"/>
      <c r="D62" s="135"/>
      <c r="E62" s="135">
        <f>'将来負担比率（分子）の構造'!J$45</f>
        <v>2205</v>
      </c>
      <c r="F62" s="135"/>
      <c r="G62" s="135"/>
      <c r="H62" s="135">
        <f>'将来負担比率（分子）の構造'!K$45</f>
        <v>2145</v>
      </c>
      <c r="I62" s="135"/>
      <c r="J62" s="135"/>
      <c r="K62" s="135">
        <f>'将来負担比率（分子）の構造'!L$45</f>
        <v>1956</v>
      </c>
      <c r="L62" s="135"/>
      <c r="M62" s="135"/>
      <c r="N62" s="135">
        <f>'将来負担比率（分子）の構造'!M$45</f>
        <v>1842</v>
      </c>
      <c r="O62" s="135"/>
      <c r="P62" s="135"/>
    </row>
    <row r="63" spans="1:16">
      <c r="A63" s="135" t="s">
        <v>28</v>
      </c>
      <c r="B63" s="135">
        <f>'将来負担比率（分子）の構造'!I$44</f>
        <v>16</v>
      </c>
      <c r="C63" s="135"/>
      <c r="D63" s="135"/>
      <c r="E63" s="135">
        <f>'将来負担比率（分子）の構造'!J$44</f>
        <v>18</v>
      </c>
      <c r="F63" s="135"/>
      <c r="G63" s="135"/>
      <c r="H63" s="135">
        <f>'将来負担比率（分子）の構造'!K$44</f>
        <v>13</v>
      </c>
      <c r="I63" s="135"/>
      <c r="J63" s="135"/>
      <c r="K63" s="135">
        <f>'将来負担比率（分子）の構造'!L$44</f>
        <v>8</v>
      </c>
      <c r="L63" s="135"/>
      <c r="M63" s="135"/>
      <c r="N63" s="135">
        <f>'将来負担比率（分子）の構造'!M$44</f>
        <v>8</v>
      </c>
      <c r="O63" s="135"/>
      <c r="P63" s="135"/>
    </row>
    <row r="64" spans="1:16">
      <c r="A64" s="135" t="s">
        <v>27</v>
      </c>
      <c r="B64" s="135">
        <f>'将来負担比率（分子）の構造'!I$43</f>
        <v>8640</v>
      </c>
      <c r="C64" s="135"/>
      <c r="D64" s="135"/>
      <c r="E64" s="135">
        <f>'将来負担比率（分子）の構造'!J$43</f>
        <v>8479</v>
      </c>
      <c r="F64" s="135"/>
      <c r="G64" s="135"/>
      <c r="H64" s="135">
        <f>'将来負担比率（分子）の構造'!K$43</f>
        <v>7882</v>
      </c>
      <c r="I64" s="135"/>
      <c r="J64" s="135"/>
      <c r="K64" s="135">
        <f>'将来負担比率（分子）の構造'!L$43</f>
        <v>7374</v>
      </c>
      <c r="L64" s="135"/>
      <c r="M64" s="135"/>
      <c r="N64" s="135">
        <f>'将来負担比率（分子）の構造'!M$43</f>
        <v>6854</v>
      </c>
      <c r="O64" s="135"/>
      <c r="P64" s="135"/>
    </row>
    <row r="65" spans="1:16">
      <c r="A65" s="135" t="s">
        <v>26</v>
      </c>
      <c r="B65" s="135">
        <f>'将来負担比率（分子）の構造'!I$42</f>
        <v>22</v>
      </c>
      <c r="C65" s="135"/>
      <c r="D65" s="135"/>
      <c r="E65" s="135">
        <f>'将来負担比率（分子）の構造'!J$42</f>
        <v>14</v>
      </c>
      <c r="F65" s="135"/>
      <c r="G65" s="135"/>
      <c r="H65" s="135">
        <f>'将来負担比率（分子）の構造'!K$42</f>
        <v>5</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14605</v>
      </c>
      <c r="C66" s="135"/>
      <c r="D66" s="135"/>
      <c r="E66" s="135">
        <f>'将来負担比率（分子）の構造'!J$41</f>
        <v>14196</v>
      </c>
      <c r="F66" s="135"/>
      <c r="G66" s="135"/>
      <c r="H66" s="135">
        <f>'将来負担比率（分子）の構造'!K$41</f>
        <v>13763</v>
      </c>
      <c r="I66" s="135"/>
      <c r="J66" s="135"/>
      <c r="K66" s="135">
        <f>'将来負担比率（分子）の構造'!L$41</f>
        <v>13619</v>
      </c>
      <c r="L66" s="135"/>
      <c r="M66" s="135"/>
      <c r="N66" s="135">
        <f>'将来負担比率（分子）の構造'!M$41</f>
        <v>13243</v>
      </c>
      <c r="O66" s="135"/>
      <c r="P66" s="135"/>
    </row>
    <row r="67" spans="1:16">
      <c r="A67" s="135" t="s">
        <v>62</v>
      </c>
      <c r="B67" s="135" t="e">
        <f>NA()</f>
        <v>#N/A</v>
      </c>
      <c r="C67" s="135">
        <f>IF(ISNUMBER('将来負担比率（分子）の構造'!I$52), IF('将来負担比率（分子）の構造'!I$52 &lt; 0, 0, '将来負担比率（分子）の構造'!I$52), NA())</f>
        <v>9267</v>
      </c>
      <c r="D67" s="135" t="e">
        <f>NA()</f>
        <v>#N/A</v>
      </c>
      <c r="E67" s="135" t="e">
        <f>NA()</f>
        <v>#N/A</v>
      </c>
      <c r="F67" s="135">
        <f>IF(ISNUMBER('将来負担比率（分子）の構造'!J$52), IF('将来負担比率（分子）の構造'!J$52 &lt; 0, 0, '将来負担比率（分子）の構造'!J$52), NA())</f>
        <v>8530</v>
      </c>
      <c r="G67" s="135" t="e">
        <f>NA()</f>
        <v>#N/A</v>
      </c>
      <c r="H67" s="135" t="e">
        <f>NA()</f>
        <v>#N/A</v>
      </c>
      <c r="I67" s="135">
        <f>IF(ISNUMBER('将来負担比率（分子）の構造'!K$52), IF('将来負担比率（分子）の構造'!K$52 &lt; 0, 0, '将来負担比率（分子）の構造'!K$52), NA())</f>
        <v>7670</v>
      </c>
      <c r="J67" s="135" t="e">
        <f>NA()</f>
        <v>#N/A</v>
      </c>
      <c r="K67" s="135" t="e">
        <f>NA()</f>
        <v>#N/A</v>
      </c>
      <c r="L67" s="135">
        <f>IF(ISNUMBER('将来負担比率（分子）の構造'!L$52), IF('将来負担比率（分子）の構造'!L$52 &lt; 0, 0, '将来負担比率（分子）の構造'!L$52), NA())</f>
        <v>6497</v>
      </c>
      <c r="M67" s="135" t="e">
        <f>NA()</f>
        <v>#N/A</v>
      </c>
      <c r="N67" s="135" t="e">
        <f>NA()</f>
        <v>#N/A</v>
      </c>
      <c r="O67" s="135">
        <f>IF(ISNUMBER('将来負担比率（分子）の構造'!M$52), IF('将来負担比率（分子）の構造'!M$52 &lt; 0, 0, '将来負担比率（分子）の構造'!M$52), NA())</f>
        <v>5589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1460824</v>
      </c>
      <c r="S5" s="639"/>
      <c r="T5" s="639"/>
      <c r="U5" s="639"/>
      <c r="V5" s="639"/>
      <c r="W5" s="639"/>
      <c r="X5" s="639"/>
      <c r="Y5" s="686"/>
      <c r="Z5" s="699">
        <v>13.9</v>
      </c>
      <c r="AA5" s="699"/>
      <c r="AB5" s="699"/>
      <c r="AC5" s="699"/>
      <c r="AD5" s="700">
        <v>1460824</v>
      </c>
      <c r="AE5" s="700"/>
      <c r="AF5" s="700"/>
      <c r="AG5" s="700"/>
      <c r="AH5" s="700"/>
      <c r="AI5" s="700"/>
      <c r="AJ5" s="700"/>
      <c r="AK5" s="700"/>
      <c r="AL5" s="687">
        <v>23.4</v>
      </c>
      <c r="AM5" s="656"/>
      <c r="AN5" s="656"/>
      <c r="AO5" s="688"/>
      <c r="AP5" s="675" t="s">
        <v>210</v>
      </c>
      <c r="AQ5" s="676"/>
      <c r="AR5" s="676"/>
      <c r="AS5" s="676"/>
      <c r="AT5" s="676"/>
      <c r="AU5" s="676"/>
      <c r="AV5" s="676"/>
      <c r="AW5" s="676"/>
      <c r="AX5" s="676"/>
      <c r="AY5" s="676"/>
      <c r="AZ5" s="676"/>
      <c r="BA5" s="676"/>
      <c r="BB5" s="676"/>
      <c r="BC5" s="676"/>
      <c r="BD5" s="676"/>
      <c r="BE5" s="676"/>
      <c r="BF5" s="677"/>
      <c r="BG5" s="588">
        <v>1425046</v>
      </c>
      <c r="BH5" s="589"/>
      <c r="BI5" s="589"/>
      <c r="BJ5" s="589"/>
      <c r="BK5" s="589"/>
      <c r="BL5" s="589"/>
      <c r="BM5" s="589"/>
      <c r="BN5" s="590"/>
      <c r="BO5" s="641">
        <v>97.6</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98015</v>
      </c>
      <c r="S6" s="589"/>
      <c r="T6" s="589"/>
      <c r="U6" s="589"/>
      <c r="V6" s="589"/>
      <c r="W6" s="589"/>
      <c r="X6" s="589"/>
      <c r="Y6" s="590"/>
      <c r="Z6" s="641">
        <v>0.9</v>
      </c>
      <c r="AA6" s="641"/>
      <c r="AB6" s="641"/>
      <c r="AC6" s="641"/>
      <c r="AD6" s="642">
        <v>98015</v>
      </c>
      <c r="AE6" s="642"/>
      <c r="AF6" s="642"/>
      <c r="AG6" s="642"/>
      <c r="AH6" s="642"/>
      <c r="AI6" s="642"/>
      <c r="AJ6" s="642"/>
      <c r="AK6" s="642"/>
      <c r="AL6" s="611">
        <v>1.6</v>
      </c>
      <c r="AM6" s="643"/>
      <c r="AN6" s="643"/>
      <c r="AO6" s="644"/>
      <c r="AP6" s="585" t="s">
        <v>216</v>
      </c>
      <c r="AQ6" s="586"/>
      <c r="AR6" s="586"/>
      <c r="AS6" s="586"/>
      <c r="AT6" s="586"/>
      <c r="AU6" s="586"/>
      <c r="AV6" s="586"/>
      <c r="AW6" s="586"/>
      <c r="AX6" s="586"/>
      <c r="AY6" s="586"/>
      <c r="AZ6" s="586"/>
      <c r="BA6" s="586"/>
      <c r="BB6" s="586"/>
      <c r="BC6" s="586"/>
      <c r="BD6" s="586"/>
      <c r="BE6" s="586"/>
      <c r="BF6" s="587"/>
      <c r="BG6" s="588">
        <v>1425046</v>
      </c>
      <c r="BH6" s="589"/>
      <c r="BI6" s="589"/>
      <c r="BJ6" s="589"/>
      <c r="BK6" s="589"/>
      <c r="BL6" s="589"/>
      <c r="BM6" s="589"/>
      <c r="BN6" s="590"/>
      <c r="BO6" s="641">
        <v>97.6</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106138</v>
      </c>
      <c r="CS6" s="589"/>
      <c r="CT6" s="589"/>
      <c r="CU6" s="589"/>
      <c r="CV6" s="589"/>
      <c r="CW6" s="589"/>
      <c r="CX6" s="589"/>
      <c r="CY6" s="590"/>
      <c r="CZ6" s="641">
        <v>1</v>
      </c>
      <c r="DA6" s="641"/>
      <c r="DB6" s="641"/>
      <c r="DC6" s="641"/>
      <c r="DD6" s="594" t="s">
        <v>211</v>
      </c>
      <c r="DE6" s="589"/>
      <c r="DF6" s="589"/>
      <c r="DG6" s="589"/>
      <c r="DH6" s="589"/>
      <c r="DI6" s="589"/>
      <c r="DJ6" s="589"/>
      <c r="DK6" s="589"/>
      <c r="DL6" s="589"/>
      <c r="DM6" s="589"/>
      <c r="DN6" s="589"/>
      <c r="DO6" s="589"/>
      <c r="DP6" s="590"/>
      <c r="DQ6" s="594">
        <v>106138</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3685</v>
      </c>
      <c r="S7" s="589"/>
      <c r="T7" s="589"/>
      <c r="U7" s="589"/>
      <c r="V7" s="589"/>
      <c r="W7" s="589"/>
      <c r="X7" s="589"/>
      <c r="Y7" s="590"/>
      <c r="Z7" s="641">
        <v>0</v>
      </c>
      <c r="AA7" s="641"/>
      <c r="AB7" s="641"/>
      <c r="AC7" s="641"/>
      <c r="AD7" s="642">
        <v>3685</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556000</v>
      </c>
      <c r="BH7" s="589"/>
      <c r="BI7" s="589"/>
      <c r="BJ7" s="589"/>
      <c r="BK7" s="589"/>
      <c r="BL7" s="589"/>
      <c r="BM7" s="589"/>
      <c r="BN7" s="590"/>
      <c r="BO7" s="641">
        <v>38.1</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1102481</v>
      </c>
      <c r="CS7" s="589"/>
      <c r="CT7" s="589"/>
      <c r="CU7" s="589"/>
      <c r="CV7" s="589"/>
      <c r="CW7" s="589"/>
      <c r="CX7" s="589"/>
      <c r="CY7" s="590"/>
      <c r="CZ7" s="641">
        <v>10.6</v>
      </c>
      <c r="DA7" s="641"/>
      <c r="DB7" s="641"/>
      <c r="DC7" s="641"/>
      <c r="DD7" s="594">
        <v>17548</v>
      </c>
      <c r="DE7" s="589"/>
      <c r="DF7" s="589"/>
      <c r="DG7" s="589"/>
      <c r="DH7" s="589"/>
      <c r="DI7" s="589"/>
      <c r="DJ7" s="589"/>
      <c r="DK7" s="589"/>
      <c r="DL7" s="589"/>
      <c r="DM7" s="589"/>
      <c r="DN7" s="589"/>
      <c r="DO7" s="589"/>
      <c r="DP7" s="590"/>
      <c r="DQ7" s="594">
        <v>945550</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13605</v>
      </c>
      <c r="S8" s="589"/>
      <c r="T8" s="589"/>
      <c r="U8" s="589"/>
      <c r="V8" s="589"/>
      <c r="W8" s="589"/>
      <c r="X8" s="589"/>
      <c r="Y8" s="590"/>
      <c r="Z8" s="641">
        <v>0.1</v>
      </c>
      <c r="AA8" s="641"/>
      <c r="AB8" s="641"/>
      <c r="AC8" s="641"/>
      <c r="AD8" s="642">
        <v>13605</v>
      </c>
      <c r="AE8" s="642"/>
      <c r="AF8" s="642"/>
      <c r="AG8" s="642"/>
      <c r="AH8" s="642"/>
      <c r="AI8" s="642"/>
      <c r="AJ8" s="642"/>
      <c r="AK8" s="642"/>
      <c r="AL8" s="611">
        <v>0.2</v>
      </c>
      <c r="AM8" s="643"/>
      <c r="AN8" s="643"/>
      <c r="AO8" s="644"/>
      <c r="AP8" s="585" t="s">
        <v>222</v>
      </c>
      <c r="AQ8" s="586"/>
      <c r="AR8" s="586"/>
      <c r="AS8" s="586"/>
      <c r="AT8" s="586"/>
      <c r="AU8" s="586"/>
      <c r="AV8" s="586"/>
      <c r="AW8" s="586"/>
      <c r="AX8" s="586"/>
      <c r="AY8" s="586"/>
      <c r="AZ8" s="586"/>
      <c r="BA8" s="586"/>
      <c r="BB8" s="586"/>
      <c r="BC8" s="586"/>
      <c r="BD8" s="586"/>
      <c r="BE8" s="586"/>
      <c r="BF8" s="587"/>
      <c r="BG8" s="588">
        <v>23812</v>
      </c>
      <c r="BH8" s="589"/>
      <c r="BI8" s="589"/>
      <c r="BJ8" s="589"/>
      <c r="BK8" s="589"/>
      <c r="BL8" s="589"/>
      <c r="BM8" s="589"/>
      <c r="BN8" s="590"/>
      <c r="BO8" s="641">
        <v>1.6</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2084654</v>
      </c>
      <c r="CS8" s="589"/>
      <c r="CT8" s="589"/>
      <c r="CU8" s="589"/>
      <c r="CV8" s="589"/>
      <c r="CW8" s="589"/>
      <c r="CX8" s="589"/>
      <c r="CY8" s="590"/>
      <c r="CZ8" s="641">
        <v>20</v>
      </c>
      <c r="DA8" s="641"/>
      <c r="DB8" s="641"/>
      <c r="DC8" s="641"/>
      <c r="DD8" s="594">
        <v>36133</v>
      </c>
      <c r="DE8" s="589"/>
      <c r="DF8" s="589"/>
      <c r="DG8" s="589"/>
      <c r="DH8" s="589"/>
      <c r="DI8" s="589"/>
      <c r="DJ8" s="589"/>
      <c r="DK8" s="589"/>
      <c r="DL8" s="589"/>
      <c r="DM8" s="589"/>
      <c r="DN8" s="589"/>
      <c r="DO8" s="589"/>
      <c r="DP8" s="590"/>
      <c r="DQ8" s="594">
        <v>1226244</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7401</v>
      </c>
      <c r="S9" s="589"/>
      <c r="T9" s="589"/>
      <c r="U9" s="589"/>
      <c r="V9" s="589"/>
      <c r="W9" s="589"/>
      <c r="X9" s="589"/>
      <c r="Y9" s="590"/>
      <c r="Z9" s="641">
        <v>0.1</v>
      </c>
      <c r="AA9" s="641"/>
      <c r="AB9" s="641"/>
      <c r="AC9" s="641"/>
      <c r="AD9" s="642">
        <v>7401</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470319</v>
      </c>
      <c r="BH9" s="589"/>
      <c r="BI9" s="589"/>
      <c r="BJ9" s="589"/>
      <c r="BK9" s="589"/>
      <c r="BL9" s="589"/>
      <c r="BM9" s="589"/>
      <c r="BN9" s="590"/>
      <c r="BO9" s="641">
        <v>32.200000000000003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1510988</v>
      </c>
      <c r="CS9" s="589"/>
      <c r="CT9" s="589"/>
      <c r="CU9" s="589"/>
      <c r="CV9" s="589"/>
      <c r="CW9" s="589"/>
      <c r="CX9" s="589"/>
      <c r="CY9" s="590"/>
      <c r="CZ9" s="641">
        <v>14.5</v>
      </c>
      <c r="DA9" s="641"/>
      <c r="DB9" s="641"/>
      <c r="DC9" s="641"/>
      <c r="DD9" s="594">
        <v>106246</v>
      </c>
      <c r="DE9" s="589"/>
      <c r="DF9" s="589"/>
      <c r="DG9" s="589"/>
      <c r="DH9" s="589"/>
      <c r="DI9" s="589"/>
      <c r="DJ9" s="589"/>
      <c r="DK9" s="589"/>
      <c r="DL9" s="589"/>
      <c r="DM9" s="589"/>
      <c r="DN9" s="589"/>
      <c r="DO9" s="589"/>
      <c r="DP9" s="590"/>
      <c r="DQ9" s="594">
        <v>1244502</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175133</v>
      </c>
      <c r="S10" s="589"/>
      <c r="T10" s="589"/>
      <c r="U10" s="589"/>
      <c r="V10" s="589"/>
      <c r="W10" s="589"/>
      <c r="X10" s="589"/>
      <c r="Y10" s="590"/>
      <c r="Z10" s="641">
        <v>1.7</v>
      </c>
      <c r="AA10" s="641"/>
      <c r="AB10" s="641"/>
      <c r="AC10" s="641"/>
      <c r="AD10" s="642">
        <v>175133</v>
      </c>
      <c r="AE10" s="642"/>
      <c r="AF10" s="642"/>
      <c r="AG10" s="642"/>
      <c r="AH10" s="642"/>
      <c r="AI10" s="642"/>
      <c r="AJ10" s="642"/>
      <c r="AK10" s="642"/>
      <c r="AL10" s="611">
        <v>2.8</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32355</v>
      </c>
      <c r="BH10" s="589"/>
      <c r="BI10" s="589"/>
      <c r="BJ10" s="589"/>
      <c r="BK10" s="589"/>
      <c r="BL10" s="589"/>
      <c r="BM10" s="589"/>
      <c r="BN10" s="590"/>
      <c r="BO10" s="641">
        <v>2.2000000000000002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23336</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19749</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3362</v>
      </c>
      <c r="S11" s="589"/>
      <c r="T11" s="589"/>
      <c r="U11" s="589"/>
      <c r="V11" s="589"/>
      <c r="W11" s="589"/>
      <c r="X11" s="589"/>
      <c r="Y11" s="590"/>
      <c r="Z11" s="641">
        <v>0</v>
      </c>
      <c r="AA11" s="641"/>
      <c r="AB11" s="641"/>
      <c r="AC11" s="641"/>
      <c r="AD11" s="642">
        <v>3362</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29514</v>
      </c>
      <c r="BH11" s="589"/>
      <c r="BI11" s="589"/>
      <c r="BJ11" s="589"/>
      <c r="BK11" s="589"/>
      <c r="BL11" s="589"/>
      <c r="BM11" s="589"/>
      <c r="BN11" s="590"/>
      <c r="BO11" s="641">
        <v>2</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728088</v>
      </c>
      <c r="CS11" s="589"/>
      <c r="CT11" s="589"/>
      <c r="CU11" s="589"/>
      <c r="CV11" s="589"/>
      <c r="CW11" s="589"/>
      <c r="CX11" s="589"/>
      <c r="CY11" s="590"/>
      <c r="CZ11" s="641">
        <v>7</v>
      </c>
      <c r="DA11" s="641"/>
      <c r="DB11" s="641"/>
      <c r="DC11" s="641"/>
      <c r="DD11" s="594">
        <v>101424</v>
      </c>
      <c r="DE11" s="589"/>
      <c r="DF11" s="589"/>
      <c r="DG11" s="589"/>
      <c r="DH11" s="589"/>
      <c r="DI11" s="589"/>
      <c r="DJ11" s="589"/>
      <c r="DK11" s="589"/>
      <c r="DL11" s="589"/>
      <c r="DM11" s="589"/>
      <c r="DN11" s="589"/>
      <c r="DO11" s="589"/>
      <c r="DP11" s="590"/>
      <c r="DQ11" s="594">
        <v>436996</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744801</v>
      </c>
      <c r="BH12" s="589"/>
      <c r="BI12" s="589"/>
      <c r="BJ12" s="589"/>
      <c r="BK12" s="589"/>
      <c r="BL12" s="589"/>
      <c r="BM12" s="589"/>
      <c r="BN12" s="590"/>
      <c r="BO12" s="641">
        <v>51</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307429</v>
      </c>
      <c r="CS12" s="589"/>
      <c r="CT12" s="589"/>
      <c r="CU12" s="589"/>
      <c r="CV12" s="589"/>
      <c r="CW12" s="589"/>
      <c r="CX12" s="589"/>
      <c r="CY12" s="590"/>
      <c r="CZ12" s="641">
        <v>2.9</v>
      </c>
      <c r="DA12" s="641"/>
      <c r="DB12" s="641"/>
      <c r="DC12" s="641"/>
      <c r="DD12" s="594">
        <v>3439</v>
      </c>
      <c r="DE12" s="589"/>
      <c r="DF12" s="589"/>
      <c r="DG12" s="589"/>
      <c r="DH12" s="589"/>
      <c r="DI12" s="589"/>
      <c r="DJ12" s="589"/>
      <c r="DK12" s="589"/>
      <c r="DL12" s="589"/>
      <c r="DM12" s="589"/>
      <c r="DN12" s="589"/>
      <c r="DO12" s="589"/>
      <c r="DP12" s="590"/>
      <c r="DQ12" s="594">
        <v>181354</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17217</v>
      </c>
      <c r="S13" s="589"/>
      <c r="T13" s="589"/>
      <c r="U13" s="589"/>
      <c r="V13" s="589"/>
      <c r="W13" s="589"/>
      <c r="X13" s="589"/>
      <c r="Y13" s="590"/>
      <c r="Z13" s="641">
        <v>0.2</v>
      </c>
      <c r="AA13" s="641"/>
      <c r="AB13" s="641"/>
      <c r="AC13" s="641"/>
      <c r="AD13" s="642">
        <v>17217</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735101</v>
      </c>
      <c r="BH13" s="589"/>
      <c r="BI13" s="589"/>
      <c r="BJ13" s="589"/>
      <c r="BK13" s="589"/>
      <c r="BL13" s="589"/>
      <c r="BM13" s="589"/>
      <c r="BN13" s="590"/>
      <c r="BO13" s="641">
        <v>50.3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1230892</v>
      </c>
      <c r="CS13" s="589"/>
      <c r="CT13" s="589"/>
      <c r="CU13" s="589"/>
      <c r="CV13" s="589"/>
      <c r="CW13" s="589"/>
      <c r="CX13" s="589"/>
      <c r="CY13" s="590"/>
      <c r="CZ13" s="641">
        <v>11.8</v>
      </c>
      <c r="DA13" s="641"/>
      <c r="DB13" s="641"/>
      <c r="DC13" s="641"/>
      <c r="DD13" s="594">
        <v>562889</v>
      </c>
      <c r="DE13" s="589"/>
      <c r="DF13" s="589"/>
      <c r="DG13" s="589"/>
      <c r="DH13" s="589"/>
      <c r="DI13" s="589"/>
      <c r="DJ13" s="589"/>
      <c r="DK13" s="589"/>
      <c r="DL13" s="589"/>
      <c r="DM13" s="589"/>
      <c r="DN13" s="589"/>
      <c r="DO13" s="589"/>
      <c r="DP13" s="590"/>
      <c r="DQ13" s="594">
        <v>699957</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42152</v>
      </c>
      <c r="BH14" s="589"/>
      <c r="BI14" s="589"/>
      <c r="BJ14" s="589"/>
      <c r="BK14" s="589"/>
      <c r="BL14" s="589"/>
      <c r="BM14" s="589"/>
      <c r="BN14" s="590"/>
      <c r="BO14" s="641">
        <v>2.9</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516047</v>
      </c>
      <c r="CS14" s="589"/>
      <c r="CT14" s="589"/>
      <c r="CU14" s="589"/>
      <c r="CV14" s="589"/>
      <c r="CW14" s="589"/>
      <c r="CX14" s="589"/>
      <c r="CY14" s="590"/>
      <c r="CZ14" s="641">
        <v>4.9000000000000004</v>
      </c>
      <c r="DA14" s="641"/>
      <c r="DB14" s="641"/>
      <c r="DC14" s="641"/>
      <c r="DD14" s="594">
        <v>15818</v>
      </c>
      <c r="DE14" s="589"/>
      <c r="DF14" s="589"/>
      <c r="DG14" s="589"/>
      <c r="DH14" s="589"/>
      <c r="DI14" s="589"/>
      <c r="DJ14" s="589"/>
      <c r="DK14" s="589"/>
      <c r="DL14" s="589"/>
      <c r="DM14" s="589"/>
      <c r="DN14" s="589"/>
      <c r="DO14" s="589"/>
      <c r="DP14" s="590"/>
      <c r="DQ14" s="594">
        <v>385975</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3737</v>
      </c>
      <c r="S15" s="589"/>
      <c r="T15" s="589"/>
      <c r="U15" s="589"/>
      <c r="V15" s="589"/>
      <c r="W15" s="589"/>
      <c r="X15" s="589"/>
      <c r="Y15" s="590"/>
      <c r="Z15" s="641">
        <v>0</v>
      </c>
      <c r="AA15" s="641"/>
      <c r="AB15" s="641"/>
      <c r="AC15" s="641"/>
      <c r="AD15" s="642">
        <v>3737</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82093</v>
      </c>
      <c r="BH15" s="589"/>
      <c r="BI15" s="589"/>
      <c r="BJ15" s="589"/>
      <c r="BK15" s="589"/>
      <c r="BL15" s="589"/>
      <c r="BM15" s="589"/>
      <c r="BN15" s="590"/>
      <c r="BO15" s="641">
        <v>5.6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981203</v>
      </c>
      <c r="CS15" s="589"/>
      <c r="CT15" s="589"/>
      <c r="CU15" s="589"/>
      <c r="CV15" s="589"/>
      <c r="CW15" s="589"/>
      <c r="CX15" s="589"/>
      <c r="CY15" s="590"/>
      <c r="CZ15" s="641">
        <v>9.4</v>
      </c>
      <c r="DA15" s="641"/>
      <c r="DB15" s="641"/>
      <c r="DC15" s="641"/>
      <c r="DD15" s="594">
        <v>243556</v>
      </c>
      <c r="DE15" s="589"/>
      <c r="DF15" s="589"/>
      <c r="DG15" s="589"/>
      <c r="DH15" s="589"/>
      <c r="DI15" s="589"/>
      <c r="DJ15" s="589"/>
      <c r="DK15" s="589"/>
      <c r="DL15" s="589"/>
      <c r="DM15" s="589"/>
      <c r="DN15" s="589"/>
      <c r="DO15" s="589"/>
      <c r="DP15" s="590"/>
      <c r="DQ15" s="594">
        <v>666278</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5120005</v>
      </c>
      <c r="S16" s="589"/>
      <c r="T16" s="589"/>
      <c r="U16" s="589"/>
      <c r="V16" s="589"/>
      <c r="W16" s="589"/>
      <c r="X16" s="589"/>
      <c r="Y16" s="590"/>
      <c r="Z16" s="641">
        <v>48.7</v>
      </c>
      <c r="AA16" s="641"/>
      <c r="AB16" s="641"/>
      <c r="AC16" s="641"/>
      <c r="AD16" s="642">
        <v>4438204</v>
      </c>
      <c r="AE16" s="642"/>
      <c r="AF16" s="642"/>
      <c r="AG16" s="642"/>
      <c r="AH16" s="642"/>
      <c r="AI16" s="642"/>
      <c r="AJ16" s="642"/>
      <c r="AK16" s="642"/>
      <c r="AL16" s="611">
        <v>71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275862</v>
      </c>
      <c r="CS16" s="589"/>
      <c r="CT16" s="589"/>
      <c r="CU16" s="589"/>
      <c r="CV16" s="589"/>
      <c r="CW16" s="589"/>
      <c r="CX16" s="589"/>
      <c r="CY16" s="590"/>
      <c r="CZ16" s="641">
        <v>2.6</v>
      </c>
      <c r="DA16" s="641"/>
      <c r="DB16" s="641"/>
      <c r="DC16" s="641"/>
      <c r="DD16" s="594" t="s">
        <v>223</v>
      </c>
      <c r="DE16" s="589"/>
      <c r="DF16" s="589"/>
      <c r="DG16" s="589"/>
      <c r="DH16" s="589"/>
      <c r="DI16" s="589"/>
      <c r="DJ16" s="589"/>
      <c r="DK16" s="589"/>
      <c r="DL16" s="589"/>
      <c r="DM16" s="589"/>
      <c r="DN16" s="589"/>
      <c r="DO16" s="589"/>
      <c r="DP16" s="590"/>
      <c r="DQ16" s="594">
        <v>20568</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4438204</v>
      </c>
      <c r="S17" s="589"/>
      <c r="T17" s="589"/>
      <c r="U17" s="589"/>
      <c r="V17" s="589"/>
      <c r="W17" s="589"/>
      <c r="X17" s="589"/>
      <c r="Y17" s="590"/>
      <c r="Z17" s="641">
        <v>42.2</v>
      </c>
      <c r="AA17" s="641"/>
      <c r="AB17" s="641"/>
      <c r="AC17" s="641"/>
      <c r="AD17" s="642">
        <v>4438204</v>
      </c>
      <c r="AE17" s="642"/>
      <c r="AF17" s="642"/>
      <c r="AG17" s="642"/>
      <c r="AH17" s="642"/>
      <c r="AI17" s="642"/>
      <c r="AJ17" s="642"/>
      <c r="AK17" s="642"/>
      <c r="AL17" s="611">
        <v>71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1567393</v>
      </c>
      <c r="CS17" s="589"/>
      <c r="CT17" s="589"/>
      <c r="CU17" s="589"/>
      <c r="CV17" s="589"/>
      <c r="CW17" s="589"/>
      <c r="CX17" s="589"/>
      <c r="CY17" s="590"/>
      <c r="CZ17" s="641">
        <v>15</v>
      </c>
      <c r="DA17" s="641"/>
      <c r="DB17" s="641"/>
      <c r="DC17" s="641"/>
      <c r="DD17" s="594" t="s">
        <v>223</v>
      </c>
      <c r="DE17" s="589"/>
      <c r="DF17" s="589"/>
      <c r="DG17" s="589"/>
      <c r="DH17" s="589"/>
      <c r="DI17" s="589"/>
      <c r="DJ17" s="589"/>
      <c r="DK17" s="589"/>
      <c r="DL17" s="589"/>
      <c r="DM17" s="589"/>
      <c r="DN17" s="589"/>
      <c r="DO17" s="589"/>
      <c r="DP17" s="590"/>
      <c r="DQ17" s="594">
        <v>1469654</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681800</v>
      </c>
      <c r="S18" s="589"/>
      <c r="T18" s="589"/>
      <c r="U18" s="589"/>
      <c r="V18" s="589"/>
      <c r="W18" s="589"/>
      <c r="X18" s="589"/>
      <c r="Y18" s="590"/>
      <c r="Z18" s="641">
        <v>6.5</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35778</v>
      </c>
      <c r="BH19" s="589"/>
      <c r="BI19" s="589"/>
      <c r="BJ19" s="589"/>
      <c r="BK19" s="589"/>
      <c r="BL19" s="589"/>
      <c r="BM19" s="589"/>
      <c r="BN19" s="590"/>
      <c r="BO19" s="641">
        <v>2.4</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6902984</v>
      </c>
      <c r="S20" s="589"/>
      <c r="T20" s="589"/>
      <c r="U20" s="589"/>
      <c r="V20" s="589"/>
      <c r="W20" s="589"/>
      <c r="X20" s="589"/>
      <c r="Y20" s="590"/>
      <c r="Z20" s="641">
        <v>65.599999999999994</v>
      </c>
      <c r="AA20" s="641"/>
      <c r="AB20" s="641"/>
      <c r="AC20" s="641"/>
      <c r="AD20" s="642">
        <v>6221183</v>
      </c>
      <c r="AE20" s="642"/>
      <c r="AF20" s="642"/>
      <c r="AG20" s="642"/>
      <c r="AH20" s="642"/>
      <c r="AI20" s="642"/>
      <c r="AJ20" s="642"/>
      <c r="AK20" s="642"/>
      <c r="AL20" s="611">
        <v>99.6</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35778</v>
      </c>
      <c r="BH20" s="589"/>
      <c r="BI20" s="589"/>
      <c r="BJ20" s="589"/>
      <c r="BK20" s="589"/>
      <c r="BL20" s="589"/>
      <c r="BM20" s="589"/>
      <c r="BN20" s="590"/>
      <c r="BO20" s="641">
        <v>2.4</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10434511</v>
      </c>
      <c r="CS20" s="589"/>
      <c r="CT20" s="589"/>
      <c r="CU20" s="589"/>
      <c r="CV20" s="589"/>
      <c r="CW20" s="589"/>
      <c r="CX20" s="589"/>
      <c r="CY20" s="590"/>
      <c r="CZ20" s="641">
        <v>100</v>
      </c>
      <c r="DA20" s="641"/>
      <c r="DB20" s="641"/>
      <c r="DC20" s="641"/>
      <c r="DD20" s="594">
        <v>1087053</v>
      </c>
      <c r="DE20" s="589"/>
      <c r="DF20" s="589"/>
      <c r="DG20" s="589"/>
      <c r="DH20" s="589"/>
      <c r="DI20" s="589"/>
      <c r="DJ20" s="589"/>
      <c r="DK20" s="589"/>
      <c r="DL20" s="589"/>
      <c r="DM20" s="589"/>
      <c r="DN20" s="589"/>
      <c r="DO20" s="589"/>
      <c r="DP20" s="590"/>
      <c r="DQ20" s="594">
        <v>7402965</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2625</v>
      </c>
      <c r="S21" s="589"/>
      <c r="T21" s="589"/>
      <c r="U21" s="589"/>
      <c r="V21" s="589"/>
      <c r="W21" s="589"/>
      <c r="X21" s="589"/>
      <c r="Y21" s="590"/>
      <c r="Z21" s="641">
        <v>0</v>
      </c>
      <c r="AA21" s="641"/>
      <c r="AB21" s="641"/>
      <c r="AC21" s="641"/>
      <c r="AD21" s="642">
        <v>2625</v>
      </c>
      <c r="AE21" s="642"/>
      <c r="AF21" s="642"/>
      <c r="AG21" s="642"/>
      <c r="AH21" s="642"/>
      <c r="AI21" s="642"/>
      <c r="AJ21" s="642"/>
      <c r="AK21" s="642"/>
      <c r="AL21" s="611">
        <v>0</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v>35778</v>
      </c>
      <c r="BH21" s="589"/>
      <c r="BI21" s="589"/>
      <c r="BJ21" s="589"/>
      <c r="BK21" s="589"/>
      <c r="BL21" s="589"/>
      <c r="BM21" s="589"/>
      <c r="BN21" s="590"/>
      <c r="BO21" s="641">
        <v>2.4</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9929</v>
      </c>
      <c r="S22" s="589"/>
      <c r="T22" s="589"/>
      <c r="U22" s="589"/>
      <c r="V22" s="589"/>
      <c r="W22" s="589"/>
      <c r="X22" s="589"/>
      <c r="Y22" s="590"/>
      <c r="Z22" s="641">
        <v>0.1</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306780</v>
      </c>
      <c r="S23" s="589"/>
      <c r="T23" s="589"/>
      <c r="U23" s="589"/>
      <c r="V23" s="589"/>
      <c r="W23" s="589"/>
      <c r="X23" s="589"/>
      <c r="Y23" s="590"/>
      <c r="Z23" s="641">
        <v>2.9</v>
      </c>
      <c r="AA23" s="641"/>
      <c r="AB23" s="641"/>
      <c r="AC23" s="641"/>
      <c r="AD23" s="642">
        <v>7378</v>
      </c>
      <c r="AE23" s="642"/>
      <c r="AF23" s="642"/>
      <c r="AG23" s="642"/>
      <c r="AH23" s="642"/>
      <c r="AI23" s="642"/>
      <c r="AJ23" s="642"/>
      <c r="AK23" s="642"/>
      <c r="AL23" s="611">
        <v>0.1</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75677</v>
      </c>
      <c r="S24" s="589"/>
      <c r="T24" s="589"/>
      <c r="U24" s="589"/>
      <c r="V24" s="589"/>
      <c r="W24" s="589"/>
      <c r="X24" s="589"/>
      <c r="Y24" s="590"/>
      <c r="Z24" s="641">
        <v>0.7</v>
      </c>
      <c r="AA24" s="641"/>
      <c r="AB24" s="641"/>
      <c r="AC24" s="641"/>
      <c r="AD24" s="642">
        <v>10903</v>
      </c>
      <c r="AE24" s="642"/>
      <c r="AF24" s="642"/>
      <c r="AG24" s="642"/>
      <c r="AH24" s="642"/>
      <c r="AI24" s="642"/>
      <c r="AJ24" s="642"/>
      <c r="AK24" s="642"/>
      <c r="AL24" s="611">
        <v>0.2</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3994227</v>
      </c>
      <c r="CS24" s="639"/>
      <c r="CT24" s="639"/>
      <c r="CU24" s="639"/>
      <c r="CV24" s="639"/>
      <c r="CW24" s="639"/>
      <c r="CX24" s="639"/>
      <c r="CY24" s="686"/>
      <c r="CZ24" s="690">
        <v>38.299999999999997</v>
      </c>
      <c r="DA24" s="691"/>
      <c r="DB24" s="691"/>
      <c r="DC24" s="692"/>
      <c r="DD24" s="685">
        <v>3147736</v>
      </c>
      <c r="DE24" s="639"/>
      <c r="DF24" s="639"/>
      <c r="DG24" s="639"/>
      <c r="DH24" s="639"/>
      <c r="DI24" s="639"/>
      <c r="DJ24" s="639"/>
      <c r="DK24" s="686"/>
      <c r="DL24" s="685">
        <v>3112121</v>
      </c>
      <c r="DM24" s="639"/>
      <c r="DN24" s="639"/>
      <c r="DO24" s="639"/>
      <c r="DP24" s="639"/>
      <c r="DQ24" s="639"/>
      <c r="DR24" s="639"/>
      <c r="DS24" s="639"/>
      <c r="DT24" s="639"/>
      <c r="DU24" s="639"/>
      <c r="DV24" s="686"/>
      <c r="DW24" s="687">
        <v>47.1</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816530</v>
      </c>
      <c r="S25" s="589"/>
      <c r="T25" s="589"/>
      <c r="U25" s="589"/>
      <c r="V25" s="589"/>
      <c r="W25" s="589"/>
      <c r="X25" s="589"/>
      <c r="Y25" s="590"/>
      <c r="Z25" s="641">
        <v>7.8</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1536483</v>
      </c>
      <c r="CS25" s="607"/>
      <c r="CT25" s="607"/>
      <c r="CU25" s="607"/>
      <c r="CV25" s="607"/>
      <c r="CW25" s="607"/>
      <c r="CX25" s="607"/>
      <c r="CY25" s="608"/>
      <c r="CZ25" s="591">
        <v>14.7</v>
      </c>
      <c r="DA25" s="609"/>
      <c r="DB25" s="609"/>
      <c r="DC25" s="610"/>
      <c r="DD25" s="594">
        <v>1359920</v>
      </c>
      <c r="DE25" s="607"/>
      <c r="DF25" s="607"/>
      <c r="DG25" s="607"/>
      <c r="DH25" s="607"/>
      <c r="DI25" s="607"/>
      <c r="DJ25" s="607"/>
      <c r="DK25" s="608"/>
      <c r="DL25" s="594">
        <v>1328711</v>
      </c>
      <c r="DM25" s="607"/>
      <c r="DN25" s="607"/>
      <c r="DO25" s="607"/>
      <c r="DP25" s="607"/>
      <c r="DQ25" s="607"/>
      <c r="DR25" s="607"/>
      <c r="DS25" s="607"/>
      <c r="DT25" s="607"/>
      <c r="DU25" s="607"/>
      <c r="DV25" s="608"/>
      <c r="DW25" s="611">
        <v>20.100000000000001</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927319</v>
      </c>
      <c r="CS26" s="589"/>
      <c r="CT26" s="589"/>
      <c r="CU26" s="589"/>
      <c r="CV26" s="589"/>
      <c r="CW26" s="589"/>
      <c r="CX26" s="589"/>
      <c r="CY26" s="590"/>
      <c r="CZ26" s="591">
        <v>8.9</v>
      </c>
      <c r="DA26" s="609"/>
      <c r="DB26" s="609"/>
      <c r="DC26" s="610"/>
      <c r="DD26" s="594">
        <v>778933</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693112</v>
      </c>
      <c r="S27" s="589"/>
      <c r="T27" s="589"/>
      <c r="U27" s="589"/>
      <c r="V27" s="589"/>
      <c r="W27" s="589"/>
      <c r="X27" s="589"/>
      <c r="Y27" s="590"/>
      <c r="Z27" s="641">
        <v>6.6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1460824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890351</v>
      </c>
      <c r="CS27" s="607"/>
      <c r="CT27" s="607"/>
      <c r="CU27" s="607"/>
      <c r="CV27" s="607"/>
      <c r="CW27" s="607"/>
      <c r="CX27" s="607"/>
      <c r="CY27" s="608"/>
      <c r="CZ27" s="591">
        <v>8.5</v>
      </c>
      <c r="DA27" s="609"/>
      <c r="DB27" s="609"/>
      <c r="DC27" s="610"/>
      <c r="DD27" s="594">
        <v>318162</v>
      </c>
      <c r="DE27" s="607"/>
      <c r="DF27" s="607"/>
      <c r="DG27" s="607"/>
      <c r="DH27" s="607"/>
      <c r="DI27" s="607"/>
      <c r="DJ27" s="607"/>
      <c r="DK27" s="608"/>
      <c r="DL27" s="594">
        <v>313756</v>
      </c>
      <c r="DM27" s="607"/>
      <c r="DN27" s="607"/>
      <c r="DO27" s="607"/>
      <c r="DP27" s="607"/>
      <c r="DQ27" s="607"/>
      <c r="DR27" s="607"/>
      <c r="DS27" s="607"/>
      <c r="DT27" s="607"/>
      <c r="DU27" s="607"/>
      <c r="DV27" s="608"/>
      <c r="DW27" s="611">
        <v>4.7</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14107</v>
      </c>
      <c r="S28" s="589"/>
      <c r="T28" s="589"/>
      <c r="U28" s="589"/>
      <c r="V28" s="589"/>
      <c r="W28" s="589"/>
      <c r="X28" s="589"/>
      <c r="Y28" s="590"/>
      <c r="Z28" s="641">
        <v>0.1</v>
      </c>
      <c r="AA28" s="641"/>
      <c r="AB28" s="641"/>
      <c r="AC28" s="641"/>
      <c r="AD28" s="642">
        <v>4688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1567393</v>
      </c>
      <c r="CS28" s="589"/>
      <c r="CT28" s="589"/>
      <c r="CU28" s="589"/>
      <c r="CV28" s="589"/>
      <c r="CW28" s="589"/>
      <c r="CX28" s="589"/>
      <c r="CY28" s="590"/>
      <c r="CZ28" s="591">
        <v>15</v>
      </c>
      <c r="DA28" s="609"/>
      <c r="DB28" s="609"/>
      <c r="DC28" s="610"/>
      <c r="DD28" s="594">
        <v>1469654</v>
      </c>
      <c r="DE28" s="589"/>
      <c r="DF28" s="589"/>
      <c r="DG28" s="589"/>
      <c r="DH28" s="589"/>
      <c r="DI28" s="589"/>
      <c r="DJ28" s="589"/>
      <c r="DK28" s="590"/>
      <c r="DL28" s="594">
        <v>1469654</v>
      </c>
      <c r="DM28" s="589"/>
      <c r="DN28" s="589"/>
      <c r="DO28" s="589"/>
      <c r="DP28" s="589"/>
      <c r="DQ28" s="589"/>
      <c r="DR28" s="589"/>
      <c r="DS28" s="589"/>
      <c r="DT28" s="589"/>
      <c r="DU28" s="589"/>
      <c r="DV28" s="590"/>
      <c r="DW28" s="611">
        <v>22.2</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3550</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1566763</v>
      </c>
      <c r="CS29" s="607"/>
      <c r="CT29" s="607"/>
      <c r="CU29" s="607"/>
      <c r="CV29" s="607"/>
      <c r="CW29" s="607"/>
      <c r="CX29" s="607"/>
      <c r="CY29" s="608"/>
      <c r="CZ29" s="591">
        <v>15</v>
      </c>
      <c r="DA29" s="609"/>
      <c r="DB29" s="609"/>
      <c r="DC29" s="610"/>
      <c r="DD29" s="594">
        <v>1469024</v>
      </c>
      <c r="DE29" s="607"/>
      <c r="DF29" s="607"/>
      <c r="DG29" s="607"/>
      <c r="DH29" s="607"/>
      <c r="DI29" s="607"/>
      <c r="DJ29" s="607"/>
      <c r="DK29" s="608"/>
      <c r="DL29" s="594">
        <v>1469024</v>
      </c>
      <c r="DM29" s="607"/>
      <c r="DN29" s="607"/>
      <c r="DO29" s="607"/>
      <c r="DP29" s="607"/>
      <c r="DQ29" s="607"/>
      <c r="DR29" s="607"/>
      <c r="DS29" s="607"/>
      <c r="DT29" s="607"/>
      <c r="DU29" s="607"/>
      <c r="DV29" s="608"/>
      <c r="DW29" s="611">
        <v>22.2</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125806</v>
      </c>
      <c r="S30" s="589"/>
      <c r="T30" s="589"/>
      <c r="U30" s="589"/>
      <c r="V30" s="589"/>
      <c r="W30" s="589"/>
      <c r="X30" s="589"/>
      <c r="Y30" s="590"/>
      <c r="Z30" s="641">
        <v>1.2</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98.4</v>
      </c>
      <c r="BH30" s="655"/>
      <c r="BI30" s="655"/>
      <c r="BJ30" s="655"/>
      <c r="BK30" s="655"/>
      <c r="BL30" s="655"/>
      <c r="BM30" s="656">
        <v>93.9</v>
      </c>
      <c r="BN30" s="655"/>
      <c r="BO30" s="655"/>
      <c r="BP30" s="655"/>
      <c r="BQ30" s="657"/>
      <c r="BR30" s="654">
        <v>98.2</v>
      </c>
      <c r="BS30" s="655"/>
      <c r="BT30" s="655"/>
      <c r="BU30" s="655"/>
      <c r="BV30" s="655"/>
      <c r="BW30" s="655"/>
      <c r="BX30" s="656">
        <v>93.7</v>
      </c>
      <c r="BY30" s="655"/>
      <c r="BZ30" s="655"/>
      <c r="CA30" s="655"/>
      <c r="CB30" s="657"/>
      <c r="CD30" s="660"/>
      <c r="CE30" s="661"/>
      <c r="CF30" s="625" t="s">
        <v>295</v>
      </c>
      <c r="CG30" s="622"/>
      <c r="CH30" s="622"/>
      <c r="CI30" s="622"/>
      <c r="CJ30" s="622"/>
      <c r="CK30" s="622"/>
      <c r="CL30" s="622"/>
      <c r="CM30" s="622"/>
      <c r="CN30" s="622"/>
      <c r="CO30" s="622"/>
      <c r="CP30" s="622"/>
      <c r="CQ30" s="623"/>
      <c r="CR30" s="588">
        <v>1396645</v>
      </c>
      <c r="CS30" s="589"/>
      <c r="CT30" s="589"/>
      <c r="CU30" s="589"/>
      <c r="CV30" s="589"/>
      <c r="CW30" s="589"/>
      <c r="CX30" s="589"/>
      <c r="CY30" s="590"/>
      <c r="CZ30" s="591">
        <v>13.4</v>
      </c>
      <c r="DA30" s="609"/>
      <c r="DB30" s="609"/>
      <c r="DC30" s="610"/>
      <c r="DD30" s="594">
        <v>1300730</v>
      </c>
      <c r="DE30" s="589"/>
      <c r="DF30" s="589"/>
      <c r="DG30" s="589"/>
      <c r="DH30" s="589"/>
      <c r="DI30" s="589"/>
      <c r="DJ30" s="589"/>
      <c r="DK30" s="590"/>
      <c r="DL30" s="594">
        <v>1300730</v>
      </c>
      <c r="DM30" s="589"/>
      <c r="DN30" s="589"/>
      <c r="DO30" s="589"/>
      <c r="DP30" s="589"/>
      <c r="DQ30" s="589"/>
      <c r="DR30" s="589"/>
      <c r="DS30" s="589"/>
      <c r="DT30" s="589"/>
      <c r="DU30" s="589"/>
      <c r="DV30" s="590"/>
      <c r="DW30" s="611">
        <v>19.7</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182362</v>
      </c>
      <c r="S31" s="589"/>
      <c r="T31" s="589"/>
      <c r="U31" s="589"/>
      <c r="V31" s="589"/>
      <c r="W31" s="589"/>
      <c r="X31" s="589"/>
      <c r="Y31" s="590"/>
      <c r="Z31" s="641">
        <v>1.7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99.2</v>
      </c>
      <c r="BH31" s="607"/>
      <c r="BI31" s="607"/>
      <c r="BJ31" s="607"/>
      <c r="BK31" s="607"/>
      <c r="BL31" s="607"/>
      <c r="BM31" s="643">
        <v>96.8</v>
      </c>
      <c r="BN31" s="653"/>
      <c r="BO31" s="653"/>
      <c r="BP31" s="653"/>
      <c r="BQ31" s="617"/>
      <c r="BR31" s="652">
        <v>99.1</v>
      </c>
      <c r="BS31" s="607"/>
      <c r="BT31" s="607"/>
      <c r="BU31" s="607"/>
      <c r="BV31" s="607"/>
      <c r="BW31" s="607"/>
      <c r="BX31" s="643">
        <v>96.5</v>
      </c>
      <c r="BY31" s="653"/>
      <c r="BZ31" s="653"/>
      <c r="CA31" s="653"/>
      <c r="CB31" s="617"/>
      <c r="CD31" s="660"/>
      <c r="CE31" s="661"/>
      <c r="CF31" s="625" t="s">
        <v>299</v>
      </c>
      <c r="CG31" s="622"/>
      <c r="CH31" s="622"/>
      <c r="CI31" s="622"/>
      <c r="CJ31" s="622"/>
      <c r="CK31" s="622"/>
      <c r="CL31" s="622"/>
      <c r="CM31" s="622"/>
      <c r="CN31" s="622"/>
      <c r="CO31" s="622"/>
      <c r="CP31" s="622"/>
      <c r="CQ31" s="623"/>
      <c r="CR31" s="588">
        <v>170118</v>
      </c>
      <c r="CS31" s="607"/>
      <c r="CT31" s="607"/>
      <c r="CU31" s="607"/>
      <c r="CV31" s="607"/>
      <c r="CW31" s="607"/>
      <c r="CX31" s="607"/>
      <c r="CY31" s="608"/>
      <c r="CZ31" s="591">
        <v>1.6</v>
      </c>
      <c r="DA31" s="609"/>
      <c r="DB31" s="609"/>
      <c r="DC31" s="610"/>
      <c r="DD31" s="594">
        <v>168294</v>
      </c>
      <c r="DE31" s="607"/>
      <c r="DF31" s="607"/>
      <c r="DG31" s="607"/>
      <c r="DH31" s="607"/>
      <c r="DI31" s="607"/>
      <c r="DJ31" s="607"/>
      <c r="DK31" s="608"/>
      <c r="DL31" s="594">
        <v>168294</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368340</v>
      </c>
      <c r="S32" s="589"/>
      <c r="T32" s="589"/>
      <c r="U32" s="589"/>
      <c r="V32" s="589"/>
      <c r="W32" s="589"/>
      <c r="X32" s="589"/>
      <c r="Y32" s="590"/>
      <c r="Z32" s="641">
        <v>3.5</v>
      </c>
      <c r="AA32" s="641"/>
      <c r="AB32" s="641"/>
      <c r="AC32" s="641"/>
      <c r="AD32" s="642">
        <v>120</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97.6</v>
      </c>
      <c r="BH32" s="573"/>
      <c r="BI32" s="573"/>
      <c r="BJ32" s="573"/>
      <c r="BK32" s="573"/>
      <c r="BL32" s="573"/>
      <c r="BM32" s="636">
        <v>90.9</v>
      </c>
      <c r="BN32" s="573"/>
      <c r="BO32" s="573"/>
      <c r="BP32" s="573"/>
      <c r="BQ32" s="630"/>
      <c r="BR32" s="651">
        <v>97.3</v>
      </c>
      <c r="BS32" s="573"/>
      <c r="BT32" s="573"/>
      <c r="BU32" s="573"/>
      <c r="BV32" s="573"/>
      <c r="BW32" s="573"/>
      <c r="BX32" s="636">
        <v>90.6</v>
      </c>
      <c r="BY32" s="573"/>
      <c r="BZ32" s="573"/>
      <c r="CA32" s="573"/>
      <c r="CB32" s="630"/>
      <c r="CD32" s="662"/>
      <c r="CE32" s="663"/>
      <c r="CF32" s="625" t="s">
        <v>302</v>
      </c>
      <c r="CG32" s="622"/>
      <c r="CH32" s="622"/>
      <c r="CI32" s="622"/>
      <c r="CJ32" s="622"/>
      <c r="CK32" s="622"/>
      <c r="CL32" s="622"/>
      <c r="CM32" s="622"/>
      <c r="CN32" s="622"/>
      <c r="CO32" s="622"/>
      <c r="CP32" s="622"/>
      <c r="CQ32" s="623"/>
      <c r="CR32" s="588">
        <v>630</v>
      </c>
      <c r="CS32" s="589"/>
      <c r="CT32" s="589"/>
      <c r="CU32" s="589"/>
      <c r="CV32" s="589"/>
      <c r="CW32" s="589"/>
      <c r="CX32" s="589"/>
      <c r="CY32" s="590"/>
      <c r="CZ32" s="591">
        <v>0</v>
      </c>
      <c r="DA32" s="609"/>
      <c r="DB32" s="609"/>
      <c r="DC32" s="610"/>
      <c r="DD32" s="594">
        <v>630</v>
      </c>
      <c r="DE32" s="589"/>
      <c r="DF32" s="589"/>
      <c r="DG32" s="589"/>
      <c r="DH32" s="589"/>
      <c r="DI32" s="589"/>
      <c r="DJ32" s="589"/>
      <c r="DK32" s="590"/>
      <c r="DL32" s="594">
        <v>630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1021363</v>
      </c>
      <c r="S33" s="589"/>
      <c r="T33" s="589"/>
      <c r="U33" s="589"/>
      <c r="V33" s="589"/>
      <c r="W33" s="589"/>
      <c r="X33" s="589"/>
      <c r="Y33" s="590"/>
      <c r="Z33" s="641">
        <v>9.6999999999999993</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5077369</v>
      </c>
      <c r="CS33" s="607"/>
      <c r="CT33" s="607"/>
      <c r="CU33" s="607"/>
      <c r="CV33" s="607"/>
      <c r="CW33" s="607"/>
      <c r="CX33" s="607"/>
      <c r="CY33" s="608"/>
      <c r="CZ33" s="591">
        <v>48.7</v>
      </c>
      <c r="DA33" s="609"/>
      <c r="DB33" s="609"/>
      <c r="DC33" s="610"/>
      <c r="DD33" s="594">
        <v>3989028</v>
      </c>
      <c r="DE33" s="607"/>
      <c r="DF33" s="607"/>
      <c r="DG33" s="607"/>
      <c r="DH33" s="607"/>
      <c r="DI33" s="607"/>
      <c r="DJ33" s="607"/>
      <c r="DK33" s="608"/>
      <c r="DL33" s="594">
        <v>2639511</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1513782</v>
      </c>
      <c r="CS34" s="589"/>
      <c r="CT34" s="589"/>
      <c r="CU34" s="589"/>
      <c r="CV34" s="589"/>
      <c r="CW34" s="589"/>
      <c r="CX34" s="589"/>
      <c r="CY34" s="590"/>
      <c r="CZ34" s="591">
        <v>14.5</v>
      </c>
      <c r="DA34" s="609"/>
      <c r="DB34" s="609"/>
      <c r="DC34" s="610"/>
      <c r="DD34" s="594">
        <v>1089212</v>
      </c>
      <c r="DE34" s="589"/>
      <c r="DF34" s="589"/>
      <c r="DG34" s="589"/>
      <c r="DH34" s="589"/>
      <c r="DI34" s="589"/>
      <c r="DJ34" s="589"/>
      <c r="DK34" s="590"/>
      <c r="DL34" s="594">
        <v>776533</v>
      </c>
      <c r="DM34" s="589"/>
      <c r="DN34" s="589"/>
      <c r="DO34" s="589"/>
      <c r="DP34" s="589"/>
      <c r="DQ34" s="589"/>
      <c r="DR34" s="589"/>
      <c r="DS34" s="589"/>
      <c r="DT34" s="589"/>
      <c r="DU34" s="589"/>
      <c r="DV34" s="590"/>
      <c r="DW34" s="611">
        <v>11.7</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366363</v>
      </c>
      <c r="S35" s="589"/>
      <c r="T35" s="589"/>
      <c r="U35" s="589"/>
      <c r="V35" s="589"/>
      <c r="W35" s="589"/>
      <c r="X35" s="589"/>
      <c r="Y35" s="590"/>
      <c r="Z35" s="641">
        <v>3.5</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2170275</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50162</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104132</v>
      </c>
      <c r="CS35" s="607"/>
      <c r="CT35" s="607"/>
      <c r="CU35" s="607"/>
      <c r="CV35" s="607"/>
      <c r="CW35" s="607"/>
      <c r="CX35" s="607"/>
      <c r="CY35" s="608"/>
      <c r="CZ35" s="591">
        <v>1</v>
      </c>
      <c r="DA35" s="609"/>
      <c r="DB35" s="609"/>
      <c r="DC35" s="610"/>
      <c r="DD35" s="594">
        <v>82318</v>
      </c>
      <c r="DE35" s="607"/>
      <c r="DF35" s="607"/>
      <c r="DG35" s="607"/>
      <c r="DH35" s="607"/>
      <c r="DI35" s="607"/>
      <c r="DJ35" s="607"/>
      <c r="DK35" s="608"/>
      <c r="DL35" s="594">
        <v>82318</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10523165</v>
      </c>
      <c r="S36" s="629"/>
      <c r="T36" s="629"/>
      <c r="U36" s="629"/>
      <c r="V36" s="629"/>
      <c r="W36" s="629"/>
      <c r="X36" s="629"/>
      <c r="Y36" s="632"/>
      <c r="Z36" s="633">
        <v>100</v>
      </c>
      <c r="AA36" s="633"/>
      <c r="AB36" s="633"/>
      <c r="AC36" s="633"/>
      <c r="AD36" s="634">
        <v>6246897</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746525</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-95854</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1815114</v>
      </c>
      <c r="CS36" s="589"/>
      <c r="CT36" s="589"/>
      <c r="CU36" s="589"/>
      <c r="CV36" s="589"/>
      <c r="CW36" s="589"/>
      <c r="CX36" s="589"/>
      <c r="CY36" s="590"/>
      <c r="CZ36" s="591">
        <v>17.399999999999999</v>
      </c>
      <c r="DA36" s="609"/>
      <c r="DB36" s="609"/>
      <c r="DC36" s="610"/>
      <c r="DD36" s="594">
        <v>1410567</v>
      </c>
      <c r="DE36" s="589"/>
      <c r="DF36" s="589"/>
      <c r="DG36" s="589"/>
      <c r="DH36" s="589"/>
      <c r="DI36" s="589"/>
      <c r="DJ36" s="589"/>
      <c r="DK36" s="590"/>
      <c r="DL36" s="594">
        <v>620128</v>
      </c>
      <c r="DM36" s="589"/>
      <c r="DN36" s="589"/>
      <c r="DO36" s="589"/>
      <c r="DP36" s="589"/>
      <c r="DQ36" s="589"/>
      <c r="DR36" s="589"/>
      <c r="DS36" s="589"/>
      <c r="DT36" s="589"/>
      <c r="DU36" s="589"/>
      <c r="DV36" s="590"/>
      <c r="DW36" s="611">
        <v>9.4</v>
      </c>
      <c r="DX36" s="612"/>
      <c r="DY36" s="612"/>
      <c r="DZ36" s="612"/>
      <c r="EA36" s="612"/>
      <c r="EB36" s="612"/>
      <c r="EC36" s="613"/>
    </row>
    <row r="37" spans="2:133" ht="11.25" customHeight="1">
      <c r="AQ37" s="614" t="s">
        <v>317</v>
      </c>
      <c r="AR37" s="615"/>
      <c r="AS37" s="615"/>
      <c r="AT37" s="615"/>
      <c r="AU37" s="615"/>
      <c r="AV37" s="615"/>
      <c r="AW37" s="615"/>
      <c r="AX37" s="615"/>
      <c r="AY37" s="616"/>
      <c r="AZ37" s="588">
        <v>611504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2297</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581299</v>
      </c>
      <c r="CS37" s="607"/>
      <c r="CT37" s="607"/>
      <c r="CU37" s="607"/>
      <c r="CV37" s="607"/>
      <c r="CW37" s="607"/>
      <c r="CX37" s="607"/>
      <c r="CY37" s="608"/>
      <c r="CZ37" s="591">
        <v>5.6</v>
      </c>
      <c r="DA37" s="609"/>
      <c r="DB37" s="609"/>
      <c r="DC37" s="610"/>
      <c r="DD37" s="594">
        <v>369399</v>
      </c>
      <c r="DE37" s="607"/>
      <c r="DF37" s="607"/>
      <c r="DG37" s="607"/>
      <c r="DH37" s="607"/>
      <c r="DI37" s="607"/>
      <c r="DJ37" s="607"/>
      <c r="DK37" s="608"/>
      <c r="DL37" s="594">
        <v>363060</v>
      </c>
      <c r="DM37" s="607"/>
      <c r="DN37" s="607"/>
      <c r="DO37" s="607"/>
      <c r="DP37" s="607"/>
      <c r="DQ37" s="607"/>
      <c r="DR37" s="607"/>
      <c r="DS37" s="607"/>
      <c r="DT37" s="607"/>
      <c r="DU37" s="607"/>
      <c r="DV37" s="608"/>
      <c r="DW37" s="611">
        <v>5.5</v>
      </c>
      <c r="DX37" s="612"/>
      <c r="DY37" s="612"/>
      <c r="DZ37" s="612"/>
      <c r="EA37" s="612"/>
      <c r="EB37" s="612"/>
      <c r="EC37" s="613"/>
    </row>
    <row r="38" spans="2:133" ht="11.25" customHeight="1">
      <c r="AQ38" s="614" t="s">
        <v>320</v>
      </c>
      <c r="AR38" s="615"/>
      <c r="AS38" s="615"/>
      <c r="AT38" s="615"/>
      <c r="AU38" s="615"/>
      <c r="AV38" s="615"/>
      <c r="AW38" s="615"/>
      <c r="AX38" s="615"/>
      <c r="AY38" s="616"/>
      <c r="AZ38" s="588">
        <v>74048</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3731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1320159</v>
      </c>
      <c r="CS38" s="589"/>
      <c r="CT38" s="589"/>
      <c r="CU38" s="589"/>
      <c r="CV38" s="589"/>
      <c r="CW38" s="589"/>
      <c r="CX38" s="589"/>
      <c r="CY38" s="590"/>
      <c r="CZ38" s="591">
        <v>12.7</v>
      </c>
      <c r="DA38" s="609"/>
      <c r="DB38" s="609"/>
      <c r="DC38" s="610"/>
      <c r="DD38" s="594">
        <v>1221139</v>
      </c>
      <c r="DE38" s="589"/>
      <c r="DF38" s="589"/>
      <c r="DG38" s="589"/>
      <c r="DH38" s="589"/>
      <c r="DI38" s="589"/>
      <c r="DJ38" s="589"/>
      <c r="DK38" s="590"/>
      <c r="DL38" s="594">
        <v>1160532</v>
      </c>
      <c r="DM38" s="589"/>
      <c r="DN38" s="589"/>
      <c r="DO38" s="589"/>
      <c r="DP38" s="589"/>
      <c r="DQ38" s="589"/>
      <c r="DR38" s="589"/>
      <c r="DS38" s="589"/>
      <c r="DT38" s="589"/>
      <c r="DU38" s="589"/>
      <c r="DV38" s="590"/>
      <c r="DW38" s="611">
        <v>17.5</v>
      </c>
      <c r="DX38" s="612"/>
      <c r="DY38" s="612"/>
      <c r="DZ38" s="612"/>
      <c r="EA38" s="612"/>
      <c r="EB38" s="612"/>
      <c r="EC38" s="613"/>
    </row>
    <row r="39" spans="2:133" ht="11.25" customHeight="1">
      <c r="AQ39" s="614" t="s">
        <v>323</v>
      </c>
      <c r="AR39" s="615"/>
      <c r="AS39" s="615"/>
      <c r="AT39" s="615"/>
      <c r="AU39" s="615"/>
      <c r="AV39" s="615"/>
      <c r="AW39" s="615"/>
      <c r="AX39" s="615"/>
      <c r="AY39" s="616"/>
      <c r="AZ39" s="588" t="s">
        <v>223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74648</v>
      </c>
      <c r="CS39" s="607"/>
      <c r="CT39" s="607"/>
      <c r="CU39" s="607"/>
      <c r="CV39" s="607"/>
      <c r="CW39" s="607"/>
      <c r="CX39" s="607"/>
      <c r="CY39" s="608"/>
      <c r="CZ39" s="591">
        <v>0.7</v>
      </c>
      <c r="DA39" s="609"/>
      <c r="DB39" s="609"/>
      <c r="DC39" s="610"/>
      <c r="DD39" s="594">
        <v>36258</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171440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139</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249534</v>
      </c>
      <c r="CS40" s="589"/>
      <c r="CT40" s="589"/>
      <c r="CU40" s="589"/>
      <c r="CV40" s="589"/>
      <c r="CW40" s="589"/>
      <c r="CX40" s="589"/>
      <c r="CY40" s="590"/>
      <c r="CZ40" s="591">
        <v>2.4</v>
      </c>
      <c r="DA40" s="609"/>
      <c r="DB40" s="609"/>
      <c r="DC40" s="610"/>
      <c r="DD40" s="594">
        <v>149534</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566758</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351</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1362915</v>
      </c>
      <c r="CS42" s="589"/>
      <c r="CT42" s="589"/>
      <c r="CU42" s="589"/>
      <c r="CV42" s="589"/>
      <c r="CW42" s="589"/>
      <c r="CX42" s="589"/>
      <c r="CY42" s="590"/>
      <c r="CZ42" s="591">
        <v>13.1</v>
      </c>
      <c r="DA42" s="592"/>
      <c r="DB42" s="592"/>
      <c r="DC42" s="593"/>
      <c r="DD42" s="594">
        <v>266201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106405</v>
      </c>
      <c r="CS43" s="607"/>
      <c r="CT43" s="607"/>
      <c r="CU43" s="607"/>
      <c r="CV43" s="607"/>
      <c r="CW43" s="607"/>
      <c r="CX43" s="607"/>
      <c r="CY43" s="608"/>
      <c r="CZ43" s="591">
        <v>1</v>
      </c>
      <c r="DA43" s="609"/>
      <c r="DB43" s="609"/>
      <c r="DC43" s="610"/>
      <c r="DD43" s="594">
        <v>100747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290</v>
      </c>
      <c r="CE44" s="602"/>
      <c r="CF44" s="585" t="s">
        <v>338</v>
      </c>
      <c r="CG44" s="586"/>
      <c r="CH44" s="586"/>
      <c r="CI44" s="586"/>
      <c r="CJ44" s="586"/>
      <c r="CK44" s="586"/>
      <c r="CL44" s="586"/>
      <c r="CM44" s="586"/>
      <c r="CN44" s="586"/>
      <c r="CO44" s="586"/>
      <c r="CP44" s="586"/>
      <c r="CQ44" s="587"/>
      <c r="CR44" s="588">
        <v>1087053</v>
      </c>
      <c r="CS44" s="589"/>
      <c r="CT44" s="589"/>
      <c r="CU44" s="589"/>
      <c r="CV44" s="589"/>
      <c r="CW44" s="589"/>
      <c r="CX44" s="589"/>
      <c r="CY44" s="590"/>
      <c r="CZ44" s="591">
        <v>10.4</v>
      </c>
      <c r="DA44" s="592"/>
      <c r="DB44" s="592"/>
      <c r="DC44" s="593"/>
      <c r="DD44" s="594">
        <v>245633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499795</v>
      </c>
      <c r="CS45" s="607"/>
      <c r="CT45" s="607"/>
      <c r="CU45" s="607"/>
      <c r="CV45" s="607"/>
      <c r="CW45" s="607"/>
      <c r="CX45" s="607"/>
      <c r="CY45" s="608"/>
      <c r="CZ45" s="591">
        <v>4.8</v>
      </c>
      <c r="DA45" s="609"/>
      <c r="DB45" s="609"/>
      <c r="DC45" s="610"/>
      <c r="DD45" s="594">
        <v>19805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558576</v>
      </c>
      <c r="CS46" s="589"/>
      <c r="CT46" s="589"/>
      <c r="CU46" s="589"/>
      <c r="CV46" s="589"/>
      <c r="CW46" s="589"/>
      <c r="CX46" s="589"/>
      <c r="CY46" s="590"/>
      <c r="CZ46" s="591">
        <v>5.4</v>
      </c>
      <c r="DA46" s="592"/>
      <c r="DB46" s="592"/>
      <c r="DC46" s="593"/>
      <c r="DD46" s="594">
        <v>221635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275862</v>
      </c>
      <c r="CS47" s="607"/>
      <c r="CT47" s="607"/>
      <c r="CU47" s="607"/>
      <c r="CV47" s="607"/>
      <c r="CW47" s="607"/>
      <c r="CX47" s="607"/>
      <c r="CY47" s="608"/>
      <c r="CZ47" s="591">
        <v>2.6</v>
      </c>
      <c r="DA47" s="609"/>
      <c r="DB47" s="609"/>
      <c r="DC47" s="610"/>
      <c r="DD47" s="594">
        <v>20568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10434511</v>
      </c>
      <c r="CS49" s="573"/>
      <c r="CT49" s="573"/>
      <c r="CU49" s="573"/>
      <c r="CV49" s="573"/>
      <c r="CW49" s="573"/>
      <c r="CX49" s="573"/>
      <c r="CY49" s="574"/>
      <c r="CZ49" s="575">
        <v>100</v>
      </c>
      <c r="DA49" s="576"/>
      <c r="DB49" s="576"/>
      <c r="DC49" s="577"/>
      <c r="DD49" s="578">
        <v>7402965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1" zoomScale="70" zoomScaleNormal="25" zoomScaleSheetLayoutView="70" workbookViewId="0">
      <selection activeCell="CM118" sqref="CM118:DF11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10352</v>
      </c>
      <c r="R7" s="1101"/>
      <c r="S7" s="1101"/>
      <c r="T7" s="1101"/>
      <c r="U7" s="1101"/>
      <c r="V7" s="1101">
        <v>10295</v>
      </c>
      <c r="W7" s="1101"/>
      <c r="X7" s="1101"/>
      <c r="Y7" s="1101"/>
      <c r="Z7" s="1101"/>
      <c r="AA7" s="1101">
        <v>57</v>
      </c>
      <c r="AB7" s="1101"/>
      <c r="AC7" s="1101"/>
      <c r="AD7" s="1101"/>
      <c r="AE7" s="1102"/>
      <c r="AF7" s="1103">
        <v>25</v>
      </c>
      <c r="AG7" s="1104"/>
      <c r="AH7" s="1104"/>
      <c r="AI7" s="1104"/>
      <c r="AJ7" s="1105"/>
      <c r="AK7" s="1087">
        <v>126</v>
      </c>
      <c r="AL7" s="1088"/>
      <c r="AM7" s="1088"/>
      <c r="AN7" s="1088"/>
      <c r="AO7" s="1088"/>
      <c r="AP7" s="1088">
        <v>13204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2</v>
      </c>
      <c r="CI7" s="1085"/>
      <c r="CJ7" s="1085"/>
      <c r="CK7" s="1085"/>
      <c r="CL7" s="1086"/>
      <c r="CM7" s="1084">
        <v>-70</v>
      </c>
      <c r="CN7" s="1085"/>
      <c r="CO7" s="1085"/>
      <c r="CP7" s="1085"/>
      <c r="CQ7" s="1086"/>
      <c r="CR7" s="1084">
        <v>10</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125</v>
      </c>
      <c r="R8" s="1040"/>
      <c r="S8" s="1040"/>
      <c r="T8" s="1040"/>
      <c r="U8" s="1040"/>
      <c r="V8" s="1040">
        <v>100</v>
      </c>
      <c r="W8" s="1040"/>
      <c r="X8" s="1040"/>
      <c r="Y8" s="1040"/>
      <c r="Z8" s="1040"/>
      <c r="AA8" s="1040">
        <v>25</v>
      </c>
      <c r="AB8" s="1040"/>
      <c r="AC8" s="1040"/>
      <c r="AD8" s="1040"/>
      <c r="AE8" s="1041"/>
      <c r="AF8" s="1033">
        <v>3</v>
      </c>
      <c r="AG8" s="1034"/>
      <c r="AH8" s="1034"/>
      <c r="AI8" s="1034"/>
      <c r="AJ8" s="1035"/>
      <c r="AK8" s="1082">
        <v>9</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-3</v>
      </c>
      <c r="CI8" s="986"/>
      <c r="CJ8" s="986"/>
      <c r="CK8" s="986"/>
      <c r="CL8" s="987"/>
      <c r="CM8" s="985">
        <v>85</v>
      </c>
      <c r="CN8" s="986"/>
      <c r="CO8" s="986"/>
      <c r="CP8" s="986"/>
      <c r="CQ8" s="987"/>
      <c r="CR8" s="985">
        <v>10</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46</v>
      </c>
      <c r="R9" s="1040"/>
      <c r="S9" s="1040"/>
      <c r="T9" s="1040"/>
      <c r="U9" s="1040"/>
      <c r="V9" s="1040">
        <v>41</v>
      </c>
      <c r="W9" s="1040"/>
      <c r="X9" s="1040"/>
      <c r="Y9" s="1040"/>
      <c r="Z9" s="1040"/>
      <c r="AA9" s="1040">
        <v>5</v>
      </c>
      <c r="AB9" s="1040"/>
      <c r="AC9" s="1040"/>
      <c r="AD9" s="1040"/>
      <c r="AE9" s="1041"/>
      <c r="AF9" s="1033">
        <v>5</v>
      </c>
      <c r="AG9" s="1034"/>
      <c r="AH9" s="1034"/>
      <c r="AI9" s="1034"/>
      <c r="AJ9" s="1035"/>
      <c r="AK9" s="1082">
        <v>9</v>
      </c>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73</v>
      </c>
      <c r="R10" s="1040"/>
      <c r="S10" s="1040"/>
      <c r="T10" s="1040"/>
      <c r="U10" s="1040"/>
      <c r="V10" s="1040">
        <v>72</v>
      </c>
      <c r="W10" s="1040"/>
      <c r="X10" s="1040"/>
      <c r="Y10" s="1040"/>
      <c r="Z10" s="1040"/>
      <c r="AA10" s="1040">
        <v>1</v>
      </c>
      <c r="AB10" s="1040"/>
      <c r="AC10" s="1040"/>
      <c r="AD10" s="1040"/>
      <c r="AE10" s="1041"/>
      <c r="AF10" s="1033">
        <v>1</v>
      </c>
      <c r="AG10" s="1034"/>
      <c r="AH10" s="1034"/>
      <c r="AI10" s="1034"/>
      <c r="AJ10" s="1035"/>
      <c r="AK10" s="1082">
        <v>56</v>
      </c>
      <c r="AL10" s="1083"/>
      <c r="AM10" s="1083"/>
      <c r="AN10" s="1083"/>
      <c r="AO10" s="1083"/>
      <c r="AP10" s="1083">
        <v>39</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34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1926</v>
      </c>
      <c r="R28" s="1050"/>
      <c r="S28" s="1050"/>
      <c r="T28" s="1050"/>
      <c r="U28" s="1050"/>
      <c r="V28" s="1050">
        <v>1876</v>
      </c>
      <c r="W28" s="1050"/>
      <c r="X28" s="1050"/>
      <c r="Y28" s="1050"/>
      <c r="Z28" s="1050"/>
      <c r="AA28" s="1050">
        <v>50</v>
      </c>
      <c r="AB28" s="1050"/>
      <c r="AC28" s="1050"/>
      <c r="AD28" s="1050"/>
      <c r="AE28" s="1051"/>
      <c r="AF28" s="1052">
        <v>50</v>
      </c>
      <c r="AG28" s="1050"/>
      <c r="AH28" s="1050"/>
      <c r="AI28" s="1050"/>
      <c r="AJ28" s="1053"/>
      <c r="AK28" s="1054">
        <v>128</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109</v>
      </c>
      <c r="R29" s="1040"/>
      <c r="S29" s="1040"/>
      <c r="T29" s="1040"/>
      <c r="U29" s="1040"/>
      <c r="V29" s="1040">
        <v>109</v>
      </c>
      <c r="W29" s="1040"/>
      <c r="X29" s="1040"/>
      <c r="Y29" s="1040"/>
      <c r="Z29" s="1040"/>
      <c r="AA29" s="1040">
        <v>0</v>
      </c>
      <c r="AB29" s="1040"/>
      <c r="AC29" s="1040"/>
      <c r="AD29" s="1040"/>
      <c r="AE29" s="1041"/>
      <c r="AF29" s="1033">
        <v>0</v>
      </c>
      <c r="AG29" s="1034"/>
      <c r="AH29" s="1034"/>
      <c r="AI29" s="1034"/>
      <c r="AJ29" s="1035"/>
      <c r="AK29" s="976">
        <v>47</v>
      </c>
      <c r="AL29" s="967"/>
      <c r="AM29" s="967"/>
      <c r="AN29" s="967"/>
      <c r="AO29" s="967"/>
      <c r="AP29" s="967">
        <v>13</v>
      </c>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1691</v>
      </c>
      <c r="R30" s="1040"/>
      <c r="S30" s="1040"/>
      <c r="T30" s="1040"/>
      <c r="U30" s="1040"/>
      <c r="V30" s="1040">
        <v>1689</v>
      </c>
      <c r="W30" s="1040"/>
      <c r="X30" s="1040"/>
      <c r="Y30" s="1040"/>
      <c r="Z30" s="1040"/>
      <c r="AA30" s="1040">
        <v>2</v>
      </c>
      <c r="AB30" s="1040"/>
      <c r="AC30" s="1040"/>
      <c r="AD30" s="1040"/>
      <c r="AE30" s="1041"/>
      <c r="AF30" s="1033">
        <v>2</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206</v>
      </c>
      <c r="R31" s="1040"/>
      <c r="S31" s="1040"/>
      <c r="T31" s="1040"/>
      <c r="U31" s="1040"/>
      <c r="V31" s="1040">
        <v>203</v>
      </c>
      <c r="W31" s="1040"/>
      <c r="X31" s="1040"/>
      <c r="Y31" s="1040"/>
      <c r="Z31" s="1040"/>
      <c r="AA31" s="1040">
        <v>3</v>
      </c>
      <c r="AB31" s="1040"/>
      <c r="AC31" s="1040"/>
      <c r="AD31" s="1040"/>
      <c r="AE31" s="1041"/>
      <c r="AF31" s="1033">
        <v>3</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519</v>
      </c>
      <c r="R32" s="1040"/>
      <c r="S32" s="1040"/>
      <c r="T32" s="1040"/>
      <c r="U32" s="1040"/>
      <c r="V32" s="1040">
        <v>537</v>
      </c>
      <c r="W32" s="1040"/>
      <c r="X32" s="1040"/>
      <c r="Y32" s="1040"/>
      <c r="Z32" s="1040"/>
      <c r="AA32" s="1040">
        <v>18</v>
      </c>
      <c r="AB32" s="1040"/>
      <c r="AC32" s="1040"/>
      <c r="AD32" s="1040"/>
      <c r="AE32" s="1041"/>
      <c r="AF32" s="1033">
        <v>715</v>
      </c>
      <c r="AG32" s="1034"/>
      <c r="AH32" s="1034"/>
      <c r="AI32" s="1034"/>
      <c r="AJ32" s="1035"/>
      <c r="AK32" s="976"/>
      <c r="AL32" s="967"/>
      <c r="AM32" s="967"/>
      <c r="AN32" s="967"/>
      <c r="AO32" s="967"/>
      <c r="AP32" s="967">
        <v>2032</v>
      </c>
      <c r="AQ32" s="967"/>
      <c r="AR32" s="967"/>
      <c r="AS32" s="967"/>
      <c r="AT32" s="967"/>
      <c r="AU32" s="967"/>
      <c r="AV32" s="967"/>
      <c r="AW32" s="967"/>
      <c r="AX32" s="967"/>
      <c r="AY32" s="967"/>
      <c r="AZ32" s="1038"/>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389</v>
      </c>
      <c r="C33" s="1028"/>
      <c r="D33" s="1028"/>
      <c r="E33" s="1028"/>
      <c r="F33" s="1028"/>
      <c r="G33" s="1028"/>
      <c r="H33" s="1028"/>
      <c r="I33" s="1028"/>
      <c r="J33" s="1028"/>
      <c r="K33" s="1028"/>
      <c r="L33" s="1028"/>
      <c r="M33" s="1028"/>
      <c r="N33" s="1028"/>
      <c r="O33" s="1028"/>
      <c r="P33" s="1029"/>
      <c r="Q33" s="1039">
        <v>1492</v>
      </c>
      <c r="R33" s="1040"/>
      <c r="S33" s="1040"/>
      <c r="T33" s="1040"/>
      <c r="U33" s="1040"/>
      <c r="V33" s="1040">
        <v>2044</v>
      </c>
      <c r="W33" s="1040"/>
      <c r="X33" s="1040"/>
      <c r="Y33" s="1040"/>
      <c r="Z33" s="1040"/>
      <c r="AA33" s="1040">
        <v>-552</v>
      </c>
      <c r="AB33" s="1040"/>
      <c r="AC33" s="1040"/>
      <c r="AD33" s="1040"/>
      <c r="AE33" s="1041"/>
      <c r="AF33" s="1033">
        <v>-156</v>
      </c>
      <c r="AG33" s="1034"/>
      <c r="AH33" s="1034"/>
      <c r="AI33" s="1034"/>
      <c r="AJ33" s="1035"/>
      <c r="AK33" s="976"/>
      <c r="AL33" s="967"/>
      <c r="AM33" s="967"/>
      <c r="AN33" s="967"/>
      <c r="AO33" s="967"/>
      <c r="AP33" s="967">
        <v>721</v>
      </c>
      <c r="AQ33" s="967"/>
      <c r="AR33" s="967"/>
      <c r="AS33" s="967"/>
      <c r="AT33" s="967"/>
      <c r="AU33" s="967"/>
      <c r="AV33" s="967"/>
      <c r="AW33" s="967"/>
      <c r="AX33" s="967"/>
      <c r="AY33" s="967"/>
      <c r="AZ33" s="1038"/>
      <c r="BA33" s="1038"/>
      <c r="BB33" s="1038"/>
      <c r="BC33" s="1038"/>
      <c r="BD33" s="1038"/>
      <c r="BE33" s="1022" t="s">
        <v>388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390</v>
      </c>
      <c r="C34" s="1028"/>
      <c r="D34" s="1028"/>
      <c r="E34" s="1028"/>
      <c r="F34" s="1028"/>
      <c r="G34" s="1028"/>
      <c r="H34" s="1028"/>
      <c r="I34" s="1028"/>
      <c r="J34" s="1028"/>
      <c r="K34" s="1028"/>
      <c r="L34" s="1028"/>
      <c r="M34" s="1028"/>
      <c r="N34" s="1028"/>
      <c r="O34" s="1028"/>
      <c r="P34" s="1029"/>
      <c r="Q34" s="1039">
        <v>101</v>
      </c>
      <c r="R34" s="1040"/>
      <c r="S34" s="1040"/>
      <c r="T34" s="1040"/>
      <c r="U34" s="1040"/>
      <c r="V34" s="1040">
        <v>48</v>
      </c>
      <c r="W34" s="1040"/>
      <c r="X34" s="1040"/>
      <c r="Y34" s="1040"/>
      <c r="Z34" s="1040"/>
      <c r="AA34" s="1040">
        <v>53</v>
      </c>
      <c r="AB34" s="1040"/>
      <c r="AC34" s="1040"/>
      <c r="AD34" s="1040"/>
      <c r="AE34" s="1041"/>
      <c r="AF34" s="1033">
        <v>285</v>
      </c>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391</v>
      </c>
      <c r="C35" s="1028"/>
      <c r="D35" s="1028"/>
      <c r="E35" s="1028"/>
      <c r="F35" s="1028"/>
      <c r="G35" s="1028"/>
      <c r="H35" s="1028"/>
      <c r="I35" s="1028"/>
      <c r="J35" s="1028"/>
      <c r="K35" s="1028"/>
      <c r="L35" s="1028"/>
      <c r="M35" s="1028"/>
      <c r="N35" s="1028"/>
      <c r="O35" s="1028"/>
      <c r="P35" s="1029"/>
      <c r="Q35" s="1039">
        <v>916</v>
      </c>
      <c r="R35" s="1040"/>
      <c r="S35" s="1040"/>
      <c r="T35" s="1040"/>
      <c r="U35" s="1040"/>
      <c r="V35" s="1040">
        <v>872</v>
      </c>
      <c r="W35" s="1040"/>
      <c r="X35" s="1040"/>
      <c r="Y35" s="1040"/>
      <c r="Z35" s="1040"/>
      <c r="AA35" s="1040">
        <v>44</v>
      </c>
      <c r="AB35" s="1040"/>
      <c r="AC35" s="1040"/>
      <c r="AD35" s="1040"/>
      <c r="AE35" s="1041"/>
      <c r="AF35" s="1033">
        <v>19</v>
      </c>
      <c r="AG35" s="1034"/>
      <c r="AH35" s="1034"/>
      <c r="AI35" s="1034"/>
      <c r="AJ35" s="1035"/>
      <c r="AK35" s="976"/>
      <c r="AL35" s="967"/>
      <c r="AM35" s="967"/>
      <c r="AN35" s="967"/>
      <c r="AO35" s="967"/>
      <c r="AP35" s="967">
        <v>6412</v>
      </c>
      <c r="AQ35" s="967"/>
      <c r="AR35" s="967"/>
      <c r="AS35" s="967"/>
      <c r="AT35" s="967"/>
      <c r="AU35" s="967"/>
      <c r="AV35" s="967"/>
      <c r="AW35" s="967"/>
      <c r="AX35" s="967"/>
      <c r="AY35" s="967"/>
      <c r="AZ35" s="1038"/>
      <c r="BA35" s="1038"/>
      <c r="BB35" s="1038"/>
      <c r="BC35" s="1038"/>
      <c r="BD35" s="1038"/>
      <c r="BE35" s="1022" t="s">
        <v>392</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393</v>
      </c>
      <c r="C36" s="1028"/>
      <c r="D36" s="1028"/>
      <c r="E36" s="1028"/>
      <c r="F36" s="1028"/>
      <c r="G36" s="1028"/>
      <c r="H36" s="1028"/>
      <c r="I36" s="1028"/>
      <c r="J36" s="1028"/>
      <c r="K36" s="1028"/>
      <c r="L36" s="1028"/>
      <c r="M36" s="1028"/>
      <c r="N36" s="1028"/>
      <c r="O36" s="1028"/>
      <c r="P36" s="1029"/>
      <c r="Q36" s="1039">
        <v>17</v>
      </c>
      <c r="R36" s="1040"/>
      <c r="S36" s="1040"/>
      <c r="T36" s="1040"/>
      <c r="U36" s="1040"/>
      <c r="V36" s="1040">
        <v>17</v>
      </c>
      <c r="W36" s="1040"/>
      <c r="X36" s="1040"/>
      <c r="Y36" s="1040"/>
      <c r="Z36" s="1040"/>
      <c r="AA36" s="1040">
        <v>0</v>
      </c>
      <c r="AB36" s="1040"/>
      <c r="AC36" s="1040"/>
      <c r="AD36" s="1040"/>
      <c r="AE36" s="1041"/>
      <c r="AF36" s="1033">
        <v>0</v>
      </c>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t="s">
        <v>392</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917</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1012</v>
      </c>
      <c r="R68" s="978"/>
      <c r="S68" s="978"/>
      <c r="T68" s="978"/>
      <c r="U68" s="978"/>
      <c r="V68" s="978">
        <v>1005</v>
      </c>
      <c r="W68" s="978"/>
      <c r="X68" s="978"/>
      <c r="Y68" s="978"/>
      <c r="Z68" s="978"/>
      <c r="AA68" s="978">
        <v>7</v>
      </c>
      <c r="AB68" s="978"/>
      <c r="AC68" s="978"/>
      <c r="AD68" s="978"/>
      <c r="AE68" s="978"/>
      <c r="AF68" s="978">
        <v>7</v>
      </c>
      <c r="AG68" s="978"/>
      <c r="AH68" s="978"/>
      <c r="AI68" s="978"/>
      <c r="AJ68" s="978"/>
      <c r="AK68" s="978">
        <v>40</v>
      </c>
      <c r="AL68" s="978"/>
      <c r="AM68" s="978"/>
      <c r="AN68" s="978"/>
      <c r="AO68" s="978"/>
      <c r="AP68" s="978">
        <v>18</v>
      </c>
      <c r="AQ68" s="978"/>
      <c r="AR68" s="978"/>
      <c r="AS68" s="978"/>
      <c r="AT68" s="978"/>
      <c r="AU68" s="978">
        <v>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197</v>
      </c>
      <c r="R69" s="967"/>
      <c r="S69" s="967"/>
      <c r="T69" s="967"/>
      <c r="U69" s="967"/>
      <c r="V69" s="967">
        <v>196</v>
      </c>
      <c r="W69" s="967"/>
      <c r="X69" s="967"/>
      <c r="Y69" s="967"/>
      <c r="Z69" s="967"/>
      <c r="AA69" s="967">
        <v>1</v>
      </c>
      <c r="AB69" s="967"/>
      <c r="AC69" s="967"/>
      <c r="AD69" s="967"/>
      <c r="AE69" s="967"/>
      <c r="AF69" s="967">
        <v>1</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157</v>
      </c>
      <c r="R70" s="967"/>
      <c r="S70" s="967"/>
      <c r="T70" s="967"/>
      <c r="U70" s="967"/>
      <c r="V70" s="967">
        <v>152</v>
      </c>
      <c r="W70" s="967"/>
      <c r="X70" s="967"/>
      <c r="Y70" s="967"/>
      <c r="Z70" s="967"/>
      <c r="AA70" s="967">
        <v>5</v>
      </c>
      <c r="AB70" s="967"/>
      <c r="AC70" s="967"/>
      <c r="AD70" s="967"/>
      <c r="AE70" s="967"/>
      <c r="AF70" s="967">
        <v>5</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3901</v>
      </c>
      <c r="R71" s="967"/>
      <c r="S71" s="967"/>
      <c r="T71" s="967"/>
      <c r="U71" s="967"/>
      <c r="V71" s="967">
        <v>3900</v>
      </c>
      <c r="W71" s="967"/>
      <c r="X71" s="967"/>
      <c r="Y71" s="967"/>
      <c r="Z71" s="967"/>
      <c r="AA71" s="967">
        <v>1</v>
      </c>
      <c r="AB71" s="967"/>
      <c r="AC71" s="967"/>
      <c r="AD71" s="967"/>
      <c r="AE71" s="967"/>
      <c r="AF71" s="967">
        <v>1</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548</v>
      </c>
      <c r="C72" s="971"/>
      <c r="D72" s="971"/>
      <c r="E72" s="971"/>
      <c r="F72" s="971"/>
      <c r="G72" s="971"/>
      <c r="H72" s="971"/>
      <c r="I72" s="971"/>
      <c r="J72" s="971"/>
      <c r="K72" s="971"/>
      <c r="L72" s="971"/>
      <c r="M72" s="971"/>
      <c r="N72" s="971"/>
      <c r="O72" s="971"/>
      <c r="P72" s="972"/>
      <c r="Q72" s="973">
        <v>16951</v>
      </c>
      <c r="R72" s="967"/>
      <c r="S72" s="967"/>
      <c r="T72" s="967"/>
      <c r="U72" s="967"/>
      <c r="V72" s="967">
        <v>15098</v>
      </c>
      <c r="W72" s="967"/>
      <c r="X72" s="967"/>
      <c r="Y72" s="967"/>
      <c r="Z72" s="967"/>
      <c r="AA72" s="967">
        <v>1853</v>
      </c>
      <c r="AB72" s="967"/>
      <c r="AC72" s="967"/>
      <c r="AD72" s="967"/>
      <c r="AE72" s="967"/>
      <c r="AF72" s="967">
        <v>1853</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549</v>
      </c>
      <c r="C73" s="971"/>
      <c r="D73" s="971"/>
      <c r="E73" s="971"/>
      <c r="F73" s="971"/>
      <c r="G73" s="971"/>
      <c r="H73" s="971"/>
      <c r="I73" s="971"/>
      <c r="J73" s="971"/>
      <c r="K73" s="971"/>
      <c r="L73" s="971"/>
      <c r="M73" s="971"/>
      <c r="N73" s="971"/>
      <c r="O73" s="971"/>
      <c r="P73" s="972"/>
      <c r="Q73" s="973">
        <v>125</v>
      </c>
      <c r="R73" s="967"/>
      <c r="S73" s="967"/>
      <c r="T73" s="967"/>
      <c r="U73" s="967"/>
      <c r="V73" s="967">
        <v>124</v>
      </c>
      <c r="W73" s="967"/>
      <c r="X73" s="967"/>
      <c r="Y73" s="967"/>
      <c r="Z73" s="967"/>
      <c r="AA73" s="967">
        <v>1</v>
      </c>
      <c r="AB73" s="967"/>
      <c r="AC73" s="967"/>
      <c r="AD73" s="967"/>
      <c r="AE73" s="967"/>
      <c r="AF73" s="967">
        <v>1</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550</v>
      </c>
      <c r="C74" s="971"/>
      <c r="D74" s="971"/>
      <c r="E74" s="971"/>
      <c r="F74" s="971"/>
      <c r="G74" s="971"/>
      <c r="H74" s="971"/>
      <c r="I74" s="971"/>
      <c r="J74" s="971"/>
      <c r="K74" s="971"/>
      <c r="L74" s="971"/>
      <c r="M74" s="971"/>
      <c r="N74" s="971"/>
      <c r="O74" s="971"/>
      <c r="P74" s="972"/>
      <c r="Q74" s="973">
        <v>17</v>
      </c>
      <c r="R74" s="967"/>
      <c r="S74" s="967"/>
      <c r="T74" s="967"/>
      <c r="U74" s="967"/>
      <c r="V74" s="967">
        <v>16</v>
      </c>
      <c r="W74" s="967"/>
      <c r="X74" s="967"/>
      <c r="Y74" s="967"/>
      <c r="Z74" s="967"/>
      <c r="AA74" s="967">
        <v>1</v>
      </c>
      <c r="AB74" s="967"/>
      <c r="AC74" s="967"/>
      <c r="AD74" s="967"/>
      <c r="AE74" s="967"/>
      <c r="AF74" s="967">
        <v>1</v>
      </c>
      <c r="AG74" s="967"/>
      <c r="AH74" s="967"/>
      <c r="AI74" s="967"/>
      <c r="AJ74" s="967"/>
      <c r="AK74" s="967">
        <v>8</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551</v>
      </c>
      <c r="C75" s="971"/>
      <c r="D75" s="971"/>
      <c r="E75" s="971"/>
      <c r="F75" s="971"/>
      <c r="G75" s="971"/>
      <c r="H75" s="971"/>
      <c r="I75" s="971"/>
      <c r="J75" s="971"/>
      <c r="K75" s="971"/>
      <c r="L75" s="971"/>
      <c r="M75" s="971"/>
      <c r="N75" s="971"/>
      <c r="O75" s="971"/>
      <c r="P75" s="972"/>
      <c r="Q75" s="974">
        <v>4005</v>
      </c>
      <c r="R75" s="975"/>
      <c r="S75" s="975"/>
      <c r="T75" s="975"/>
      <c r="U75" s="976"/>
      <c r="V75" s="977">
        <v>3884</v>
      </c>
      <c r="W75" s="975"/>
      <c r="X75" s="975"/>
      <c r="Y75" s="975"/>
      <c r="Z75" s="976"/>
      <c r="AA75" s="977">
        <v>121</v>
      </c>
      <c r="AB75" s="975"/>
      <c r="AC75" s="975"/>
      <c r="AD75" s="975"/>
      <c r="AE75" s="976"/>
      <c r="AF75" s="977">
        <v>121</v>
      </c>
      <c r="AG75" s="975"/>
      <c r="AH75" s="975"/>
      <c r="AI75" s="975"/>
      <c r="AJ75" s="976"/>
      <c r="AK75" s="977">
        <v>165</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552</v>
      </c>
      <c r="C76" s="971"/>
      <c r="D76" s="971"/>
      <c r="E76" s="971"/>
      <c r="F76" s="971"/>
      <c r="G76" s="971"/>
      <c r="H76" s="971"/>
      <c r="I76" s="971"/>
      <c r="J76" s="971"/>
      <c r="K76" s="971"/>
      <c r="L76" s="971"/>
      <c r="M76" s="971"/>
      <c r="N76" s="971"/>
      <c r="O76" s="971"/>
      <c r="P76" s="972"/>
      <c r="Q76" s="974">
        <v>665317</v>
      </c>
      <c r="R76" s="975"/>
      <c r="S76" s="975"/>
      <c r="T76" s="975"/>
      <c r="U76" s="976"/>
      <c r="V76" s="977">
        <v>642459</v>
      </c>
      <c r="W76" s="975"/>
      <c r="X76" s="975"/>
      <c r="Y76" s="975"/>
      <c r="Z76" s="976"/>
      <c r="AA76" s="977">
        <v>22858</v>
      </c>
      <c r="AB76" s="975"/>
      <c r="AC76" s="975"/>
      <c r="AD76" s="975"/>
      <c r="AE76" s="976"/>
      <c r="AF76" s="977">
        <v>22858</v>
      </c>
      <c r="AG76" s="975"/>
      <c r="AH76" s="975"/>
      <c r="AI76" s="975"/>
      <c r="AJ76" s="976"/>
      <c r="AK76" s="977">
        <v>8586</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289</v>
      </c>
      <c r="AG109" s="888"/>
      <c r="AH109" s="888"/>
      <c r="AI109" s="888"/>
      <c r="AJ109" s="889"/>
      <c r="AK109" s="890" t="s">
        <v>288</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289</v>
      </c>
      <c r="BW109" s="888"/>
      <c r="BX109" s="888"/>
      <c r="BY109" s="888"/>
      <c r="BZ109" s="889"/>
      <c r="CA109" s="890" t="s">
        <v>288</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289</v>
      </c>
      <c r="DM109" s="888"/>
      <c r="DN109" s="888"/>
      <c r="DO109" s="888"/>
      <c r="DP109" s="889"/>
      <c r="DQ109" s="890" t="s">
        <v>288</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1742563</v>
      </c>
      <c r="AB110" s="873"/>
      <c r="AC110" s="873"/>
      <c r="AD110" s="873"/>
      <c r="AE110" s="874"/>
      <c r="AF110" s="875">
        <v>1691352</v>
      </c>
      <c r="AG110" s="873"/>
      <c r="AH110" s="873"/>
      <c r="AI110" s="873"/>
      <c r="AJ110" s="874"/>
      <c r="AK110" s="875">
        <v>1566763</v>
      </c>
      <c r="AL110" s="873"/>
      <c r="AM110" s="873"/>
      <c r="AN110" s="873"/>
      <c r="AO110" s="874"/>
      <c r="AP110" s="876">
        <v>30.8</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13763220</v>
      </c>
      <c r="BR110" s="800"/>
      <c r="BS110" s="800"/>
      <c r="BT110" s="800"/>
      <c r="BU110" s="800"/>
      <c r="BV110" s="800">
        <v>13618580</v>
      </c>
      <c r="BW110" s="800"/>
      <c r="BX110" s="800"/>
      <c r="BY110" s="800"/>
      <c r="BZ110" s="800"/>
      <c r="CA110" s="800">
        <v>13243298</v>
      </c>
      <c r="CB110" s="800"/>
      <c r="CC110" s="800"/>
      <c r="CD110" s="800"/>
      <c r="CE110" s="800"/>
      <c r="CF110" s="861">
        <v>260.8</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5413</v>
      </c>
      <c r="BR111" s="771"/>
      <c r="BS111" s="771"/>
      <c r="BT111" s="771"/>
      <c r="BU111" s="771"/>
      <c r="BV111" s="771">
        <v>4879</v>
      </c>
      <c r="BW111" s="771"/>
      <c r="BX111" s="771"/>
      <c r="BY111" s="771"/>
      <c r="BZ111" s="771"/>
      <c r="CA111" s="771">
        <v>4353</v>
      </c>
      <c r="CB111" s="771"/>
      <c r="CC111" s="771"/>
      <c r="CD111" s="771"/>
      <c r="CE111" s="771"/>
      <c r="CF111" s="848">
        <v>0.1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418</v>
      </c>
      <c r="DH111" s="771"/>
      <c r="DI111" s="771"/>
      <c r="DJ111" s="771"/>
      <c r="DK111" s="771"/>
      <c r="DL111" s="771" t="s">
        <v>418</v>
      </c>
      <c r="DM111" s="771"/>
      <c r="DN111" s="771"/>
      <c r="DO111" s="771"/>
      <c r="DP111" s="771"/>
      <c r="DQ111" s="771" t="s">
        <v>418</v>
      </c>
      <c r="DR111" s="771"/>
      <c r="DS111" s="771"/>
      <c r="DT111" s="771"/>
      <c r="DU111" s="771"/>
      <c r="DV111" s="823" t="s">
        <v>418</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3333</v>
      </c>
      <c r="AB112" s="784"/>
      <c r="AC112" s="784"/>
      <c r="AD112" s="784"/>
      <c r="AE112" s="785"/>
      <c r="AF112" s="786">
        <v>3333</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7882302</v>
      </c>
      <c r="BR112" s="771"/>
      <c r="BS112" s="771"/>
      <c r="BT112" s="771"/>
      <c r="BU112" s="771"/>
      <c r="BV112" s="771">
        <v>7374034</v>
      </c>
      <c r="BW112" s="771"/>
      <c r="BX112" s="771"/>
      <c r="BY112" s="771"/>
      <c r="BZ112" s="771"/>
      <c r="CA112" s="771">
        <v>6854329</v>
      </c>
      <c r="CB112" s="771"/>
      <c r="CC112" s="771"/>
      <c r="CD112" s="771"/>
      <c r="CE112" s="771"/>
      <c r="CF112" s="848">
        <v>135</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710396</v>
      </c>
      <c r="AB113" s="909"/>
      <c r="AC113" s="909"/>
      <c r="AD113" s="909"/>
      <c r="AE113" s="910"/>
      <c r="AF113" s="911">
        <v>675428</v>
      </c>
      <c r="AG113" s="909"/>
      <c r="AH113" s="909"/>
      <c r="AI113" s="909"/>
      <c r="AJ113" s="910"/>
      <c r="AK113" s="911">
        <v>643233</v>
      </c>
      <c r="AL113" s="909"/>
      <c r="AM113" s="909"/>
      <c r="AN113" s="909"/>
      <c r="AO113" s="910"/>
      <c r="AP113" s="912">
        <v>12.7</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12796</v>
      </c>
      <c r="BR113" s="771"/>
      <c r="BS113" s="771"/>
      <c r="BT113" s="771"/>
      <c r="BU113" s="771"/>
      <c r="BV113" s="771">
        <v>7886</v>
      </c>
      <c r="BW113" s="771"/>
      <c r="BX113" s="771"/>
      <c r="BY113" s="771"/>
      <c r="BZ113" s="771"/>
      <c r="CA113" s="771">
        <v>8115</v>
      </c>
      <c r="CB113" s="771"/>
      <c r="CC113" s="771"/>
      <c r="CD113" s="771"/>
      <c r="CE113" s="771"/>
      <c r="CF113" s="848">
        <v>0.2</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13721</v>
      </c>
      <c r="AB114" s="784"/>
      <c r="AC114" s="784"/>
      <c r="AD114" s="784"/>
      <c r="AE114" s="785"/>
      <c r="AF114" s="786">
        <v>4952</v>
      </c>
      <c r="AG114" s="784"/>
      <c r="AH114" s="784"/>
      <c r="AI114" s="784"/>
      <c r="AJ114" s="785"/>
      <c r="AK114" s="786">
        <v>3537</v>
      </c>
      <c r="AL114" s="784"/>
      <c r="AM114" s="784"/>
      <c r="AN114" s="784"/>
      <c r="AO114" s="785"/>
      <c r="AP114" s="754">
        <v>0.1</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2145370</v>
      </c>
      <c r="BR114" s="771"/>
      <c r="BS114" s="771"/>
      <c r="BT114" s="771"/>
      <c r="BU114" s="771"/>
      <c r="BV114" s="771">
        <v>1955507</v>
      </c>
      <c r="BW114" s="771"/>
      <c r="BX114" s="771"/>
      <c r="BY114" s="771"/>
      <c r="BZ114" s="771"/>
      <c r="CA114" s="771">
        <v>1841757</v>
      </c>
      <c r="CB114" s="771"/>
      <c r="CC114" s="771"/>
      <c r="CD114" s="771"/>
      <c r="CE114" s="771"/>
      <c r="CF114" s="848">
        <v>36.299999999999997</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541</v>
      </c>
      <c r="AB115" s="909"/>
      <c r="AC115" s="909"/>
      <c r="AD115" s="909"/>
      <c r="AE115" s="910"/>
      <c r="AF115" s="911">
        <v>534</v>
      </c>
      <c r="AG115" s="909"/>
      <c r="AH115" s="909"/>
      <c r="AI115" s="909"/>
      <c r="AJ115" s="910"/>
      <c r="AK115" s="911">
        <v>526</v>
      </c>
      <c r="AL115" s="909"/>
      <c r="AM115" s="909"/>
      <c r="AN115" s="909"/>
      <c r="AO115" s="910"/>
      <c r="AP115" s="912">
        <v>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v>1238</v>
      </c>
      <c r="AG116" s="784"/>
      <c r="AH116" s="784"/>
      <c r="AI116" s="784"/>
      <c r="AJ116" s="785"/>
      <c r="AK116" s="786">
        <v>630</v>
      </c>
      <c r="AL116" s="784"/>
      <c r="AM116" s="784"/>
      <c r="AN116" s="784"/>
      <c r="AO116" s="785"/>
      <c r="AP116" s="754">
        <v>0</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2470554</v>
      </c>
      <c r="AB117" s="895"/>
      <c r="AC117" s="895"/>
      <c r="AD117" s="895"/>
      <c r="AE117" s="896"/>
      <c r="AF117" s="898">
        <v>2376837</v>
      </c>
      <c r="AG117" s="895"/>
      <c r="AH117" s="895"/>
      <c r="AI117" s="895"/>
      <c r="AJ117" s="896"/>
      <c r="AK117" s="898">
        <v>2214689</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289</v>
      </c>
      <c r="AG118" s="888"/>
      <c r="AH118" s="888"/>
      <c r="AI118" s="888"/>
      <c r="AJ118" s="889"/>
      <c r="AK118" s="890" t="s">
        <v>288</v>
      </c>
      <c r="AL118" s="888"/>
      <c r="AM118" s="888"/>
      <c r="AN118" s="888"/>
      <c r="AO118" s="889"/>
      <c r="AP118" s="891" t="s">
        <v>409</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438</v>
      </c>
      <c r="BP118" s="838"/>
      <c r="BQ118" s="857">
        <v>23809101</v>
      </c>
      <c r="BR118" s="858"/>
      <c r="BS118" s="858"/>
      <c r="BT118" s="858"/>
      <c r="BU118" s="858"/>
      <c r="BV118" s="858">
        <v>22960886</v>
      </c>
      <c r="BW118" s="858"/>
      <c r="BX118" s="858"/>
      <c r="BY118" s="858"/>
      <c r="BZ118" s="858"/>
      <c r="CA118" s="858">
        <v>21951852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1857911</v>
      </c>
      <c r="BR119" s="800"/>
      <c r="BS119" s="800"/>
      <c r="BT119" s="800"/>
      <c r="BU119" s="800"/>
      <c r="BV119" s="800">
        <v>2318635</v>
      </c>
      <c r="BW119" s="800"/>
      <c r="BX119" s="800"/>
      <c r="BY119" s="800"/>
      <c r="BZ119" s="800"/>
      <c r="CA119" s="800">
        <v>2852000</v>
      </c>
      <c r="CB119" s="800"/>
      <c r="CC119" s="800"/>
      <c r="CD119" s="800"/>
      <c r="CE119" s="800"/>
      <c r="CF119" s="861">
        <v>56.2</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5413</v>
      </c>
      <c r="DH119" s="717"/>
      <c r="DI119" s="717"/>
      <c r="DJ119" s="717"/>
      <c r="DK119" s="718"/>
      <c r="DL119" s="719">
        <v>4879</v>
      </c>
      <c r="DM119" s="717"/>
      <c r="DN119" s="717"/>
      <c r="DO119" s="717"/>
      <c r="DP119" s="718"/>
      <c r="DQ119" s="719">
        <v>4353</v>
      </c>
      <c r="DR119" s="717"/>
      <c r="DS119" s="717"/>
      <c r="DT119" s="717"/>
      <c r="DU119" s="718"/>
      <c r="DV119" s="807">
        <v>0.1</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374667</v>
      </c>
      <c r="BR120" s="771"/>
      <c r="BS120" s="771"/>
      <c r="BT120" s="771"/>
      <c r="BU120" s="771"/>
      <c r="BV120" s="771">
        <v>340941</v>
      </c>
      <c r="BW120" s="771"/>
      <c r="BX120" s="771"/>
      <c r="BY120" s="771"/>
      <c r="BZ120" s="771"/>
      <c r="CA120" s="771">
        <v>279692</v>
      </c>
      <c r="CB120" s="771"/>
      <c r="CC120" s="771"/>
      <c r="CD120" s="771"/>
      <c r="CE120" s="771"/>
      <c r="CF120" s="848">
        <v>5.5</v>
      </c>
      <c r="CG120" s="849"/>
      <c r="CH120" s="849"/>
      <c r="CI120" s="849"/>
      <c r="CJ120" s="849"/>
      <c r="CK120" s="850" t="s">
        <v>444</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7020559</v>
      </c>
      <c r="DH120" s="800"/>
      <c r="DI120" s="800"/>
      <c r="DJ120" s="800"/>
      <c r="DK120" s="800"/>
      <c r="DL120" s="800">
        <v>6613796</v>
      </c>
      <c r="DM120" s="800"/>
      <c r="DN120" s="800"/>
      <c r="DO120" s="800"/>
      <c r="DP120" s="800"/>
      <c r="DQ120" s="800">
        <v>6187544</v>
      </c>
      <c r="DR120" s="800"/>
      <c r="DS120" s="800"/>
      <c r="DT120" s="800"/>
      <c r="DU120" s="800"/>
      <c r="DV120" s="801">
        <v>121.8</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13906205</v>
      </c>
      <c r="BR121" s="858"/>
      <c r="BS121" s="858"/>
      <c r="BT121" s="858"/>
      <c r="BU121" s="858"/>
      <c r="BV121" s="858">
        <v>13804746</v>
      </c>
      <c r="BW121" s="858"/>
      <c r="BX121" s="858"/>
      <c r="BY121" s="858"/>
      <c r="BZ121" s="858"/>
      <c r="CA121" s="858">
        <v>13231575</v>
      </c>
      <c r="CB121" s="858"/>
      <c r="CC121" s="858"/>
      <c r="CD121" s="858"/>
      <c r="CE121" s="858"/>
      <c r="CF121" s="859">
        <v>260.5</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434880</v>
      </c>
      <c r="DH121" s="771"/>
      <c r="DI121" s="771"/>
      <c r="DJ121" s="771"/>
      <c r="DK121" s="771"/>
      <c r="DL121" s="771">
        <v>425123</v>
      </c>
      <c r="DM121" s="771"/>
      <c r="DN121" s="771"/>
      <c r="DO121" s="771"/>
      <c r="DP121" s="771"/>
      <c r="DQ121" s="771">
        <v>392217</v>
      </c>
      <c r="DR121" s="771"/>
      <c r="DS121" s="771"/>
      <c r="DT121" s="771"/>
      <c r="DU121" s="771"/>
      <c r="DV121" s="823">
        <v>7.7</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447</v>
      </c>
      <c r="BP122" s="838"/>
      <c r="BQ122" s="839">
        <v>16138783</v>
      </c>
      <c r="BR122" s="840"/>
      <c r="BS122" s="840"/>
      <c r="BT122" s="840"/>
      <c r="BU122" s="840"/>
      <c r="BV122" s="840">
        <v>16464322</v>
      </c>
      <c r="BW122" s="840"/>
      <c r="BX122" s="840"/>
      <c r="BY122" s="840"/>
      <c r="BZ122" s="840"/>
      <c r="CA122" s="840">
        <v>16363267</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419844</v>
      </c>
      <c r="DH122" s="771"/>
      <c r="DI122" s="771"/>
      <c r="DJ122" s="771"/>
      <c r="DK122" s="771"/>
      <c r="DL122" s="771">
        <v>334819</v>
      </c>
      <c r="DM122" s="771"/>
      <c r="DN122" s="771"/>
      <c r="DO122" s="771"/>
      <c r="DP122" s="771"/>
      <c r="DQ122" s="771">
        <v>274568</v>
      </c>
      <c r="DR122" s="771"/>
      <c r="DS122" s="771"/>
      <c r="DT122" s="771"/>
      <c r="DU122" s="771"/>
      <c r="DV122" s="823">
        <v>5.4</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147.19999999999999</v>
      </c>
      <c r="BR123" s="832"/>
      <c r="BS123" s="832"/>
      <c r="BT123" s="832"/>
      <c r="BU123" s="832"/>
      <c r="BV123" s="832">
        <v>124.7</v>
      </c>
      <c r="BW123" s="832"/>
      <c r="BX123" s="832"/>
      <c r="BY123" s="832"/>
      <c r="BZ123" s="832"/>
      <c r="CA123" s="832">
        <v>110</v>
      </c>
      <c r="CB123" s="832"/>
      <c r="CC123" s="832"/>
      <c r="CD123" s="832"/>
      <c r="CE123" s="832"/>
      <c r="CF123" s="730"/>
      <c r="CG123" s="731"/>
      <c r="CH123" s="731"/>
      <c r="CI123" s="731"/>
      <c r="CJ123" s="833"/>
      <c r="CK123" s="851"/>
      <c r="CL123" s="812"/>
      <c r="CM123" s="812"/>
      <c r="CN123" s="812"/>
      <c r="CO123" s="813"/>
      <c r="CP123" s="828" t="s">
        <v>393</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6426</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541</v>
      </c>
      <c r="AB126" s="784"/>
      <c r="AC126" s="784"/>
      <c r="AD126" s="784"/>
      <c r="AE126" s="785"/>
      <c r="AF126" s="786">
        <v>534</v>
      </c>
      <c r="AG126" s="784"/>
      <c r="AH126" s="784"/>
      <c r="AI126" s="784"/>
      <c r="AJ126" s="785"/>
      <c r="AK126" s="786">
        <v>526</v>
      </c>
      <c r="AL126" s="784"/>
      <c r="AM126" s="784"/>
      <c r="AN126" s="784"/>
      <c r="AO126" s="785"/>
      <c r="AP126" s="754">
        <v>0</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14.22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100073</v>
      </c>
      <c r="AB128" s="724"/>
      <c r="AC128" s="724"/>
      <c r="AD128" s="724"/>
      <c r="AE128" s="725"/>
      <c r="AF128" s="726">
        <v>99102</v>
      </c>
      <c r="AG128" s="724"/>
      <c r="AH128" s="724"/>
      <c r="AI128" s="724"/>
      <c r="AJ128" s="725"/>
      <c r="AK128" s="726">
        <v>97739</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19.22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6702562</v>
      </c>
      <c r="AB129" s="784"/>
      <c r="AC129" s="784"/>
      <c r="AD129" s="784"/>
      <c r="AE129" s="785"/>
      <c r="AF129" s="786">
        <v>6684327</v>
      </c>
      <c r="AG129" s="784"/>
      <c r="AH129" s="784"/>
      <c r="AI129" s="784"/>
      <c r="AJ129" s="785"/>
      <c r="AK129" s="786">
        <v>6527598</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15.1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1491857</v>
      </c>
      <c r="AB130" s="784"/>
      <c r="AC130" s="784"/>
      <c r="AD130" s="784"/>
      <c r="AE130" s="785"/>
      <c r="AF130" s="786">
        <v>1475519</v>
      </c>
      <c r="AG130" s="784"/>
      <c r="AH130" s="784"/>
      <c r="AI130" s="784"/>
      <c r="AJ130" s="785"/>
      <c r="AK130" s="786">
        <v>1448864</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5210705</v>
      </c>
      <c r="AB131" s="717"/>
      <c r="AC131" s="717"/>
      <c r="AD131" s="717"/>
      <c r="AE131" s="718"/>
      <c r="AF131" s="719">
        <v>5208808</v>
      </c>
      <c r="AG131" s="717"/>
      <c r="AH131" s="717"/>
      <c r="AI131" s="717"/>
      <c r="AJ131" s="718"/>
      <c r="AK131" s="719">
        <v>5078734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16.861902560000001</v>
      </c>
      <c r="AB132" s="740"/>
      <c r="AC132" s="740"/>
      <c r="AD132" s="740"/>
      <c r="AE132" s="741"/>
      <c r="AF132" s="742">
        <v>15.401143599999999</v>
      </c>
      <c r="AG132" s="740"/>
      <c r="AH132" s="740"/>
      <c r="AI132" s="740"/>
      <c r="AJ132" s="741"/>
      <c r="AK132" s="742">
        <v>13.1545775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17.600000000000001</v>
      </c>
      <c r="AB133" s="749"/>
      <c r="AC133" s="749"/>
      <c r="AD133" s="749"/>
      <c r="AE133" s="750"/>
      <c r="AF133" s="748">
        <v>16.899999999999999</v>
      </c>
      <c r="AG133" s="749"/>
      <c r="AH133" s="749"/>
      <c r="AI133" s="749"/>
      <c r="AJ133" s="750"/>
      <c r="AK133" s="748">
        <v>15.1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0" zoomScaleNormal="85" zoomScaleSheetLayoutView="55" workbookViewId="0">
      <selection activeCell="L96" sqref="L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1536483</v>
      </c>
      <c r="L9" s="264">
        <v>97449</v>
      </c>
      <c r="M9" s="265">
        <v>77799</v>
      </c>
      <c r="N9" s="266">
        <v>25.3</v>
      </c>
    </row>
    <row r="10" spans="1:16">
      <c r="A10" s="248"/>
      <c r="B10" s="244"/>
      <c r="C10" s="244"/>
      <c r="D10" s="244"/>
      <c r="E10" s="244"/>
      <c r="F10" s="244"/>
      <c r="G10" s="1133" t="s">
        <v>480</v>
      </c>
      <c r="H10" s="1134"/>
      <c r="I10" s="1134"/>
      <c r="J10" s="1135"/>
      <c r="K10" s="267">
        <v>218672</v>
      </c>
      <c r="L10" s="268">
        <v>13869</v>
      </c>
      <c r="M10" s="269">
        <v>8141</v>
      </c>
      <c r="N10" s="270">
        <v>70.400000000000006</v>
      </c>
    </row>
    <row r="11" spans="1:16" ht="13.5" customHeight="1">
      <c r="A11" s="248"/>
      <c r="B11" s="244"/>
      <c r="C11" s="244"/>
      <c r="D11" s="244"/>
      <c r="E11" s="244"/>
      <c r="F11" s="244"/>
      <c r="G11" s="1133" t="s">
        <v>481</v>
      </c>
      <c r="H11" s="1134"/>
      <c r="I11" s="1134"/>
      <c r="J11" s="1135"/>
      <c r="K11" s="267">
        <v>300867</v>
      </c>
      <c r="L11" s="268">
        <v>19082</v>
      </c>
      <c r="M11" s="269">
        <v>11503</v>
      </c>
      <c r="N11" s="270">
        <v>65.900000000000006</v>
      </c>
    </row>
    <row r="12" spans="1:16" ht="13.5" customHeight="1">
      <c r="A12" s="248"/>
      <c r="B12" s="244"/>
      <c r="C12" s="244"/>
      <c r="D12" s="244"/>
      <c r="E12" s="244"/>
      <c r="F12" s="244"/>
      <c r="G12" s="1133" t="s">
        <v>482</v>
      </c>
      <c r="H12" s="1134"/>
      <c r="I12" s="1134"/>
      <c r="J12" s="1135"/>
      <c r="K12" s="267">
        <v>21000</v>
      </c>
      <c r="L12" s="268">
        <v>1332</v>
      </c>
      <c r="M12" s="269">
        <v>578</v>
      </c>
      <c r="N12" s="270">
        <v>130.4</v>
      </c>
    </row>
    <row r="13" spans="1:16" ht="13.5" customHeight="1">
      <c r="A13" s="248"/>
      <c r="B13" s="244"/>
      <c r="C13" s="244"/>
      <c r="D13" s="244"/>
      <c r="E13" s="244"/>
      <c r="F13" s="244"/>
      <c r="G13" s="1133" t="s">
        <v>483</v>
      </c>
      <c r="H13" s="1134"/>
      <c r="I13" s="1134"/>
      <c r="J13" s="1135"/>
      <c r="K13" s="267" t="s">
        <v>484</v>
      </c>
      <c r="L13" s="268" t="s">
        <v>484</v>
      </c>
      <c r="M13" s="269" t="s">
        <v>484</v>
      </c>
      <c r="N13" s="270" t="s">
        <v>484</v>
      </c>
    </row>
    <row r="14" spans="1:16" ht="13.5" customHeight="1">
      <c r="A14" s="248"/>
      <c r="B14" s="244"/>
      <c r="C14" s="244"/>
      <c r="D14" s="244"/>
      <c r="E14" s="244"/>
      <c r="F14" s="244"/>
      <c r="G14" s="1133" t="s">
        <v>485</v>
      </c>
      <c r="H14" s="1134"/>
      <c r="I14" s="1134"/>
      <c r="J14" s="1135"/>
      <c r="K14" s="267" t="s">
        <v>484</v>
      </c>
      <c r="L14" s="268" t="s">
        <v>484</v>
      </c>
      <c r="M14" s="269">
        <v>3404</v>
      </c>
      <c r="N14" s="270" t="s">
        <v>484</v>
      </c>
    </row>
    <row r="15" spans="1:16" ht="13.5" customHeight="1">
      <c r="A15" s="248"/>
      <c r="B15" s="244"/>
      <c r="C15" s="244"/>
      <c r="D15" s="244"/>
      <c r="E15" s="244"/>
      <c r="F15" s="244"/>
      <c r="G15" s="1133" t="s">
        <v>486</v>
      </c>
      <c r="H15" s="1134"/>
      <c r="I15" s="1134"/>
      <c r="J15" s="1135"/>
      <c r="K15" s="267">
        <v>106405</v>
      </c>
      <c r="L15" s="268">
        <v>6749</v>
      </c>
      <c r="M15" s="269">
        <v>1859</v>
      </c>
      <c r="N15" s="270">
        <v>263</v>
      </c>
    </row>
    <row r="16" spans="1:16">
      <c r="A16" s="248"/>
      <c r="B16" s="244"/>
      <c r="C16" s="244"/>
      <c r="D16" s="244"/>
      <c r="E16" s="244"/>
      <c r="F16" s="244"/>
      <c r="G16" s="1136" t="s">
        <v>487</v>
      </c>
      <c r="H16" s="1137"/>
      <c r="I16" s="1137"/>
      <c r="J16" s="1138"/>
      <c r="K16" s="268">
        <v>-193427</v>
      </c>
      <c r="L16" s="268">
        <v>-12268</v>
      </c>
      <c r="M16" s="269">
        <v>-8484</v>
      </c>
      <c r="N16" s="270">
        <v>44.6</v>
      </c>
    </row>
    <row r="17" spans="1:16">
      <c r="A17" s="248"/>
      <c r="B17" s="244"/>
      <c r="C17" s="244"/>
      <c r="D17" s="244"/>
      <c r="E17" s="244"/>
      <c r="F17" s="244"/>
      <c r="G17" s="1136" t="s">
        <v>172</v>
      </c>
      <c r="H17" s="1137"/>
      <c r="I17" s="1137"/>
      <c r="J17" s="1138"/>
      <c r="K17" s="268">
        <v>1990000</v>
      </c>
      <c r="L17" s="268">
        <v>126213</v>
      </c>
      <c r="M17" s="269">
        <v>94801</v>
      </c>
      <c r="N17" s="270">
        <v>33.1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30" t="s">
        <v>492</v>
      </c>
      <c r="H21" s="1131"/>
      <c r="I21" s="1131"/>
      <c r="J21" s="1132"/>
      <c r="K21" s="280">
        <v>9.9600000000000009</v>
      </c>
      <c r="L21" s="281">
        <v>8.7799999999999994</v>
      </c>
      <c r="M21" s="282">
        <v>1.18</v>
      </c>
      <c r="N21" s="249"/>
      <c r="O21" s="283"/>
      <c r="P21" s="279"/>
    </row>
    <row r="22" spans="1:16" s="284" customFormat="1">
      <c r="A22" s="279"/>
      <c r="B22" s="249"/>
      <c r="C22" s="249"/>
      <c r="D22" s="249"/>
      <c r="E22" s="249"/>
      <c r="F22" s="249"/>
      <c r="G22" s="1130" t="s">
        <v>493</v>
      </c>
      <c r="H22" s="1131"/>
      <c r="I22" s="1131"/>
      <c r="J22" s="1132"/>
      <c r="K22" s="285">
        <v>96</v>
      </c>
      <c r="L22" s="286">
        <v>96.7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496</v>
      </c>
      <c r="H32" s="1122"/>
      <c r="I32" s="1122"/>
      <c r="J32" s="1123"/>
      <c r="K32" s="294">
        <v>1566763</v>
      </c>
      <c r="L32" s="294">
        <v>99370</v>
      </c>
      <c r="M32" s="295">
        <v>52939</v>
      </c>
      <c r="N32" s="296">
        <v>87.7</v>
      </c>
    </row>
    <row r="33" spans="1:16" ht="13.5" customHeight="1">
      <c r="A33" s="248"/>
      <c r="B33" s="244"/>
      <c r="C33" s="244"/>
      <c r="D33" s="244"/>
      <c r="E33" s="244"/>
      <c r="F33" s="244"/>
      <c r="G33" s="1121" t="s">
        <v>497</v>
      </c>
      <c r="H33" s="1122"/>
      <c r="I33" s="1122"/>
      <c r="J33" s="1123"/>
      <c r="K33" s="294" t="s">
        <v>484</v>
      </c>
      <c r="L33" s="294" t="s">
        <v>484</v>
      </c>
      <c r="M33" s="295" t="s">
        <v>484</v>
      </c>
      <c r="N33" s="296" t="s">
        <v>484</v>
      </c>
    </row>
    <row r="34" spans="1:16" ht="27" customHeight="1">
      <c r="A34" s="248"/>
      <c r="B34" s="244"/>
      <c r="C34" s="244"/>
      <c r="D34" s="244"/>
      <c r="E34" s="244"/>
      <c r="F34" s="244"/>
      <c r="G34" s="1121" t="s">
        <v>498</v>
      </c>
      <c r="H34" s="1122"/>
      <c r="I34" s="1122"/>
      <c r="J34" s="1123"/>
      <c r="K34" s="294" t="s">
        <v>484</v>
      </c>
      <c r="L34" s="294" t="s">
        <v>484</v>
      </c>
      <c r="M34" s="295">
        <v>6</v>
      </c>
      <c r="N34" s="296" t="s">
        <v>484</v>
      </c>
    </row>
    <row r="35" spans="1:16" ht="27" customHeight="1">
      <c r="A35" s="248"/>
      <c r="B35" s="244"/>
      <c r="C35" s="244"/>
      <c r="D35" s="244"/>
      <c r="E35" s="244"/>
      <c r="F35" s="244"/>
      <c r="G35" s="1121" t="s">
        <v>499</v>
      </c>
      <c r="H35" s="1122"/>
      <c r="I35" s="1122"/>
      <c r="J35" s="1123"/>
      <c r="K35" s="294">
        <v>643233</v>
      </c>
      <c r="L35" s="294">
        <v>40796</v>
      </c>
      <c r="M35" s="295">
        <v>16218</v>
      </c>
      <c r="N35" s="296">
        <v>151.5</v>
      </c>
    </row>
    <row r="36" spans="1:16" ht="27" customHeight="1">
      <c r="A36" s="248"/>
      <c r="B36" s="244"/>
      <c r="C36" s="244"/>
      <c r="D36" s="244"/>
      <c r="E36" s="244"/>
      <c r="F36" s="244"/>
      <c r="G36" s="1121" t="s">
        <v>500</v>
      </c>
      <c r="H36" s="1122"/>
      <c r="I36" s="1122"/>
      <c r="J36" s="1123"/>
      <c r="K36" s="294">
        <v>3537</v>
      </c>
      <c r="L36" s="294">
        <v>224</v>
      </c>
      <c r="M36" s="295">
        <v>3341</v>
      </c>
      <c r="N36" s="296">
        <v>-93.3</v>
      </c>
    </row>
    <row r="37" spans="1:16" ht="13.5" customHeight="1">
      <c r="A37" s="248"/>
      <c r="B37" s="244"/>
      <c r="C37" s="244"/>
      <c r="D37" s="244"/>
      <c r="E37" s="244"/>
      <c r="F37" s="244"/>
      <c r="G37" s="1121" t="s">
        <v>501</v>
      </c>
      <c r="H37" s="1122"/>
      <c r="I37" s="1122"/>
      <c r="J37" s="1123"/>
      <c r="K37" s="294">
        <v>526</v>
      </c>
      <c r="L37" s="294">
        <v>33</v>
      </c>
      <c r="M37" s="295">
        <v>1023</v>
      </c>
      <c r="N37" s="296">
        <v>-96.8</v>
      </c>
    </row>
    <row r="38" spans="1:16" ht="27" customHeight="1">
      <c r="A38" s="248"/>
      <c r="B38" s="244"/>
      <c r="C38" s="244"/>
      <c r="D38" s="244"/>
      <c r="E38" s="244"/>
      <c r="F38" s="244"/>
      <c r="G38" s="1124" t="s">
        <v>502</v>
      </c>
      <c r="H38" s="1125"/>
      <c r="I38" s="1125"/>
      <c r="J38" s="1126"/>
      <c r="K38" s="297">
        <v>630</v>
      </c>
      <c r="L38" s="297">
        <v>40</v>
      </c>
      <c r="M38" s="298">
        <v>7</v>
      </c>
      <c r="N38" s="299">
        <v>471.4</v>
      </c>
      <c r="O38" s="293"/>
    </row>
    <row r="39" spans="1:16">
      <c r="A39" s="248"/>
      <c r="B39" s="244"/>
      <c r="C39" s="244"/>
      <c r="D39" s="244"/>
      <c r="E39" s="244"/>
      <c r="F39" s="244"/>
      <c r="G39" s="1124" t="s">
        <v>503</v>
      </c>
      <c r="H39" s="1125"/>
      <c r="I39" s="1125"/>
      <c r="J39" s="1126"/>
      <c r="K39" s="300">
        <v>-97739</v>
      </c>
      <c r="L39" s="300">
        <v>-6199</v>
      </c>
      <c r="M39" s="301">
        <v>-3044</v>
      </c>
      <c r="N39" s="302">
        <v>103.6</v>
      </c>
      <c r="O39" s="293"/>
    </row>
    <row r="40" spans="1:16" ht="27" customHeight="1">
      <c r="A40" s="248"/>
      <c r="B40" s="244"/>
      <c r="C40" s="244"/>
      <c r="D40" s="244"/>
      <c r="E40" s="244"/>
      <c r="F40" s="244"/>
      <c r="G40" s="1121" t="s">
        <v>504</v>
      </c>
      <c r="H40" s="1122"/>
      <c r="I40" s="1122"/>
      <c r="J40" s="1123"/>
      <c r="K40" s="300">
        <v>-1448864</v>
      </c>
      <c r="L40" s="300">
        <v>-91892</v>
      </c>
      <c r="M40" s="301">
        <v>-47792</v>
      </c>
      <c r="N40" s="302">
        <v>92.3</v>
      </c>
      <c r="O40" s="293"/>
    </row>
    <row r="41" spans="1:16">
      <c r="A41" s="248"/>
      <c r="B41" s="244"/>
      <c r="C41" s="244"/>
      <c r="D41" s="244"/>
      <c r="E41" s="244"/>
      <c r="F41" s="244"/>
      <c r="G41" s="1127" t="s">
        <v>283</v>
      </c>
      <c r="H41" s="1128"/>
      <c r="I41" s="1128"/>
      <c r="J41" s="1129"/>
      <c r="K41" s="294">
        <v>668086</v>
      </c>
      <c r="L41" s="300">
        <v>42372</v>
      </c>
      <c r="M41" s="301">
        <v>22698</v>
      </c>
      <c r="N41" s="302">
        <v>86.7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1478261</v>
      </c>
      <c r="J51" s="320">
        <v>88513</v>
      </c>
      <c r="K51" s="321">
        <v>-21</v>
      </c>
      <c r="L51" s="322">
        <v>64717</v>
      </c>
      <c r="M51" s="323">
        <v>-1.2</v>
      </c>
      <c r="N51" s="324">
        <v>-19.8</v>
      </c>
    </row>
    <row r="52" spans="1:14">
      <c r="A52" s="248"/>
      <c r="B52" s="244"/>
      <c r="C52" s="244"/>
      <c r="D52" s="244"/>
      <c r="E52" s="244"/>
      <c r="F52" s="244"/>
      <c r="G52" s="325"/>
      <c r="H52" s="326" t="s">
        <v>515</v>
      </c>
      <c r="I52" s="327">
        <v>618897</v>
      </c>
      <c r="J52" s="328">
        <v>37057</v>
      </c>
      <c r="K52" s="329">
        <v>-31.8</v>
      </c>
      <c r="L52" s="330">
        <v>31931</v>
      </c>
      <c r="M52" s="331">
        <v>-2.8</v>
      </c>
      <c r="N52" s="332">
        <v>-29</v>
      </c>
    </row>
    <row r="53" spans="1:14">
      <c r="A53" s="248"/>
      <c r="B53" s="244"/>
      <c r="C53" s="244"/>
      <c r="D53" s="244"/>
      <c r="E53" s="244"/>
      <c r="F53" s="244"/>
      <c r="G53" s="310" t="s">
        <v>516</v>
      </c>
      <c r="H53" s="311"/>
      <c r="I53" s="319">
        <v>1140986</v>
      </c>
      <c r="J53" s="320">
        <v>69547</v>
      </c>
      <c r="K53" s="321">
        <v>-21.4</v>
      </c>
      <c r="L53" s="322">
        <v>61557</v>
      </c>
      <c r="M53" s="323">
        <v>-4.9000000000000004</v>
      </c>
      <c r="N53" s="324">
        <v>-16.5</v>
      </c>
    </row>
    <row r="54" spans="1:14">
      <c r="A54" s="248"/>
      <c r="B54" s="244"/>
      <c r="C54" s="244"/>
      <c r="D54" s="244"/>
      <c r="E54" s="244"/>
      <c r="F54" s="244"/>
      <c r="G54" s="325"/>
      <c r="H54" s="326" t="s">
        <v>515</v>
      </c>
      <c r="I54" s="327">
        <v>803042</v>
      </c>
      <c r="J54" s="328">
        <v>48948</v>
      </c>
      <c r="K54" s="329">
        <v>32.1</v>
      </c>
      <c r="L54" s="330">
        <v>32497</v>
      </c>
      <c r="M54" s="331">
        <v>1.8</v>
      </c>
      <c r="N54" s="332">
        <v>30.3</v>
      </c>
    </row>
    <row r="55" spans="1:14">
      <c r="A55" s="248"/>
      <c r="B55" s="244"/>
      <c r="C55" s="244"/>
      <c r="D55" s="244"/>
      <c r="E55" s="244"/>
      <c r="F55" s="244"/>
      <c r="G55" s="310" t="s">
        <v>517</v>
      </c>
      <c r="H55" s="311"/>
      <c r="I55" s="319">
        <v>1067889</v>
      </c>
      <c r="J55" s="320">
        <v>65976</v>
      </c>
      <c r="K55" s="321">
        <v>-5.0999999999999996</v>
      </c>
      <c r="L55" s="322">
        <v>69806</v>
      </c>
      <c r="M55" s="323">
        <v>13.4</v>
      </c>
      <c r="N55" s="324">
        <v>-18.5</v>
      </c>
    </row>
    <row r="56" spans="1:14">
      <c r="A56" s="248"/>
      <c r="B56" s="244"/>
      <c r="C56" s="244"/>
      <c r="D56" s="244"/>
      <c r="E56" s="244"/>
      <c r="F56" s="244"/>
      <c r="G56" s="325"/>
      <c r="H56" s="326" t="s">
        <v>515</v>
      </c>
      <c r="I56" s="327">
        <v>494172</v>
      </c>
      <c r="J56" s="328">
        <v>30531</v>
      </c>
      <c r="K56" s="329">
        <v>-37.6</v>
      </c>
      <c r="L56" s="330">
        <v>32823</v>
      </c>
      <c r="M56" s="331">
        <v>1</v>
      </c>
      <c r="N56" s="332">
        <v>-38.6</v>
      </c>
    </row>
    <row r="57" spans="1:14">
      <c r="A57" s="248"/>
      <c r="B57" s="244"/>
      <c r="C57" s="244"/>
      <c r="D57" s="244"/>
      <c r="E57" s="244"/>
      <c r="F57" s="244"/>
      <c r="G57" s="310" t="s">
        <v>518</v>
      </c>
      <c r="H57" s="311"/>
      <c r="I57" s="319">
        <v>1842751</v>
      </c>
      <c r="J57" s="320">
        <v>114806</v>
      </c>
      <c r="K57" s="321">
        <v>74</v>
      </c>
      <c r="L57" s="322">
        <v>74444</v>
      </c>
      <c r="M57" s="323">
        <v>6.6</v>
      </c>
      <c r="N57" s="324">
        <v>67.400000000000006</v>
      </c>
    </row>
    <row r="58" spans="1:14">
      <c r="A58" s="248"/>
      <c r="B58" s="244"/>
      <c r="C58" s="244"/>
      <c r="D58" s="244"/>
      <c r="E58" s="244"/>
      <c r="F58" s="244"/>
      <c r="G58" s="325"/>
      <c r="H58" s="326" t="s">
        <v>515</v>
      </c>
      <c r="I58" s="327">
        <v>494002</v>
      </c>
      <c r="J58" s="328">
        <v>30777</v>
      </c>
      <c r="K58" s="329">
        <v>0.8</v>
      </c>
      <c r="L58" s="330">
        <v>34175</v>
      </c>
      <c r="M58" s="331">
        <v>4.0999999999999996</v>
      </c>
      <c r="N58" s="332">
        <v>-3.3</v>
      </c>
    </row>
    <row r="59" spans="1:14">
      <c r="A59" s="248"/>
      <c r="B59" s="244"/>
      <c r="C59" s="244"/>
      <c r="D59" s="244"/>
      <c r="E59" s="244"/>
      <c r="F59" s="244"/>
      <c r="G59" s="310" t="s">
        <v>519</v>
      </c>
      <c r="H59" s="311"/>
      <c r="I59" s="319">
        <v>1087053</v>
      </c>
      <c r="J59" s="320">
        <v>68945</v>
      </c>
      <c r="K59" s="321">
        <v>-39.9</v>
      </c>
      <c r="L59" s="322">
        <v>85205</v>
      </c>
      <c r="M59" s="323">
        <v>14.5</v>
      </c>
      <c r="N59" s="324">
        <v>-54.4</v>
      </c>
    </row>
    <row r="60" spans="1:14">
      <c r="A60" s="248"/>
      <c r="B60" s="244"/>
      <c r="C60" s="244"/>
      <c r="D60" s="244"/>
      <c r="E60" s="244"/>
      <c r="F60" s="244"/>
      <c r="G60" s="325"/>
      <c r="H60" s="326" t="s">
        <v>515</v>
      </c>
      <c r="I60" s="333">
        <v>558576</v>
      </c>
      <c r="J60" s="328">
        <v>35427</v>
      </c>
      <c r="K60" s="329">
        <v>15.1</v>
      </c>
      <c r="L60" s="330">
        <v>38847</v>
      </c>
      <c r="M60" s="331">
        <v>13.7</v>
      </c>
      <c r="N60" s="332">
        <v>1.4</v>
      </c>
    </row>
    <row r="61" spans="1:14">
      <c r="A61" s="248"/>
      <c r="B61" s="244"/>
      <c r="C61" s="244"/>
      <c r="D61" s="244"/>
      <c r="E61" s="244"/>
      <c r="F61" s="244"/>
      <c r="G61" s="310" t="s">
        <v>520</v>
      </c>
      <c r="H61" s="334"/>
      <c r="I61" s="335">
        <v>1323388</v>
      </c>
      <c r="J61" s="336">
        <v>81557</v>
      </c>
      <c r="K61" s="337">
        <v>-2.7</v>
      </c>
      <c r="L61" s="338">
        <v>71146</v>
      </c>
      <c r="M61" s="339">
        <v>5.7</v>
      </c>
      <c r="N61" s="324">
        <v>-8.4</v>
      </c>
    </row>
    <row r="62" spans="1:14">
      <c r="A62" s="248"/>
      <c r="B62" s="244"/>
      <c r="C62" s="244"/>
      <c r="D62" s="244"/>
      <c r="E62" s="244"/>
      <c r="F62" s="244"/>
      <c r="G62" s="325"/>
      <c r="H62" s="326" t="s">
        <v>515</v>
      </c>
      <c r="I62" s="327">
        <v>593738</v>
      </c>
      <c r="J62" s="328">
        <v>36548</v>
      </c>
      <c r="K62" s="329">
        <v>-4.3</v>
      </c>
      <c r="L62" s="330">
        <v>34055</v>
      </c>
      <c r="M62" s="331">
        <v>3.6</v>
      </c>
      <c r="N62" s="332">
        <v>-7.9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1"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8.91</v>
      </c>
      <c r="G47" s="12">
        <v>15.84</v>
      </c>
      <c r="H47" s="12">
        <v>20.329999999999998</v>
      </c>
      <c r="I47" s="12">
        <v>26.65</v>
      </c>
      <c r="J47" s="13">
        <v>34.119999999999997</v>
      </c>
    </row>
    <row r="48" spans="2:10" ht="57.75" customHeight="1">
      <c r="B48" s="14"/>
      <c r="C48" s="1141" t="s">
        <v>4</v>
      </c>
      <c r="D48" s="1141"/>
      <c r="E48" s="1142"/>
      <c r="F48" s="15">
        <v>6.96</v>
      </c>
      <c r="G48" s="16">
        <v>4.72</v>
      </c>
      <c r="H48" s="16">
        <v>6.72</v>
      </c>
      <c r="I48" s="16">
        <v>7.32</v>
      </c>
      <c r="J48" s="17">
        <v>0.52</v>
      </c>
    </row>
    <row r="49" spans="2:10" ht="57.75" customHeight="1" thickBot="1">
      <c r="B49" s="18"/>
      <c r="C49" s="1143" t="s">
        <v>5</v>
      </c>
      <c r="D49" s="1143"/>
      <c r="E49" s="1144"/>
      <c r="F49" s="19">
        <v>7.77</v>
      </c>
      <c r="G49" s="20" t="s">
        <v>527</v>
      </c>
      <c r="H49" s="20">
        <v>2.0099999999999998</v>
      </c>
      <c r="I49" s="20">
        <v>0.59</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c r="A35" s="22"/>
      <c r="B35" s="35"/>
      <c r="C35" s="1145" t="s">
        <v>535</v>
      </c>
      <c r="D35" s="1146"/>
      <c r="E35" s="1147"/>
      <c r="F35" s="36">
        <v>10.7</v>
      </c>
      <c r="G35" s="37">
        <v>11.11</v>
      </c>
      <c r="H35" s="37">
        <v>10.77</v>
      </c>
      <c r="I35" s="37">
        <v>11.18</v>
      </c>
      <c r="J35" s="38">
        <v>10.95</v>
      </c>
      <c r="K35" s="22"/>
      <c r="L35" s="22"/>
      <c r="M35" s="22"/>
      <c r="N35" s="22"/>
      <c r="O35" s="22"/>
      <c r="P35" s="22"/>
    </row>
    <row r="36" spans="1:16" ht="39" customHeight="1">
      <c r="A36" s="22"/>
      <c r="B36" s="35"/>
      <c r="C36" s="1145" t="s">
        <v>536</v>
      </c>
      <c r="D36" s="1146"/>
      <c r="E36" s="1147"/>
      <c r="F36" s="36">
        <v>4.71</v>
      </c>
      <c r="G36" s="37">
        <v>4.76</v>
      </c>
      <c r="H36" s="37">
        <v>4.4800000000000004</v>
      </c>
      <c r="I36" s="37">
        <v>4.42</v>
      </c>
      <c r="J36" s="38">
        <v>4.3600000000000003</v>
      </c>
      <c r="K36" s="22"/>
      <c r="L36" s="22"/>
      <c r="M36" s="22"/>
      <c r="N36" s="22"/>
      <c r="O36" s="22"/>
      <c r="P36" s="22"/>
    </row>
    <row r="37" spans="1:16" ht="39" customHeight="1">
      <c r="A37" s="22"/>
      <c r="B37" s="35"/>
      <c r="C37" s="1145" t="s">
        <v>537</v>
      </c>
      <c r="D37" s="1146"/>
      <c r="E37" s="1147"/>
      <c r="F37" s="36">
        <v>0.42</v>
      </c>
      <c r="G37" s="37">
        <v>0.54</v>
      </c>
      <c r="H37" s="37">
        <v>1.03</v>
      </c>
      <c r="I37" s="37">
        <v>0.1</v>
      </c>
      <c r="J37" s="38">
        <v>0.76</v>
      </c>
      <c r="K37" s="22"/>
      <c r="L37" s="22"/>
      <c r="M37" s="22"/>
      <c r="N37" s="22"/>
      <c r="O37" s="22"/>
      <c r="P37" s="22"/>
    </row>
    <row r="38" spans="1:16" ht="39" customHeight="1">
      <c r="A38" s="22"/>
      <c r="B38" s="35"/>
      <c r="C38" s="1145" t="s">
        <v>538</v>
      </c>
      <c r="D38" s="1146"/>
      <c r="E38" s="1147"/>
      <c r="F38" s="36">
        <v>6.72</v>
      </c>
      <c r="G38" s="37">
        <v>4.51</v>
      </c>
      <c r="H38" s="37">
        <v>6.99</v>
      </c>
      <c r="I38" s="37">
        <v>6.64</v>
      </c>
      <c r="J38" s="38">
        <v>0.37</v>
      </c>
      <c r="K38" s="22"/>
      <c r="L38" s="22"/>
      <c r="M38" s="22"/>
      <c r="N38" s="22"/>
      <c r="O38" s="22"/>
      <c r="P38" s="22"/>
    </row>
    <row r="39" spans="1:16" ht="39" customHeight="1">
      <c r="A39" s="22"/>
      <c r="B39" s="35"/>
      <c r="C39" s="1145" t="s">
        <v>539</v>
      </c>
      <c r="D39" s="1146"/>
      <c r="E39" s="1147"/>
      <c r="F39" s="36">
        <v>0.03</v>
      </c>
      <c r="G39" s="37">
        <v>0.02</v>
      </c>
      <c r="H39" s="37">
        <v>0</v>
      </c>
      <c r="I39" s="37">
        <v>0.11</v>
      </c>
      <c r="J39" s="38">
        <v>0.28000000000000003</v>
      </c>
      <c r="K39" s="22"/>
      <c r="L39" s="22"/>
      <c r="M39" s="22"/>
      <c r="N39" s="22"/>
      <c r="O39" s="22"/>
      <c r="P39" s="22"/>
    </row>
    <row r="40" spans="1:16" ht="39" customHeight="1">
      <c r="A40" s="22"/>
      <c r="B40" s="35"/>
      <c r="C40" s="1145" t="s">
        <v>540</v>
      </c>
      <c r="D40" s="1146"/>
      <c r="E40" s="1147"/>
      <c r="F40" s="36">
        <v>0.02</v>
      </c>
      <c r="G40" s="37">
        <v>0.04</v>
      </c>
      <c r="H40" s="37">
        <v>0.11</v>
      </c>
      <c r="I40" s="37">
        <v>0.15</v>
      </c>
      <c r="J40" s="38">
        <v>0.08</v>
      </c>
      <c r="K40" s="22"/>
      <c r="L40" s="22"/>
      <c r="M40" s="22"/>
      <c r="N40" s="22"/>
      <c r="O40" s="22"/>
      <c r="P40" s="22"/>
    </row>
    <row r="41" spans="1:16" ht="39" customHeight="1">
      <c r="A41" s="22"/>
      <c r="B41" s="35"/>
      <c r="C41" s="1145" t="s">
        <v>541</v>
      </c>
      <c r="D41" s="1146"/>
      <c r="E41" s="1147"/>
      <c r="F41" s="36">
        <v>0.18</v>
      </c>
      <c r="G41" s="37">
        <v>0.13</v>
      </c>
      <c r="H41" s="37">
        <v>0.34</v>
      </c>
      <c r="I41" s="37">
        <v>0.49</v>
      </c>
      <c r="J41" s="38">
        <v>0.05</v>
      </c>
      <c r="K41" s="22"/>
      <c r="L41" s="22"/>
      <c r="M41" s="22"/>
      <c r="N41" s="22"/>
      <c r="O41" s="22"/>
      <c r="P41" s="22"/>
    </row>
    <row r="42" spans="1:16" ht="39" customHeight="1">
      <c r="A42" s="22"/>
      <c r="B42" s="39"/>
      <c r="C42" s="1145" t="s">
        <v>542</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543</v>
      </c>
      <c r="D43" s="1149"/>
      <c r="E43" s="1150"/>
      <c r="F43" s="41">
        <v>0.18</v>
      </c>
      <c r="G43" s="42">
        <v>0.14000000000000001</v>
      </c>
      <c r="H43" s="42">
        <v>0.54</v>
      </c>
      <c r="I43" s="42">
        <v>0.49</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1658</v>
      </c>
      <c r="L45" s="60">
        <v>1757</v>
      </c>
      <c r="M45" s="60">
        <v>1743</v>
      </c>
      <c r="N45" s="60">
        <v>1691</v>
      </c>
      <c r="O45" s="61">
        <v>1567</v>
      </c>
      <c r="P45" s="48"/>
      <c r="Q45" s="48"/>
      <c r="R45" s="48"/>
      <c r="S45" s="48"/>
      <c r="T45" s="48"/>
      <c r="U45" s="48"/>
    </row>
    <row r="46" spans="1:21" ht="30.75" customHeight="1">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14</v>
      </c>
      <c r="F47" s="1155"/>
      <c r="G47" s="1155"/>
      <c r="H47" s="1155"/>
      <c r="I47" s="1155"/>
      <c r="J47" s="1156"/>
      <c r="K47" s="63">
        <v>3</v>
      </c>
      <c r="L47" s="64">
        <v>3</v>
      </c>
      <c r="M47" s="64">
        <v>3</v>
      </c>
      <c r="N47" s="64">
        <v>3</v>
      </c>
      <c r="O47" s="65" t="s">
        <v>484</v>
      </c>
      <c r="P47" s="48"/>
      <c r="Q47" s="48"/>
      <c r="R47" s="48"/>
      <c r="S47" s="48"/>
      <c r="T47" s="48"/>
      <c r="U47" s="48"/>
    </row>
    <row r="48" spans="1:21" ht="30.75" customHeight="1">
      <c r="A48" s="48"/>
      <c r="B48" s="1163"/>
      <c r="C48" s="1164"/>
      <c r="D48" s="62"/>
      <c r="E48" s="1155" t="s">
        <v>15</v>
      </c>
      <c r="F48" s="1155"/>
      <c r="G48" s="1155"/>
      <c r="H48" s="1155"/>
      <c r="I48" s="1155"/>
      <c r="J48" s="1156"/>
      <c r="K48" s="63">
        <v>856</v>
      </c>
      <c r="L48" s="64">
        <v>804</v>
      </c>
      <c r="M48" s="64">
        <v>710</v>
      </c>
      <c r="N48" s="64">
        <v>675</v>
      </c>
      <c r="O48" s="65">
        <v>643</v>
      </c>
      <c r="P48" s="48"/>
      <c r="Q48" s="48"/>
      <c r="R48" s="48"/>
      <c r="S48" s="48"/>
      <c r="T48" s="48"/>
      <c r="U48" s="48"/>
    </row>
    <row r="49" spans="1:21" ht="30.75" customHeight="1">
      <c r="A49" s="48"/>
      <c r="B49" s="1163"/>
      <c r="C49" s="1164"/>
      <c r="D49" s="62"/>
      <c r="E49" s="1155" t="s">
        <v>16</v>
      </c>
      <c r="F49" s="1155"/>
      <c r="G49" s="1155"/>
      <c r="H49" s="1155"/>
      <c r="I49" s="1155"/>
      <c r="J49" s="1156"/>
      <c r="K49" s="63">
        <v>6</v>
      </c>
      <c r="L49" s="64">
        <v>8</v>
      </c>
      <c r="M49" s="64">
        <v>14</v>
      </c>
      <c r="N49" s="64">
        <v>5</v>
      </c>
      <c r="O49" s="65">
        <v>4</v>
      </c>
      <c r="P49" s="48"/>
      <c r="Q49" s="48"/>
      <c r="R49" s="48"/>
      <c r="S49" s="48"/>
      <c r="T49" s="48"/>
      <c r="U49" s="48"/>
    </row>
    <row r="50" spans="1:21" ht="30.75" customHeight="1">
      <c r="A50" s="48"/>
      <c r="B50" s="1163"/>
      <c r="C50" s="1164"/>
      <c r="D50" s="62"/>
      <c r="E50" s="1155" t="s">
        <v>17</v>
      </c>
      <c r="F50" s="1155"/>
      <c r="G50" s="1155"/>
      <c r="H50" s="1155"/>
      <c r="I50" s="1155"/>
      <c r="J50" s="1156"/>
      <c r="K50" s="63">
        <v>11</v>
      </c>
      <c r="L50" s="64">
        <v>0</v>
      </c>
      <c r="M50" s="64">
        <v>1</v>
      </c>
      <c r="N50" s="64">
        <v>1</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484</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1611</v>
      </c>
      <c r="L52" s="64">
        <v>1601</v>
      </c>
      <c r="M52" s="64">
        <v>1592</v>
      </c>
      <c r="N52" s="64">
        <v>1575</v>
      </c>
      <c r="O52" s="65">
        <v>1547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923</v>
      </c>
      <c r="L53" s="69">
        <v>971</v>
      </c>
      <c r="M53" s="69">
        <v>879</v>
      </c>
      <c r="N53" s="69">
        <v>801</v>
      </c>
      <c r="O53" s="70">
        <v>669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2016-04-05T00:02:41Z</cp:lastPrinted>
  <dcterms:created xsi:type="dcterms:W3CDTF">2016-02-15T01:50:08Z</dcterms:created>
  <dcterms:modified xsi:type="dcterms:W3CDTF">2016-05-01T04:31:03Z</dcterms:modified>
</cp:coreProperties>
</file>