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LB17Z0183\share\農産班\56 燃料価格高騰対策\12 令和７事業年度\03 R7公募開始通知（協議会⇒関係機関）\06 Excel様式\"/>
    </mc:Choice>
  </mc:AlternateContent>
  <xr:revisionPtr revIDLastSave="0" documentId="13_ncr:1_{EA2D1F8E-D7A0-4045-AFCC-780CF8891CCC}" xr6:coauthVersionLast="47" xr6:coauthVersionMax="47" xr10:uidLastSave="{00000000-0000-0000-0000-000000000000}"/>
  <bookViews>
    <workbookView xWindow="-120" yWindow="-120" windowWidth="29040" windowHeight="15720" xr2:uid="{00000000-000D-0000-FFFF-FFFF00000000}"/>
  </bookViews>
  <sheets>
    <sheet name="別紙様式第7号【本体】" sheetId="4" r:id="rId1"/>
    <sheet name="別紙様式第７号【別紙】" sheetId="3" r:id="rId2"/>
  </sheets>
  <externalReferences>
    <externalReference r:id="rId3"/>
  </externalReferences>
  <definedNames>
    <definedName name="_xlnm._FilterDatabase" localSheetId="1" hidden="1">別紙様式第７号【別紙】!$A$12:$I$12</definedName>
    <definedName name="_Hlk86072704" localSheetId="1">別紙様式第７号【別紙】!$A$39</definedName>
    <definedName name="_xlnm.Print_Area" localSheetId="1">別紙様式第７号【別紙】!$A$1:$I$38</definedName>
    <definedName name="_xlnm.Print_Area" localSheetId="0">別紙様式第7号【本体】!$B$1:$K$68</definedName>
    <definedName name="_xlnm.Print_Titles" localSheetId="1">別紙様式第７号【別紙】!$10:$12</definedName>
    <definedName name="金額">#REF!</definedName>
    <definedName name="氏名">#REF!</definedName>
    <definedName name="数量">#REF!</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 l="1"/>
  <c r="F23" i="3"/>
  <c r="G23" i="3"/>
  <c r="G22" i="3" l="1"/>
  <c r="F26" i="3"/>
  <c r="F25" i="3"/>
  <c r="F22" i="3"/>
  <c r="H26" i="4" s="1"/>
  <c r="E22" i="4" l="1"/>
  <c r="G30" i="3" l="1"/>
  <c r="I52" i="4" s="1"/>
  <c r="F30" i="3"/>
  <c r="G33" i="3"/>
  <c r="I55" i="4" s="1"/>
  <c r="G32" i="3"/>
  <c r="I54" i="4" s="1"/>
  <c r="G31" i="3"/>
  <c r="I53" i="4" s="1"/>
  <c r="G29" i="3"/>
  <c r="I51" i="4" s="1"/>
  <c r="G28" i="3"/>
  <c r="I50" i="4" s="1"/>
  <c r="G27" i="3"/>
  <c r="I49" i="4" s="1"/>
  <c r="G26" i="3"/>
  <c r="I48" i="4" s="1"/>
  <c r="G25" i="3"/>
  <c r="I47" i="4" s="1"/>
  <c r="G24" i="3"/>
  <c r="I46" i="4" s="1"/>
  <c r="I45" i="4"/>
  <c r="I44" i="4"/>
  <c r="F33" i="3"/>
  <c r="F32" i="3"/>
  <c r="F31" i="3"/>
  <c r="F29" i="3"/>
  <c r="F28" i="3"/>
  <c r="F27" i="3"/>
  <c r="I57" i="4" l="1"/>
  <c r="H30" i="4"/>
  <c r="G48" i="4"/>
  <c r="H33" i="4"/>
  <c r="G51" i="4"/>
  <c r="G44" i="4"/>
  <c r="H35" i="4"/>
  <c r="G53" i="4"/>
  <c r="H27" i="4"/>
  <c r="G45" i="4"/>
  <c r="H36" i="4"/>
  <c r="G54" i="4"/>
  <c r="H37" i="4"/>
  <c r="G55" i="4"/>
  <c r="H34" i="4"/>
  <c r="G52" i="4"/>
  <c r="H29" i="4"/>
  <c r="G47" i="4"/>
  <c r="H31" i="4"/>
  <c r="G49" i="4"/>
  <c r="H28" i="4"/>
  <c r="G46" i="4"/>
  <c r="H32" i="4"/>
  <c r="G50" i="4"/>
</calcChain>
</file>

<file path=xl/sharedStrings.xml><?xml version="1.0" encoding="utf-8"?>
<sst xmlns="http://schemas.openxmlformats.org/spreadsheetml/2006/main" count="143" uniqueCount="87">
  <si>
    <t>別紙</t>
    <rPh sb="0" eb="2">
      <t>ベッシ</t>
    </rPh>
    <phoneticPr fontId="2"/>
  </si>
  <si>
    <t>２　　参加構成員ごとの内訳</t>
    <rPh sb="3" eb="5">
      <t>サンカ</t>
    </rPh>
    <rPh sb="5" eb="8">
      <t>コウセイイン</t>
    </rPh>
    <rPh sb="11" eb="13">
      <t>ウチワケ</t>
    </rPh>
    <phoneticPr fontId="2"/>
  </si>
  <si>
    <t>合計</t>
    <rPh sb="0" eb="2">
      <t>ゴウケイ</t>
    </rPh>
    <phoneticPr fontId="11"/>
  </si>
  <si>
    <t>（注）番号は、参加構成員ごとの整理番号とする。</t>
    <phoneticPr fontId="11"/>
  </si>
  <si>
    <t>選択肢
・115％
・130％
・150％
・170％</t>
    <rPh sb="0" eb="3">
      <t>センタクシ</t>
    </rPh>
    <phoneticPr fontId="2"/>
  </si>
  <si>
    <t>（注）分割納付を希望する参加構成員は「〇」を、希望しない場合は「×」を記載する。</t>
    <rPh sb="1" eb="2">
      <t>チュウ</t>
    </rPh>
    <rPh sb="3" eb="7">
      <t>ブンカツノウフ</t>
    </rPh>
    <rPh sb="8" eb="10">
      <t>キボウ</t>
    </rPh>
    <rPh sb="12" eb="17">
      <t>サンカコウセイイン</t>
    </rPh>
    <rPh sb="23" eb="25">
      <t>キボウ</t>
    </rPh>
    <rPh sb="28" eb="30">
      <t>バアイ</t>
    </rPh>
    <rPh sb="35" eb="37">
      <t>キサイ</t>
    </rPh>
    <phoneticPr fontId="11"/>
  </si>
  <si>
    <t>　　　切り捨てにより100円単位で記載する。</t>
    <phoneticPr fontId="11"/>
  </si>
  <si>
    <t>対象燃料購入数量</t>
    <rPh sb="0" eb="2">
      <t>タイショウ</t>
    </rPh>
    <rPh sb="2" eb="4">
      <t>ネンリョウ</t>
    </rPh>
    <rPh sb="4" eb="6">
      <t>コウニュウ</t>
    </rPh>
    <rPh sb="6" eb="8">
      <t>スウリョウ</t>
    </rPh>
    <phoneticPr fontId="2"/>
  </si>
  <si>
    <t>（注）※は、「燃料購入予定数量×積立単価×1/2」で算出する（農家積立分）。</t>
    <rPh sb="7" eb="9">
      <t>ネンリョウ</t>
    </rPh>
    <phoneticPr fontId="11"/>
  </si>
  <si>
    <t>番号</t>
    <rPh sb="0" eb="2">
      <t>バンゴウ</t>
    </rPh>
    <phoneticPr fontId="2"/>
  </si>
  <si>
    <t>氏　名</t>
    <rPh sb="0" eb="1">
      <t>シ</t>
    </rPh>
    <rPh sb="2" eb="3">
      <t>メイ</t>
    </rPh>
    <phoneticPr fontId="2"/>
  </si>
  <si>
    <t>住　所</t>
    <rPh sb="0" eb="1">
      <t>ジュウ</t>
    </rPh>
    <rPh sb="2" eb="3">
      <t>ショ</t>
    </rPh>
    <phoneticPr fontId="2"/>
  </si>
  <si>
    <t>施設園芸用燃料購入数量等設定の内訳（令和７事業年度）</t>
    <rPh sb="0" eb="2">
      <t>シセツ</t>
    </rPh>
    <rPh sb="2" eb="4">
      <t>エンゲイ</t>
    </rPh>
    <rPh sb="4" eb="5">
      <t>ヨウ</t>
    </rPh>
    <rPh sb="5" eb="7">
      <t>ネンリョウ</t>
    </rPh>
    <rPh sb="7" eb="9">
      <t>コウニュウ</t>
    </rPh>
    <rPh sb="9" eb="11">
      <t>スウリョウ</t>
    </rPh>
    <rPh sb="11" eb="12">
      <t>トウ</t>
    </rPh>
    <rPh sb="12" eb="14">
      <t>セッテイ</t>
    </rPh>
    <rPh sb="15" eb="17">
      <t>ウチワケ</t>
    </rPh>
    <rPh sb="18" eb="20">
      <t>レイワ</t>
    </rPh>
    <rPh sb="21" eb="23">
      <t>ジギョウ</t>
    </rPh>
    <rPh sb="23" eb="25">
      <t>ネンド</t>
    </rPh>
    <phoneticPr fontId="2"/>
  </si>
  <si>
    <t>Ａ重油</t>
    <rPh sb="1" eb="3">
      <t>ジュウユ</t>
    </rPh>
    <phoneticPr fontId="2"/>
  </si>
  <si>
    <t>灯油</t>
    <rPh sb="0" eb="2">
      <t>トウユ</t>
    </rPh>
    <phoneticPr fontId="2"/>
  </si>
  <si>
    <t>ＬＰガス</t>
    <phoneticPr fontId="11"/>
  </si>
  <si>
    <t>燃料補填金積立金額（円）①</t>
    <rPh sb="0" eb="2">
      <t>ネンリョウ</t>
    </rPh>
    <rPh sb="2" eb="5">
      <t>ホテンキン</t>
    </rPh>
    <rPh sb="5" eb="9">
      <t>ツミタテキンガク</t>
    </rPh>
    <rPh sb="10" eb="11">
      <t>エン</t>
    </rPh>
    <phoneticPr fontId="2"/>
  </si>
  <si>
    <t>　油種等
・Ａ重油
・灯油
・ＬＰガス</t>
    <rPh sb="1" eb="3">
      <t>ユシュ</t>
    </rPh>
    <rPh sb="3" eb="4">
      <t>トウ</t>
    </rPh>
    <rPh sb="11" eb="13">
      <t>トウユ</t>
    </rPh>
    <phoneticPr fontId="2"/>
  </si>
  <si>
    <t>別紙様式第７号（第１４条第１項関係）</t>
    <rPh sb="0" eb="2">
      <t>ベッシ</t>
    </rPh>
    <rPh sb="2" eb="4">
      <t>ヨウシキ</t>
    </rPh>
    <rPh sb="4" eb="5">
      <t>ダイ</t>
    </rPh>
    <rPh sb="6" eb="7">
      <t>ゴウ</t>
    </rPh>
    <rPh sb="8" eb="9">
      <t>ダイ</t>
    </rPh>
    <rPh sb="11" eb="12">
      <t>ジョウ</t>
    </rPh>
    <rPh sb="12" eb="13">
      <t>ダイ</t>
    </rPh>
    <rPh sb="14" eb="15">
      <t>コウ</t>
    </rPh>
    <rPh sb="15" eb="17">
      <t>カンケイ</t>
    </rPh>
    <phoneticPr fontId="11"/>
  </si>
  <si>
    <t>施設園芸用燃料購入数量等設定申込書（令和７事業年度）</t>
    <rPh sb="0" eb="4">
      <t>シセツエンゲイ</t>
    </rPh>
    <rPh sb="4" eb="5">
      <t>ヨウ</t>
    </rPh>
    <rPh sb="5" eb="7">
      <t>ネンリョウ</t>
    </rPh>
    <rPh sb="7" eb="9">
      <t>コウニュウ</t>
    </rPh>
    <rPh sb="9" eb="11">
      <t>スウリョウ</t>
    </rPh>
    <rPh sb="11" eb="12">
      <t>トウ</t>
    </rPh>
    <rPh sb="12" eb="14">
      <t>セッテイ</t>
    </rPh>
    <rPh sb="14" eb="17">
      <t>モウシコミショ</t>
    </rPh>
    <rPh sb="18" eb="20">
      <t>レイワ</t>
    </rPh>
    <rPh sb="21" eb="25">
      <t>ジギョウネンド</t>
    </rPh>
    <phoneticPr fontId="11"/>
  </si>
  <si>
    <t>令和　　年　　月　　日</t>
    <rPh sb="0" eb="2">
      <t>レイワ</t>
    </rPh>
    <rPh sb="4" eb="5">
      <t>ネン</t>
    </rPh>
    <rPh sb="7" eb="8">
      <t>ガツ</t>
    </rPh>
    <rPh sb="10" eb="11">
      <t>ニチ</t>
    </rPh>
    <phoneticPr fontId="11"/>
  </si>
  <si>
    <t>住所</t>
    <rPh sb="0" eb="2">
      <t>ジュウショ</t>
    </rPh>
    <phoneticPr fontId="11"/>
  </si>
  <si>
    <t>組織名</t>
    <rPh sb="0" eb="3">
      <t>ソシキメイ</t>
    </rPh>
    <phoneticPr fontId="11"/>
  </si>
  <si>
    <t>代表者職名、代表者名</t>
    <rPh sb="0" eb="3">
      <t>ダイヒョウシャ</t>
    </rPh>
    <rPh sb="3" eb="5">
      <t>ショクメイ</t>
    </rPh>
    <rPh sb="6" eb="9">
      <t>ダイヒョウシャ</t>
    </rPh>
    <rPh sb="9" eb="10">
      <t>メイ</t>
    </rPh>
    <phoneticPr fontId="11"/>
  </si>
  <si>
    <t>　令和７事業年度の施設園芸用燃料価格差補填金の対象となる燃料購入数量等の設定を以下のとおり申し込みます。
　なお、参加構成員ごとの燃料購入数量等の内訳は別紙のとおりです。</t>
    <rPh sb="1" eb="3">
      <t>レイワ</t>
    </rPh>
    <rPh sb="4" eb="8">
      <t>ジギョウネンド</t>
    </rPh>
    <rPh sb="9" eb="13">
      <t>シセツエンゲイ</t>
    </rPh>
    <rPh sb="13" eb="14">
      <t>ヨウ</t>
    </rPh>
    <rPh sb="14" eb="16">
      <t>ネンリョウ</t>
    </rPh>
    <rPh sb="16" eb="18">
      <t>カカク</t>
    </rPh>
    <rPh sb="18" eb="19">
      <t>サ</t>
    </rPh>
    <rPh sb="19" eb="22">
      <t>ホテンキン</t>
    </rPh>
    <rPh sb="23" eb="25">
      <t>タイショウ</t>
    </rPh>
    <rPh sb="28" eb="30">
      <t>ネンリョウ</t>
    </rPh>
    <rPh sb="30" eb="32">
      <t>コウニュウ</t>
    </rPh>
    <rPh sb="32" eb="34">
      <t>スウリョウ</t>
    </rPh>
    <rPh sb="34" eb="35">
      <t>トウ</t>
    </rPh>
    <rPh sb="36" eb="38">
      <t>セッテイ</t>
    </rPh>
    <rPh sb="39" eb="41">
      <t>イカ</t>
    </rPh>
    <rPh sb="45" eb="46">
      <t>モウ</t>
    </rPh>
    <rPh sb="47" eb="48">
      <t>コ</t>
    </rPh>
    <rPh sb="57" eb="62">
      <t>サンカコウセイイン</t>
    </rPh>
    <rPh sb="65" eb="67">
      <t>ネンリョウ</t>
    </rPh>
    <rPh sb="67" eb="69">
      <t>コウニュウ</t>
    </rPh>
    <rPh sb="69" eb="71">
      <t>スウリョウ</t>
    </rPh>
    <rPh sb="71" eb="72">
      <t>トウ</t>
    </rPh>
    <rPh sb="73" eb="75">
      <t>ウチワケ</t>
    </rPh>
    <rPh sb="76" eb="78">
      <t>ベッシ</t>
    </rPh>
    <phoneticPr fontId="11"/>
  </si>
  <si>
    <t>契約管理番号</t>
    <phoneticPr fontId="11"/>
  </si>
  <si>
    <t>►</t>
    <phoneticPr fontId="11"/>
  </si>
  <si>
    <t>１．対象期間</t>
    <rPh sb="2" eb="6">
      <t>タイショウキカン</t>
    </rPh>
    <phoneticPr fontId="11"/>
  </si>
  <si>
    <t>２．対象数量（施設園芸用燃料価格差補填金の対象となる燃料購入予定数量）</t>
    <rPh sb="2" eb="6">
      <t>タイショウスウリョウ</t>
    </rPh>
    <rPh sb="7" eb="11">
      <t>シセツエンゲイ</t>
    </rPh>
    <rPh sb="11" eb="12">
      <t>ヨウ</t>
    </rPh>
    <rPh sb="12" eb="14">
      <t>ネンリョウ</t>
    </rPh>
    <rPh sb="14" eb="17">
      <t>カカクサ</t>
    </rPh>
    <rPh sb="17" eb="20">
      <t>ホテンキン</t>
    </rPh>
    <rPh sb="21" eb="23">
      <t>タイショウ</t>
    </rPh>
    <rPh sb="26" eb="28">
      <t>ネンリョウ</t>
    </rPh>
    <rPh sb="28" eb="30">
      <t>コウニュウ</t>
    </rPh>
    <rPh sb="30" eb="32">
      <t>ヨテイ</t>
    </rPh>
    <rPh sb="32" eb="34">
      <t>スウリョウ</t>
    </rPh>
    <phoneticPr fontId="11"/>
  </si>
  <si>
    <t>選択肢（積立方式）</t>
    <rPh sb="0" eb="3">
      <t>センタクシ</t>
    </rPh>
    <rPh sb="4" eb="8">
      <t>ツミタテホウシキ</t>
    </rPh>
    <phoneticPr fontId="11"/>
  </si>
  <si>
    <t>油種等</t>
    <rPh sb="0" eb="3">
      <t>ユシュトウ</t>
    </rPh>
    <phoneticPr fontId="11"/>
  </si>
  <si>
    <t>単価</t>
    <rPh sb="0" eb="2">
      <t>タンカ</t>
    </rPh>
    <phoneticPr fontId="11"/>
  </si>
  <si>
    <t>燃料購入予定数量</t>
    <rPh sb="0" eb="2">
      <t>ネンリョウ</t>
    </rPh>
    <rPh sb="2" eb="4">
      <t>コウニュウ</t>
    </rPh>
    <rPh sb="4" eb="6">
      <t>ヨテイ</t>
    </rPh>
    <rPh sb="6" eb="8">
      <t>スウリョウ</t>
    </rPh>
    <phoneticPr fontId="11"/>
  </si>
  <si>
    <t>燃料価格の115％相当までの高騰に備え積立て</t>
    <rPh sb="0" eb="2">
      <t>ネンリョウ</t>
    </rPh>
    <rPh sb="2" eb="4">
      <t>カカク</t>
    </rPh>
    <rPh sb="9" eb="11">
      <t>ソウトウ</t>
    </rPh>
    <rPh sb="14" eb="16">
      <t>コウトウ</t>
    </rPh>
    <rPh sb="17" eb="18">
      <t>ソナ</t>
    </rPh>
    <rPh sb="19" eb="21">
      <t>ツミタテ</t>
    </rPh>
    <phoneticPr fontId="11"/>
  </si>
  <si>
    <t>Ａ重油</t>
    <rPh sb="1" eb="3">
      <t>ジュウユ</t>
    </rPh>
    <phoneticPr fontId="11"/>
  </si>
  <si>
    <t>灯油</t>
    <rPh sb="0" eb="2">
      <t>トウユ</t>
    </rPh>
    <phoneticPr fontId="11"/>
  </si>
  <si>
    <t>14.1円/ﾘｯﾄﾙ</t>
    <rPh sb="4" eb="5">
      <t>エン</t>
    </rPh>
    <phoneticPr fontId="11"/>
  </si>
  <si>
    <t>15.0円/ﾘｯﾄﾙ</t>
  </si>
  <si>
    <t>18.6円/㎏</t>
  </si>
  <si>
    <t>28.2円/ﾘｯﾄﾙ</t>
  </si>
  <si>
    <t>29.9円/ﾘｯﾄﾙ</t>
  </si>
  <si>
    <t>37.3円/㎏</t>
  </si>
  <si>
    <t>47.1円/ﾘｯﾄﾙ</t>
  </si>
  <si>
    <t>49.9円/ﾘｯﾄﾙ</t>
  </si>
  <si>
    <t>62.1円/㎏</t>
  </si>
  <si>
    <t>65.9円/ﾘｯﾄﾙ</t>
  </si>
  <si>
    <t>69.8円/ﾘｯﾄﾙ</t>
  </si>
  <si>
    <t>86.9円/㎏</t>
  </si>
  <si>
    <t>燃料価格の130％相当までの高騰に備え積立て</t>
    <rPh sb="0" eb="2">
      <t>ネンリョウ</t>
    </rPh>
    <rPh sb="2" eb="4">
      <t>カカク</t>
    </rPh>
    <rPh sb="9" eb="11">
      <t>ソウトウ</t>
    </rPh>
    <rPh sb="14" eb="16">
      <t>コウトウ</t>
    </rPh>
    <rPh sb="17" eb="18">
      <t>ソナ</t>
    </rPh>
    <rPh sb="19" eb="21">
      <t>ツミタテ</t>
    </rPh>
    <phoneticPr fontId="11"/>
  </si>
  <si>
    <t>燃料価格の150％相当までの高騰に備え積立て</t>
    <rPh sb="0" eb="2">
      <t>ネンリョウ</t>
    </rPh>
    <rPh sb="2" eb="4">
      <t>カカク</t>
    </rPh>
    <rPh sb="9" eb="11">
      <t>ソウトウ</t>
    </rPh>
    <rPh sb="14" eb="16">
      <t>コウトウ</t>
    </rPh>
    <rPh sb="17" eb="18">
      <t>ソナ</t>
    </rPh>
    <rPh sb="19" eb="21">
      <t>ツミタテ</t>
    </rPh>
    <phoneticPr fontId="11"/>
  </si>
  <si>
    <t>燃料価格の170％相当までの高騰に備え積立て</t>
    <rPh sb="0" eb="2">
      <t>ネンリョウ</t>
    </rPh>
    <rPh sb="2" eb="4">
      <t>カカク</t>
    </rPh>
    <rPh sb="9" eb="11">
      <t>ソウトウ</t>
    </rPh>
    <rPh sb="14" eb="16">
      <t>コウトウ</t>
    </rPh>
    <rPh sb="17" eb="18">
      <t>ソナ</t>
    </rPh>
    <rPh sb="19" eb="21">
      <t>ツミタテ</t>
    </rPh>
    <phoneticPr fontId="11"/>
  </si>
  <si>
    <t>番　号</t>
    <rPh sb="0" eb="1">
      <t>バン</t>
    </rPh>
    <rPh sb="2" eb="3">
      <t>ゴウ</t>
    </rPh>
    <phoneticPr fontId="11"/>
  </si>
  <si>
    <t>３．燃料補填積立の金額</t>
    <rPh sb="2" eb="4">
      <t>ネンリョウ</t>
    </rPh>
    <rPh sb="4" eb="6">
      <t>ホテン</t>
    </rPh>
    <rPh sb="6" eb="8">
      <t>ツミタテ</t>
    </rPh>
    <rPh sb="9" eb="11">
      <t>キンガク</t>
    </rPh>
    <phoneticPr fontId="11"/>
  </si>
  <si>
    <t>Ａ重油</t>
    <phoneticPr fontId="11"/>
  </si>
  <si>
    <t>14.1円×数量設定申込書の数量</t>
    <rPh sb="4" eb="5">
      <t>エン</t>
    </rPh>
    <rPh sb="6" eb="8">
      <t>スウリョウ</t>
    </rPh>
    <rPh sb="8" eb="10">
      <t>セッテイ</t>
    </rPh>
    <rPh sb="10" eb="13">
      <t>モウシコミショ</t>
    </rPh>
    <rPh sb="14" eb="16">
      <t>スウリョウ</t>
    </rPh>
    <phoneticPr fontId="11"/>
  </si>
  <si>
    <t>15.0円×数量設定申込書の数量</t>
    <phoneticPr fontId="11"/>
  </si>
  <si>
    <t>18.6円×数量設定申込書の数量</t>
    <phoneticPr fontId="11"/>
  </si>
  <si>
    <t>28.2円×数量設定申込書の数量</t>
    <phoneticPr fontId="11"/>
  </si>
  <si>
    <t>29.9円×数量設定申込書の数量</t>
    <phoneticPr fontId="11"/>
  </si>
  <si>
    <t>37.3円×数量設定申込書の数量</t>
    <phoneticPr fontId="11"/>
  </si>
  <si>
    <t>47.1円×数量設定申込書の数量</t>
    <phoneticPr fontId="11"/>
  </si>
  <si>
    <t>49.9円×数量設定申込書の数量</t>
    <phoneticPr fontId="11"/>
  </si>
  <si>
    <t>62.1円×数量設定申込書の数量</t>
    <phoneticPr fontId="11"/>
  </si>
  <si>
    <t>65.9円×数量設定申込書の数量</t>
    <phoneticPr fontId="11"/>
  </si>
  <si>
    <t>69.8円×数量設定申込書の数量</t>
    <phoneticPr fontId="11"/>
  </si>
  <si>
    <t>86.9円×数量設定申込書の数量</t>
    <phoneticPr fontId="11"/>
  </si>
  <si>
    <t>×1/2＝</t>
    <phoneticPr fontId="11"/>
  </si>
  <si>
    <t>計</t>
    <rPh sb="0" eb="1">
      <t>ケイ</t>
    </rPh>
    <phoneticPr fontId="11"/>
  </si>
  <si>
    <t>＊積立の金額は、参加構成員ごとに計算結果を切り捨てにより100円単位としたものです。</t>
    <phoneticPr fontId="11"/>
  </si>
  <si>
    <t xml:space="preserve">【燃料購入数量等設定における留意事項】
・燃料購入数量の設定に関する証拠書類の提出を求めた場合は、必ず提出してください。提出がない場合には、燃料購入数量が設定できない場合があります。
・当協議会から指示があった場合には、指定月の燃料の購入数量を領収書、納品書等の写しを添付して速やかに報告してください。
・燃料購入数量等が設定されましたらお知らせしますので、燃料補塡積立金必要額を納入してください。 </t>
    <phoneticPr fontId="11"/>
  </si>
  <si>
    <t>別紙様式第７号に添付</t>
    <rPh sb="0" eb="2">
      <t>ベッシ</t>
    </rPh>
    <rPh sb="2" eb="4">
      <t>ヨウシキ</t>
    </rPh>
    <rPh sb="4" eb="5">
      <t>ダイ</t>
    </rPh>
    <rPh sb="6" eb="7">
      <t>ゴウ</t>
    </rPh>
    <rPh sb="8" eb="10">
      <t>テンプ</t>
    </rPh>
    <phoneticPr fontId="2"/>
  </si>
  <si>
    <t>の燃料購入予定数量等設定の内訳は以下のとおりです。</t>
    <phoneticPr fontId="11"/>
  </si>
  <si>
    <t>（支援対象者名）</t>
    <rPh sb="1" eb="6">
      <t>シエンタイショウシャ</t>
    </rPh>
    <rPh sb="6" eb="7">
      <t>メイ</t>
    </rPh>
    <phoneticPr fontId="11"/>
  </si>
  <si>
    <t>１　　参加構成員数　　　　名</t>
    <rPh sb="3" eb="5">
      <t>サンカ</t>
    </rPh>
    <rPh sb="5" eb="8">
      <t>コウセイイン</t>
    </rPh>
    <rPh sb="8" eb="9">
      <t>スウ</t>
    </rPh>
    <rPh sb="13" eb="14">
      <t>メイ</t>
    </rPh>
    <phoneticPr fontId="2"/>
  </si>
  <si>
    <t>令和７事業年度
対象期間</t>
    <rPh sb="0" eb="2">
      <t>レイワ</t>
    </rPh>
    <rPh sb="3" eb="5">
      <t>ジギョウ</t>
    </rPh>
    <rPh sb="5" eb="7">
      <t>ネンド</t>
    </rPh>
    <rPh sb="8" eb="10">
      <t>タイショウ</t>
    </rPh>
    <rPh sb="10" eb="12">
      <t>キカン</t>
    </rPh>
    <phoneticPr fontId="2"/>
  </si>
  <si>
    <t>令和７年　月　日～令和８年　月　日</t>
    <rPh sb="7" eb="8">
      <t>ニチ</t>
    </rPh>
    <rPh sb="16" eb="17">
      <t>ニチ</t>
    </rPh>
    <phoneticPr fontId="11"/>
  </si>
  <si>
    <t xml:space="preserve"> 選択された単価</t>
    <rPh sb="1" eb="3">
      <t>センタク</t>
    </rPh>
    <rPh sb="6" eb="8">
      <t>タンカ</t>
    </rPh>
    <phoneticPr fontId="11"/>
  </si>
  <si>
    <t>分割納付</t>
    <rPh sb="0" eb="4">
      <t>ブンカツノウフ</t>
    </rPh>
    <phoneticPr fontId="11"/>
  </si>
  <si>
    <t>備考</t>
    <rPh sb="0" eb="2">
      <t>ビコウ</t>
    </rPh>
    <phoneticPr fontId="11"/>
  </si>
  <si>
    <t>〇</t>
  </si>
  <si>
    <t>〇</t>
    <phoneticPr fontId="11"/>
  </si>
  <si>
    <t>×</t>
  </si>
  <si>
    <t>×</t>
    <phoneticPr fontId="11"/>
  </si>
  <si>
    <t>Ａ重油</t>
  </si>
  <si>
    <t>灯油</t>
  </si>
  <si>
    <t>ＬＰガス</t>
  </si>
  <si>
    <t>兵庫県燃油価格高騰対策協議会会長　様</t>
    <rPh sb="0" eb="14">
      <t>ヒョウゴケンネンユカカクコウトウタイサクキョウギカイ</t>
    </rPh>
    <rPh sb="14" eb="16">
      <t>カイチョウ</t>
    </rPh>
    <rPh sb="17" eb="18">
      <t>サマ</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</si>
</sst>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
    <numFmt numFmtId="177" formatCode="#,###&quot;円&quot;"/>
    <numFmt numFmtId="178" formatCode="&quot;(&quot;#,###&quot;㍑)&quot;"/>
    <numFmt numFmtId="179" formatCode="&quot;(&quot;#,###&quot;kg)&quot;"/>
    <numFmt numFmtId="180" formatCode="#,##0&quot;ℓ&quot;"/>
    <numFmt numFmtId="181" formatCode="#,##0&quot;㎏&quot;"/>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ゴシック"/>
      <family val="3"/>
      <charset val="128"/>
    </font>
    <font>
      <sz val="11.5"/>
      <name val="ＭＳ Ｐ明朝"/>
      <family val="1"/>
      <charset val="128"/>
    </font>
    <font>
      <u/>
      <sz val="11"/>
      <color theme="10"/>
      <name val="ＭＳ 明朝"/>
      <family val="1"/>
      <charset val="128"/>
    </font>
    <font>
      <sz val="12"/>
      <name val="ＭＳ 明朝"/>
      <family val="1"/>
      <charset val="128"/>
    </font>
    <font>
      <sz val="11"/>
      <name val="ＭＳ 明朝"/>
      <family val="1"/>
      <charset val="128"/>
    </font>
    <font>
      <sz val="6"/>
      <name val="ＭＳ Ｐゴシック"/>
      <family val="3"/>
      <charset val="128"/>
      <scheme val="minor"/>
    </font>
    <font>
      <sz val="10"/>
      <name val="ＭＳ 明朝"/>
      <family val="1"/>
      <charset val="128"/>
    </font>
    <font>
      <sz val="10"/>
      <color rgb="FFFF0000"/>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4"/>
      <name val="Wingdings"/>
      <family val="1"/>
      <charset val="2"/>
    </font>
    <font>
      <sz val="13"/>
      <color theme="1"/>
      <name val="ＭＳ 明朝"/>
      <family val="1"/>
      <charset val="128"/>
    </font>
    <font>
      <sz val="9"/>
      <color theme="1"/>
      <name val="ＭＳ 明朝"/>
      <family val="1"/>
      <charset val="128"/>
    </font>
    <font>
      <sz val="10"/>
      <color theme="5" tint="-0.499984740745262"/>
      <name val="ＭＳ 明朝"/>
      <family val="1"/>
      <charset val="128"/>
    </font>
    <font>
      <sz val="9"/>
      <color rgb="FFFF0000"/>
      <name val="ＭＳ Ｐゴシック"/>
      <family val="3"/>
      <charset val="128"/>
    </font>
    <font>
      <sz val="9"/>
      <color rgb="FF7030A0"/>
      <name val="ＭＳ Ｐゴシック"/>
      <family val="3"/>
      <charset val="128"/>
    </font>
    <font>
      <sz val="11"/>
      <color rgb="FF7030A0"/>
      <name val="ＭＳ Ｐゴシック"/>
      <family val="3"/>
      <charset val="128"/>
    </font>
  </fonts>
  <fills count="3">
    <fill>
      <patternFill patternType="none"/>
    </fill>
    <fill>
      <patternFill patternType="gray125"/>
    </fill>
    <fill>
      <patternFill patternType="solid">
        <fgColor rgb="FFFEF6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int="0.34998626667073579"/>
      </top>
      <bottom/>
      <diagonal/>
    </border>
    <border>
      <left/>
      <right/>
      <top/>
      <bottom style="thin">
        <color theme="1" tint="0.34998626667073579"/>
      </bottom>
      <diagonal/>
    </border>
  </borders>
  <cellStyleXfs count="88">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6"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10"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6" fontId="3" fillId="0" borderId="0" applyFont="0" applyFill="0" applyBorder="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4" fillId="0" borderId="0"/>
    <xf numFmtId="0" fontId="6" fillId="0" borderId="0">
      <alignment vertical="center"/>
    </xf>
    <xf numFmtId="0" fontId="5"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6" fillId="0" borderId="0">
      <alignment vertical="center"/>
    </xf>
    <xf numFmtId="0" fontId="3" fillId="0" borderId="0"/>
    <xf numFmtId="0" fontId="9"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3" fillId="0" borderId="0" applyFont="0" applyFill="0" applyBorder="0" applyAlignment="0" applyProtection="0">
      <alignment vertical="center"/>
    </xf>
    <xf numFmtId="38" fontId="4" fillId="0" borderId="0" applyFont="0" applyFill="0" applyBorder="0" applyAlignment="0" applyProtection="0">
      <alignment vertical="center"/>
    </xf>
  </cellStyleXfs>
  <cellXfs count="107">
    <xf numFmtId="0" fontId="0" fillId="0" borderId="0" xfId="0">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2" fillId="0" borderId="1" xfId="40" applyFont="1" applyBorder="1" applyAlignment="1">
      <alignment horizontal="center" vertical="center" textRotation="255"/>
    </xf>
    <xf numFmtId="0" fontId="15" fillId="0" borderId="1" xfId="40" applyFont="1" applyBorder="1" applyAlignment="1">
      <alignment horizontal="center" vertical="center"/>
    </xf>
    <xf numFmtId="0" fontId="14" fillId="0" borderId="1" xfId="0" applyFont="1" applyBorder="1" applyAlignment="1">
      <alignment vertical="center" shrinkToFit="1"/>
    </xf>
    <xf numFmtId="38" fontId="14" fillId="0" borderId="1" xfId="87" applyFont="1" applyFill="1" applyBorder="1" applyAlignment="1">
      <alignment vertical="center"/>
    </xf>
    <xf numFmtId="38" fontId="14" fillId="0" borderId="1" xfId="2" applyFont="1" applyFill="1" applyBorder="1" applyAlignment="1">
      <alignment vertical="center"/>
    </xf>
    <xf numFmtId="0" fontId="14" fillId="0" borderId="1" xfId="40" applyFont="1" applyBorder="1" applyAlignment="1">
      <alignment horizontal="center" vertical="center"/>
    </xf>
    <xf numFmtId="38" fontId="10" fillId="0" borderId="1" xfId="2" applyFont="1" applyFill="1" applyBorder="1">
      <alignment vertical="center"/>
    </xf>
    <xf numFmtId="0" fontId="12" fillId="0" borderId="1" xfId="4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shrinkToFit="1"/>
    </xf>
    <xf numFmtId="38" fontId="10" fillId="0" borderId="1" xfId="87" applyFont="1" applyFill="1" applyBorder="1" applyAlignment="1">
      <alignment vertical="center"/>
    </xf>
    <xf numFmtId="0" fontId="14" fillId="0" borderId="3" xfId="0" applyFont="1" applyBorder="1" applyAlignment="1">
      <alignment horizontal="center" vertical="center" wrapText="1"/>
    </xf>
    <xf numFmtId="38" fontId="14" fillId="0" borderId="4" xfId="2" applyFont="1" applyBorder="1">
      <alignment vertical="center"/>
    </xf>
    <xf numFmtId="0" fontId="14" fillId="0" borderId="1" xfId="0" applyFont="1" applyBorder="1" applyAlignment="1">
      <alignment horizontal="center" vertical="center" wrapText="1"/>
    </xf>
    <xf numFmtId="38" fontId="14" fillId="0" borderId="1" xfId="2" applyFont="1" applyBorder="1">
      <alignment vertical="center"/>
    </xf>
    <xf numFmtId="38" fontId="14" fillId="0" borderId="3" xfId="2" applyFont="1" applyBorder="1">
      <alignment vertical="center"/>
    </xf>
    <xf numFmtId="49" fontId="14" fillId="0" borderId="0" xfId="0" applyNumberFormat="1" applyFont="1">
      <alignment vertical="center"/>
    </xf>
    <xf numFmtId="0" fontId="14" fillId="0" borderId="0" xfId="0" applyFont="1" applyAlignment="1">
      <alignment horizontal="right" vertical="center"/>
    </xf>
    <xf numFmtId="9" fontId="14" fillId="0" borderId="0" xfId="0" applyNumberFormat="1" applyFont="1">
      <alignment vertical="center"/>
    </xf>
    <xf numFmtId="176" fontId="14" fillId="0" borderId="0" xfId="0" applyNumberFormat="1" applyFont="1">
      <alignment vertical="center"/>
    </xf>
    <xf numFmtId="0" fontId="17" fillId="0" borderId="0" xfId="0" applyFont="1">
      <alignment vertical="center"/>
    </xf>
    <xf numFmtId="0" fontId="17" fillId="0" borderId="0" xfId="0" applyFont="1" applyAlignment="1">
      <alignment horizontal="right" vertical="center"/>
    </xf>
    <xf numFmtId="0" fontId="18" fillId="0" borderId="0" xfId="0" applyFont="1" applyAlignment="1">
      <alignment horizontal="justify" vertical="center"/>
    </xf>
    <xf numFmtId="0" fontId="17" fillId="0" borderId="7" xfId="0" applyFont="1" applyBorder="1" applyAlignment="1">
      <alignment horizontal="centerContinuous" vertical="center"/>
    </xf>
    <xf numFmtId="0" fontId="17" fillId="0" borderId="7" xfId="0" applyFont="1" applyBorder="1" applyAlignment="1">
      <alignment horizontal="center" vertical="center"/>
    </xf>
    <xf numFmtId="0" fontId="17" fillId="0" borderId="0" xfId="0" applyFont="1" applyAlignment="1">
      <alignment horizontal="centerContinuous" vertical="center"/>
    </xf>
    <xf numFmtId="177" fontId="17" fillId="0" borderId="0" xfId="0" applyNumberFormat="1" applyFont="1">
      <alignment vertical="center"/>
    </xf>
    <xf numFmtId="179" fontId="17" fillId="0" borderId="0" xfId="0" applyNumberFormat="1" applyFont="1">
      <alignment vertical="center"/>
    </xf>
    <xf numFmtId="9" fontId="17" fillId="0" borderId="0" xfId="0" applyNumberFormat="1" applyFont="1" applyAlignment="1">
      <alignment horizontal="center" vertical="center"/>
    </xf>
    <xf numFmtId="0" fontId="17" fillId="0" borderId="10" xfId="0" applyFont="1" applyBorder="1" applyAlignment="1">
      <alignment horizontal="centerContinuous" vertical="center"/>
    </xf>
    <xf numFmtId="0" fontId="17" fillId="0" borderId="11" xfId="0" applyFont="1" applyBorder="1" applyAlignment="1">
      <alignment horizontal="centerContinuous" vertical="center"/>
    </xf>
    <xf numFmtId="177" fontId="17" fillId="0" borderId="1" xfId="0" applyNumberFormat="1" applyFont="1" applyBorder="1" applyAlignment="1">
      <alignment horizontal="centerContinuous" vertical="center"/>
    </xf>
    <xf numFmtId="0" fontId="16" fillId="0" borderId="7" xfId="0" applyFont="1" applyBorder="1" applyAlignment="1">
      <alignment horizontal="right" vertical="center"/>
    </xf>
    <xf numFmtId="0" fontId="19" fillId="0" borderId="0" xfId="0" applyFont="1">
      <alignment vertical="center"/>
    </xf>
    <xf numFmtId="0" fontId="16" fillId="0" borderId="12" xfId="0" applyFont="1" applyBorder="1">
      <alignment vertical="center"/>
    </xf>
    <xf numFmtId="0" fontId="19" fillId="0" borderId="12" xfId="0" applyFont="1" applyBorder="1" applyAlignment="1">
      <alignment horizontal="centerContinuous" vertical="center"/>
    </xf>
    <xf numFmtId="178" fontId="19" fillId="0" borderId="12" xfId="0" applyNumberFormat="1" applyFont="1" applyBorder="1">
      <alignment vertical="center"/>
    </xf>
    <xf numFmtId="0" fontId="19" fillId="0" borderId="12" xfId="0" applyFont="1" applyBorder="1">
      <alignment vertical="center"/>
    </xf>
    <xf numFmtId="0" fontId="16" fillId="0" borderId="0" xfId="0" applyFont="1">
      <alignment vertical="center"/>
    </xf>
    <xf numFmtId="0" fontId="19" fillId="0" borderId="0" xfId="0" applyFont="1" applyAlignment="1">
      <alignment horizontal="centerContinuous" vertical="center"/>
    </xf>
    <xf numFmtId="178" fontId="19" fillId="0" borderId="0" xfId="0" applyNumberFormat="1" applyFont="1">
      <alignment vertical="center"/>
    </xf>
    <xf numFmtId="0" fontId="16" fillId="0" borderId="13" xfId="0" applyFont="1" applyBorder="1">
      <alignment vertical="center"/>
    </xf>
    <xf numFmtId="0" fontId="19" fillId="0" borderId="13" xfId="0" applyFont="1" applyBorder="1" applyAlignment="1">
      <alignment horizontal="centerContinuous" vertical="center"/>
    </xf>
    <xf numFmtId="0" fontId="19" fillId="0" borderId="13" xfId="0" applyFont="1" applyBorder="1">
      <alignment vertical="center"/>
    </xf>
    <xf numFmtId="179" fontId="19" fillId="0" borderId="13" xfId="0" applyNumberFormat="1" applyFont="1" applyBorder="1">
      <alignment vertical="center"/>
    </xf>
    <xf numFmtId="177" fontId="19" fillId="0" borderId="0" xfId="0" applyNumberFormat="1" applyFont="1">
      <alignment vertical="center"/>
    </xf>
    <xf numFmtId="177" fontId="19" fillId="0" borderId="13" xfId="0" applyNumberFormat="1" applyFont="1" applyBorder="1">
      <alignment vertical="center"/>
    </xf>
    <xf numFmtId="177" fontId="19" fillId="0" borderId="12" xfId="0" applyNumberFormat="1" applyFont="1" applyBorder="1">
      <alignment vertical="center"/>
    </xf>
    <xf numFmtId="0" fontId="16" fillId="0" borderId="6" xfId="0" applyFont="1" applyBorder="1">
      <alignment vertical="center"/>
    </xf>
    <xf numFmtId="0" fontId="19" fillId="0" borderId="6" xfId="0" applyFont="1" applyBorder="1" applyAlignment="1">
      <alignment horizontal="centerContinuous" vertical="center"/>
    </xf>
    <xf numFmtId="179" fontId="19" fillId="0" borderId="6" xfId="0" applyNumberFormat="1" applyFont="1" applyBorder="1">
      <alignment vertical="center"/>
    </xf>
    <xf numFmtId="0" fontId="19" fillId="0" borderId="6" xfId="0" applyFont="1" applyBorder="1">
      <alignment vertical="center"/>
    </xf>
    <xf numFmtId="177" fontId="19" fillId="0" borderId="6" xfId="0" applyNumberFormat="1" applyFont="1" applyBorder="1">
      <alignment vertical="center"/>
    </xf>
    <xf numFmtId="9" fontId="14" fillId="2" borderId="1" xfId="0" applyNumberFormat="1" applyFont="1" applyFill="1" applyBorder="1" applyAlignment="1">
      <alignment horizontal="center" vertical="center" shrinkToFit="1"/>
    </xf>
    <xf numFmtId="0" fontId="10" fillId="2" borderId="1" xfId="0" applyFont="1" applyFill="1" applyBorder="1" applyAlignment="1">
      <alignment horizontal="center" vertical="center"/>
    </xf>
    <xf numFmtId="38" fontId="15" fillId="0" borderId="1" xfId="2" applyFont="1" applyFill="1" applyBorder="1" applyAlignment="1">
      <alignment vertical="center"/>
    </xf>
    <xf numFmtId="38" fontId="14" fillId="0" borderId="1" xfId="2" applyFont="1" applyFill="1" applyBorder="1">
      <alignment vertical="center"/>
    </xf>
    <xf numFmtId="38" fontId="12" fillId="0" borderId="1" xfId="2" applyFont="1" applyFill="1" applyBorder="1" applyAlignment="1">
      <alignment vertical="center"/>
    </xf>
    <xf numFmtId="0" fontId="14" fillId="0" borderId="2"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38" fontId="24" fillId="0" borderId="0" xfId="0" applyNumberFormat="1" applyFont="1">
      <alignment vertical="center"/>
    </xf>
    <xf numFmtId="0" fontId="20" fillId="0" borderId="3" xfId="0" applyFont="1" applyBorder="1" applyAlignment="1">
      <alignment horizontal="center" vertical="center"/>
    </xf>
    <xf numFmtId="38" fontId="14" fillId="0" borderId="1" xfId="2" applyFont="1" applyFill="1" applyBorder="1" applyAlignment="1">
      <alignment horizontal="center" vertical="center"/>
    </xf>
    <xf numFmtId="180" fontId="14" fillId="0" borderId="1" xfId="2" applyNumberFormat="1" applyFont="1" applyBorder="1">
      <alignment vertical="center"/>
    </xf>
    <xf numFmtId="181" fontId="14" fillId="0" borderId="1" xfId="2" applyNumberFormat="1" applyFont="1" applyBorder="1">
      <alignment vertical="center"/>
    </xf>
    <xf numFmtId="0" fontId="14" fillId="0" borderId="0" xfId="0" applyFont="1" applyAlignment="1">
      <alignment horizontal="left" vertical="top" wrapText="1"/>
    </xf>
    <xf numFmtId="0" fontId="14" fillId="0" borderId="0" xfId="0" applyFont="1" applyAlignment="1">
      <alignment horizontal="left" vertical="top"/>
    </xf>
    <xf numFmtId="0" fontId="17" fillId="0" borderId="0" xfId="0" applyFont="1" applyAlignment="1">
      <alignment horizontal="right" vertical="center"/>
    </xf>
    <xf numFmtId="0" fontId="17" fillId="0" borderId="0" xfId="0" applyFont="1" applyAlignment="1">
      <alignment horizontal="left" vertical="center"/>
    </xf>
    <xf numFmtId="38" fontId="17" fillId="0" borderId="8" xfId="2" applyFont="1" applyBorder="1" applyAlignment="1">
      <alignment horizontal="right" vertical="center"/>
    </xf>
    <xf numFmtId="38" fontId="17" fillId="0" borderId="9" xfId="2" applyFont="1" applyBorder="1" applyAlignment="1">
      <alignment horizontal="right" vertical="center"/>
    </xf>
    <xf numFmtId="0" fontId="17" fillId="0" borderId="7" xfId="0" applyFont="1" applyBorder="1" applyAlignment="1">
      <alignment horizontal="left" vertical="center" wrapText="1"/>
    </xf>
    <xf numFmtId="9" fontId="19" fillId="0" borderId="0" xfId="0" applyNumberFormat="1" applyFont="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9" fontId="19" fillId="0" borderId="12" xfId="0" applyNumberFormat="1" applyFont="1" applyBorder="1" applyAlignment="1">
      <alignment horizontal="center" vertical="center"/>
    </xf>
    <xf numFmtId="9" fontId="19" fillId="0" borderId="13" xfId="0" applyNumberFormat="1" applyFont="1" applyBorder="1" applyAlignment="1">
      <alignment horizontal="center" vertical="center"/>
    </xf>
    <xf numFmtId="9" fontId="19" fillId="0" borderId="6" xfId="0" applyNumberFormat="1"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left" vertical="center" wrapText="1"/>
    </xf>
    <xf numFmtId="0" fontId="17" fillId="0" borderId="6" xfId="0" applyFont="1" applyBorder="1" applyAlignment="1">
      <alignment horizontal="center" vertical="center"/>
    </xf>
    <xf numFmtId="0" fontId="12" fillId="0" borderId="0" xfId="0" applyFont="1" applyAlignment="1">
      <alignment horizontal="left" vertical="center"/>
    </xf>
    <xf numFmtId="9" fontId="14" fillId="0" borderId="4" xfId="1" applyFont="1" applyBorder="1" applyAlignment="1">
      <alignment horizontal="center" vertical="center"/>
    </xf>
    <xf numFmtId="9" fontId="14" fillId="0" borderId="2" xfId="1" applyFont="1" applyBorder="1" applyAlignment="1">
      <alignment horizontal="center" vertical="center"/>
    </xf>
    <xf numFmtId="9" fontId="14" fillId="0" borderId="3" xfId="1"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cellXfs>
  <cellStyles count="88">
    <cellStyle name="パーセント" xfId="1" builtinId="5"/>
    <cellStyle name="パーセント 2" xfId="5" xr:uid="{00000000-0005-0000-0000-000001000000}"/>
    <cellStyle name="パーセント 2 2" xfId="6" xr:uid="{00000000-0005-0000-0000-000002000000}"/>
    <cellStyle name="パーセント 3" xfId="7" xr:uid="{00000000-0005-0000-0000-000003000000}"/>
    <cellStyle name="パーセント 4" xfId="8" xr:uid="{00000000-0005-0000-0000-000004000000}"/>
    <cellStyle name="パーセント 4 2" xfId="9" xr:uid="{00000000-0005-0000-0000-000005000000}"/>
    <cellStyle name="パーセント 5" xfId="10" xr:uid="{00000000-0005-0000-0000-000006000000}"/>
    <cellStyle name="パーセント 6" xfId="11" xr:uid="{00000000-0005-0000-0000-000007000000}"/>
    <cellStyle name="ハイパーリンク 2" xfId="12" xr:uid="{00000000-0005-0000-0000-000008000000}"/>
    <cellStyle name="桁区切り" xfId="2" builtinId="6"/>
    <cellStyle name="桁区切り 10" xfId="87" xr:uid="{00000000-0005-0000-0000-00000A000000}"/>
    <cellStyle name="桁区切り 2" xfId="4" xr:uid="{00000000-0005-0000-0000-00000B000000}"/>
    <cellStyle name="桁区切り 2 2" xfId="13" xr:uid="{00000000-0005-0000-0000-00000C000000}"/>
    <cellStyle name="桁区切り 2 3" xfId="14" xr:uid="{00000000-0005-0000-0000-00000D000000}"/>
    <cellStyle name="桁区切り 2 3 2" xfId="15" xr:uid="{00000000-0005-0000-0000-00000E000000}"/>
    <cellStyle name="桁区切り 2 3 2 2" xfId="56" xr:uid="{00000000-0005-0000-0000-00000F000000}"/>
    <cellStyle name="桁区切り 2 3 2 3" xfId="57" xr:uid="{00000000-0005-0000-0000-000010000000}"/>
    <cellStyle name="桁区切り 2 3 2 4" xfId="55" xr:uid="{00000000-0005-0000-0000-000011000000}"/>
    <cellStyle name="桁区切り 2 3 3" xfId="58" xr:uid="{00000000-0005-0000-0000-000012000000}"/>
    <cellStyle name="桁区切り 2 3 4" xfId="59" xr:uid="{00000000-0005-0000-0000-000013000000}"/>
    <cellStyle name="桁区切り 2 3 5" xfId="54" xr:uid="{00000000-0005-0000-0000-000014000000}"/>
    <cellStyle name="桁区切り 2 4" xfId="16" xr:uid="{00000000-0005-0000-0000-000015000000}"/>
    <cellStyle name="桁区切り 2 5" xfId="60" xr:uid="{00000000-0005-0000-0000-000016000000}"/>
    <cellStyle name="桁区切り 2 6" xfId="61" xr:uid="{00000000-0005-0000-0000-000017000000}"/>
    <cellStyle name="桁区切り 2 7" xfId="53" xr:uid="{00000000-0005-0000-0000-000018000000}"/>
    <cellStyle name="桁区切り 3" xfId="17" xr:uid="{00000000-0005-0000-0000-000019000000}"/>
    <cellStyle name="桁区切り 4" xfId="18" xr:uid="{00000000-0005-0000-0000-00001A000000}"/>
    <cellStyle name="桁区切り 5" xfId="19" xr:uid="{00000000-0005-0000-0000-00001B000000}"/>
    <cellStyle name="桁区切り 6" xfId="20" xr:uid="{00000000-0005-0000-0000-00001C000000}"/>
    <cellStyle name="桁区切り 7" xfId="21" xr:uid="{00000000-0005-0000-0000-00001D000000}"/>
    <cellStyle name="桁区切り 8" xfId="22" xr:uid="{00000000-0005-0000-0000-00001E000000}"/>
    <cellStyle name="桁区切り 8 2" xfId="63" xr:uid="{00000000-0005-0000-0000-00001F000000}"/>
    <cellStyle name="桁区切り 8 3" xfId="64" xr:uid="{00000000-0005-0000-0000-000020000000}"/>
    <cellStyle name="桁区切り 8 4" xfId="62" xr:uid="{00000000-0005-0000-0000-000021000000}"/>
    <cellStyle name="桁区切り 9" xfId="23" xr:uid="{00000000-0005-0000-0000-000022000000}"/>
    <cellStyle name="通貨 2" xfId="24" xr:uid="{00000000-0005-0000-0000-000023000000}"/>
    <cellStyle name="通貨 2 2" xfId="65" xr:uid="{00000000-0005-0000-0000-000024000000}"/>
    <cellStyle name="通貨 2 3" xfId="86" xr:uid="{00000000-0005-0000-0000-000025000000}"/>
    <cellStyle name="標準" xfId="0" builtinId="0"/>
    <cellStyle name="標準 10" xfId="25" xr:uid="{00000000-0005-0000-0000-000027000000}"/>
    <cellStyle name="標準 11" xfId="26" xr:uid="{00000000-0005-0000-0000-000028000000}"/>
    <cellStyle name="標準 11 2" xfId="27" xr:uid="{00000000-0005-0000-0000-000029000000}"/>
    <cellStyle name="標準 11 2 2" xfId="68" xr:uid="{00000000-0005-0000-0000-00002A000000}"/>
    <cellStyle name="標準 11 2 3" xfId="69" xr:uid="{00000000-0005-0000-0000-00002B000000}"/>
    <cellStyle name="標準 11 2 4" xfId="67" xr:uid="{00000000-0005-0000-0000-00002C000000}"/>
    <cellStyle name="標準 11 3" xfId="28" xr:uid="{00000000-0005-0000-0000-00002D000000}"/>
    <cellStyle name="標準 11 3 2" xfId="71" xr:uid="{00000000-0005-0000-0000-00002E000000}"/>
    <cellStyle name="標準 11 3 3" xfId="72" xr:uid="{00000000-0005-0000-0000-00002F000000}"/>
    <cellStyle name="標準 11 3 4" xfId="70" xr:uid="{00000000-0005-0000-0000-000030000000}"/>
    <cellStyle name="標準 11 4" xfId="73" xr:uid="{00000000-0005-0000-0000-000031000000}"/>
    <cellStyle name="標準 11 5" xfId="74" xr:uid="{00000000-0005-0000-0000-000032000000}"/>
    <cellStyle name="標準 11 6" xfId="66" xr:uid="{00000000-0005-0000-0000-000033000000}"/>
    <cellStyle name="標準 12" xfId="29" xr:uid="{00000000-0005-0000-0000-000034000000}"/>
    <cellStyle name="標準 13" xfId="30" xr:uid="{00000000-0005-0000-0000-000035000000}"/>
    <cellStyle name="標準 2" xfId="3" xr:uid="{00000000-0005-0000-0000-000036000000}"/>
    <cellStyle name="標準 2 2" xfId="31" xr:uid="{00000000-0005-0000-0000-000037000000}"/>
    <cellStyle name="標準 2 3" xfId="32" xr:uid="{00000000-0005-0000-0000-000038000000}"/>
    <cellStyle name="標準 2 4" xfId="33" xr:uid="{00000000-0005-0000-0000-000039000000}"/>
    <cellStyle name="標準 2 5" xfId="34" xr:uid="{00000000-0005-0000-0000-00003A000000}"/>
    <cellStyle name="標準 2 5 2" xfId="35" xr:uid="{00000000-0005-0000-0000-00003B000000}"/>
    <cellStyle name="標準 2 5 2 2" xfId="77" xr:uid="{00000000-0005-0000-0000-00003C000000}"/>
    <cellStyle name="標準 2 5 2 3" xfId="78" xr:uid="{00000000-0005-0000-0000-00003D000000}"/>
    <cellStyle name="標準 2 5 2 4" xfId="76" xr:uid="{00000000-0005-0000-0000-00003E000000}"/>
    <cellStyle name="標準 2 5 3" xfId="36" xr:uid="{00000000-0005-0000-0000-00003F000000}"/>
    <cellStyle name="標準 2 5 3 2" xfId="80" xr:uid="{00000000-0005-0000-0000-000040000000}"/>
    <cellStyle name="標準 2 5 3 3" xfId="81" xr:uid="{00000000-0005-0000-0000-000041000000}"/>
    <cellStyle name="標準 2 5 3 4" xfId="79" xr:uid="{00000000-0005-0000-0000-000042000000}"/>
    <cellStyle name="標準 2 5 4" xfId="82" xr:uid="{00000000-0005-0000-0000-000043000000}"/>
    <cellStyle name="標準 2 5 5" xfId="83" xr:uid="{00000000-0005-0000-0000-000044000000}"/>
    <cellStyle name="標準 2 5 6" xfId="75" xr:uid="{00000000-0005-0000-0000-000045000000}"/>
    <cellStyle name="標準 2 6" xfId="37" xr:uid="{00000000-0005-0000-0000-000046000000}"/>
    <cellStyle name="標準 2 7" xfId="84" xr:uid="{00000000-0005-0000-0000-000047000000}"/>
    <cellStyle name="標準 2 8" xfId="85" xr:uid="{00000000-0005-0000-0000-000048000000}"/>
    <cellStyle name="標準 2_H25A重油実績6月末西部" xfId="38" xr:uid="{00000000-0005-0000-0000-000049000000}"/>
    <cellStyle name="標準 3" xfId="39" xr:uid="{00000000-0005-0000-0000-00004A000000}"/>
    <cellStyle name="標準 3 2" xfId="40" xr:uid="{00000000-0005-0000-0000-00004B000000}"/>
    <cellStyle name="標準 3 3" xfId="41" xr:uid="{00000000-0005-0000-0000-00004C000000}"/>
    <cellStyle name="標準 3_唐津西部苺（計算式入れた分）" xfId="42" xr:uid="{00000000-0005-0000-0000-00004D000000}"/>
    <cellStyle name="標準 4" xfId="43" xr:uid="{00000000-0005-0000-0000-00004E000000}"/>
    <cellStyle name="標準 5" xfId="44" xr:uid="{00000000-0005-0000-0000-00004F000000}"/>
    <cellStyle name="標準 6" xfId="45" xr:uid="{00000000-0005-0000-0000-000050000000}"/>
    <cellStyle name="標準 7" xfId="46" xr:uid="{00000000-0005-0000-0000-000051000000}"/>
    <cellStyle name="標準 7 2" xfId="47" xr:uid="{00000000-0005-0000-0000-000052000000}"/>
    <cellStyle name="標準 7_唐津西部苺（計算式入れた分）" xfId="48" xr:uid="{00000000-0005-0000-0000-000053000000}"/>
    <cellStyle name="標準 8" xfId="49" xr:uid="{00000000-0005-0000-0000-000054000000}"/>
    <cellStyle name="標準 9" xfId="50" xr:uid="{00000000-0005-0000-0000-000055000000}"/>
    <cellStyle name="標準 9 2" xfId="51" xr:uid="{00000000-0005-0000-0000-000056000000}"/>
    <cellStyle name="標準 9_唐津西部苺（計算式入れた分）" xfId="52" xr:uid="{00000000-0005-0000-0000-000057000000}"/>
  </cellStyles>
  <dxfs count="0"/>
  <tableStyles count="0" defaultTableStyle="TableStyleMedium9"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373380</xdr:colOff>
      <xdr:row>3</xdr:row>
      <xdr:rowOff>242047</xdr:rowOff>
    </xdr:from>
    <xdr:to>
      <xdr:col>14</xdr:col>
      <xdr:colOff>22860</xdr:colOff>
      <xdr:row>6</xdr:row>
      <xdr:rowOff>236220</xdr:rowOff>
    </xdr:to>
    <xdr:sp macro="" textlink="">
      <xdr:nvSpPr>
        <xdr:cNvPr id="2" name="吹き出し: 線 1">
          <a:extLst>
            <a:ext uri="{FF2B5EF4-FFF2-40B4-BE49-F238E27FC236}">
              <a16:creationId xmlns:a16="http://schemas.microsoft.com/office/drawing/2014/main" id="{90EF093C-9E1B-4AF0-99C3-267CB119F2F9}"/>
            </a:ext>
          </a:extLst>
        </xdr:cNvPr>
        <xdr:cNvSpPr/>
      </xdr:nvSpPr>
      <xdr:spPr>
        <a:xfrm>
          <a:off x="7634792" y="878541"/>
          <a:ext cx="2518186" cy="809961"/>
        </a:xfrm>
        <a:prstGeom prst="borderCallout1">
          <a:avLst>
            <a:gd name="adj1" fmla="val 15296"/>
            <a:gd name="adj2" fmla="val 1543"/>
            <a:gd name="adj3" fmla="val 21705"/>
            <a:gd name="adj4" fmla="val -12684"/>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組織内での文書番号がなければ「番」「号」の文言を削除してください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6</xdr:row>
      <xdr:rowOff>322729</xdr:rowOff>
    </xdr:from>
    <xdr:to>
      <xdr:col>14</xdr:col>
      <xdr:colOff>30480</xdr:colOff>
      <xdr:row>8</xdr:row>
      <xdr:rowOff>313764</xdr:rowOff>
    </xdr:to>
    <xdr:sp macro="" textlink="">
      <xdr:nvSpPr>
        <xdr:cNvPr id="3" name="吹き出し: 線 2">
          <a:extLst>
            <a:ext uri="{FF2B5EF4-FFF2-40B4-BE49-F238E27FC236}">
              <a16:creationId xmlns:a16="http://schemas.microsoft.com/office/drawing/2014/main" id="{86F873A3-2B78-4C34-AAD0-9900EEE73E4E}"/>
            </a:ext>
          </a:extLst>
        </xdr:cNvPr>
        <xdr:cNvSpPr/>
      </xdr:nvSpPr>
      <xdr:spPr>
        <a:xfrm>
          <a:off x="7642412" y="1775011"/>
          <a:ext cx="2518186" cy="519953"/>
        </a:xfrm>
        <a:prstGeom prst="borderCallout1">
          <a:avLst>
            <a:gd name="adj1" fmla="val 15296"/>
            <a:gd name="adj2" fmla="val 1543"/>
            <a:gd name="adj3" fmla="val -16105"/>
            <a:gd name="adj4" fmla="val -13289"/>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発信日（提出日）を記入してください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9</xdr:row>
      <xdr:rowOff>62751</xdr:rowOff>
    </xdr:from>
    <xdr:to>
      <xdr:col>14</xdr:col>
      <xdr:colOff>30480</xdr:colOff>
      <xdr:row>14</xdr:row>
      <xdr:rowOff>134470</xdr:rowOff>
    </xdr:to>
    <xdr:sp macro="" textlink="">
      <xdr:nvSpPr>
        <xdr:cNvPr id="4" name="吹き出し: 線 3">
          <a:extLst>
            <a:ext uri="{FF2B5EF4-FFF2-40B4-BE49-F238E27FC236}">
              <a16:creationId xmlns:a16="http://schemas.microsoft.com/office/drawing/2014/main" id="{61802ED7-B6BB-4FEF-ACB1-E265C60AA518}"/>
            </a:ext>
          </a:extLst>
        </xdr:cNvPr>
        <xdr:cNvSpPr/>
      </xdr:nvSpPr>
      <xdr:spPr>
        <a:xfrm>
          <a:off x="7642412" y="2393575"/>
          <a:ext cx="2518186" cy="1048871"/>
        </a:xfrm>
        <a:prstGeom prst="borderCallout1">
          <a:avLst>
            <a:gd name="adj1" fmla="val 15296"/>
            <a:gd name="adj2" fmla="val 1543"/>
            <a:gd name="adj3" fmla="val 29451"/>
            <a:gd name="adj4" fmla="val -13591"/>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組織・代表者情報を記入してください。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u="none">
              <a:solidFill>
                <a:sysClr val="windowText" lastClr="000000"/>
              </a:solidFill>
              <a:latin typeface="Meiryo UI" panose="020B0604030504040204" pitchFamily="50" charset="-128"/>
              <a:ea typeface="Meiryo UI" panose="020B0604030504040204" pitchFamily="50" charset="-128"/>
            </a:rPr>
            <a:t>※</a:t>
          </a:r>
          <a:r>
            <a:rPr kumimoji="1" lang="ja-JP" altLang="en-US" sz="1000" u="none">
              <a:solidFill>
                <a:sysClr val="windowText" lastClr="000000"/>
              </a:solidFill>
              <a:latin typeface="Meiryo UI" panose="020B0604030504040204" pitchFamily="50" charset="-128"/>
              <a:ea typeface="Meiryo UI" panose="020B0604030504040204" pitchFamily="50" charset="-128"/>
            </a:rPr>
            <a:t>「住所」「組織名」「代表者職名、代表者名」の文言自体は</a:t>
          </a:r>
          <a:r>
            <a:rPr kumimoji="1" lang="ja-JP" altLang="en-US" sz="1000" u="sng">
              <a:solidFill>
                <a:sysClr val="windowText" lastClr="000000"/>
              </a:solidFill>
              <a:latin typeface="Meiryo UI" panose="020B0604030504040204" pitchFamily="50" charset="-128"/>
              <a:ea typeface="Meiryo UI" panose="020B0604030504040204" pitchFamily="50" charset="-128"/>
            </a:rPr>
            <a:t>削除</a:t>
          </a:r>
          <a:r>
            <a:rPr kumimoji="1" lang="ja-JP" altLang="en-US" sz="1000" u="none">
              <a:solidFill>
                <a:sysClr val="windowText" lastClr="000000"/>
              </a:solidFill>
              <a:latin typeface="Meiryo UI" panose="020B0604030504040204" pitchFamily="50" charset="-128"/>
              <a:ea typeface="Meiryo UI" panose="020B0604030504040204" pitchFamily="50" charset="-128"/>
            </a:rPr>
            <a:t>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373380</xdr:colOff>
      <xdr:row>17</xdr:row>
      <xdr:rowOff>206188</xdr:rowOff>
    </xdr:from>
    <xdr:to>
      <xdr:col>14</xdr:col>
      <xdr:colOff>22860</xdr:colOff>
      <xdr:row>19</xdr:row>
      <xdr:rowOff>304800</xdr:rowOff>
    </xdr:to>
    <xdr:sp macro="" textlink="">
      <xdr:nvSpPr>
        <xdr:cNvPr id="5" name="吹き出し: 線 4">
          <a:extLst>
            <a:ext uri="{FF2B5EF4-FFF2-40B4-BE49-F238E27FC236}">
              <a16:creationId xmlns:a16="http://schemas.microsoft.com/office/drawing/2014/main" id="{7DD3C960-08B8-4E64-8492-861370364B4B}"/>
            </a:ext>
          </a:extLst>
        </xdr:cNvPr>
        <xdr:cNvSpPr/>
      </xdr:nvSpPr>
      <xdr:spPr>
        <a:xfrm>
          <a:off x="7634792" y="4132729"/>
          <a:ext cx="2518186" cy="609600"/>
        </a:xfrm>
        <a:prstGeom prst="borderCallout1">
          <a:avLst>
            <a:gd name="adj1" fmla="val 40828"/>
            <a:gd name="adj2" fmla="val 2449"/>
            <a:gd name="adj3" fmla="val 66567"/>
            <a:gd name="adj4" fmla="val -13893"/>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手入力</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支援対象者管理番号を記入してください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373380</xdr:colOff>
      <xdr:row>20</xdr:row>
      <xdr:rowOff>175259</xdr:rowOff>
    </xdr:from>
    <xdr:to>
      <xdr:col>14</xdr:col>
      <xdr:colOff>22860</xdr:colOff>
      <xdr:row>23</xdr:row>
      <xdr:rowOff>268941</xdr:rowOff>
    </xdr:to>
    <xdr:sp macro="" textlink="">
      <xdr:nvSpPr>
        <xdr:cNvPr id="6" name="吹き出し: 線 5">
          <a:extLst>
            <a:ext uri="{FF2B5EF4-FFF2-40B4-BE49-F238E27FC236}">
              <a16:creationId xmlns:a16="http://schemas.microsoft.com/office/drawing/2014/main" id="{C0E28D59-EC6C-4204-B217-E7E0CC1F3AA0}"/>
            </a:ext>
          </a:extLst>
        </xdr:cNvPr>
        <xdr:cNvSpPr/>
      </xdr:nvSpPr>
      <xdr:spPr>
        <a:xfrm>
          <a:off x="7634792" y="4962412"/>
          <a:ext cx="2518186" cy="783964"/>
        </a:xfrm>
        <a:prstGeom prst="borderCallout1">
          <a:avLst>
            <a:gd name="adj1" fmla="val 40828"/>
            <a:gd name="adj2" fmla="val 2449"/>
            <a:gd name="adj3" fmla="val 32262"/>
            <a:gd name="adj4" fmla="val -13181"/>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自動転記</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対象期間は、シート「別紙様式第７号（別紙）」から自動転記されます。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373380</xdr:colOff>
      <xdr:row>24</xdr:row>
      <xdr:rowOff>335279</xdr:rowOff>
    </xdr:from>
    <xdr:to>
      <xdr:col>14</xdr:col>
      <xdr:colOff>22860</xdr:colOff>
      <xdr:row>28</xdr:row>
      <xdr:rowOff>304799</xdr:rowOff>
    </xdr:to>
    <xdr:sp macro="" textlink="">
      <xdr:nvSpPr>
        <xdr:cNvPr id="7" name="吹き出し: 線 6">
          <a:extLst>
            <a:ext uri="{FF2B5EF4-FFF2-40B4-BE49-F238E27FC236}">
              <a16:creationId xmlns:a16="http://schemas.microsoft.com/office/drawing/2014/main" id="{D250C507-414C-40AF-9F04-840933A33B63}"/>
            </a:ext>
          </a:extLst>
        </xdr:cNvPr>
        <xdr:cNvSpPr/>
      </xdr:nvSpPr>
      <xdr:spPr>
        <a:xfrm>
          <a:off x="7634792" y="6162338"/>
          <a:ext cx="2518186" cy="1412837"/>
        </a:xfrm>
        <a:prstGeom prst="borderCallout1">
          <a:avLst>
            <a:gd name="adj1" fmla="val 40828"/>
            <a:gd name="adj2" fmla="val 2449"/>
            <a:gd name="adj3" fmla="val 66567"/>
            <a:gd name="adj4" fmla="val -13893"/>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自動転記</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「燃料購入予定数量」欄には、シート「別紙様式第</a:t>
          </a:r>
          <a:r>
            <a:rPr kumimoji="1" lang="en-US" altLang="ja-JP" sz="1000" u="none">
              <a:solidFill>
                <a:sysClr val="windowText" lastClr="000000"/>
              </a:solidFill>
              <a:latin typeface="Meiryo UI" panose="020B0604030504040204" pitchFamily="50" charset="-128"/>
              <a:ea typeface="Meiryo UI" panose="020B0604030504040204" pitchFamily="50" charset="-128"/>
            </a:rPr>
            <a:t>7</a:t>
          </a:r>
          <a:r>
            <a:rPr kumimoji="1" lang="ja-JP" altLang="en-US" sz="1000" u="none">
              <a:solidFill>
                <a:sysClr val="windowText" lastClr="000000"/>
              </a:solidFill>
              <a:latin typeface="Meiryo UI" panose="020B0604030504040204" pitchFamily="50" charset="-128"/>
              <a:ea typeface="Meiryo UI" panose="020B0604030504040204" pitchFamily="50" charset="-128"/>
            </a:rPr>
            <a:t>号（別紙）」の合計欄から自動転記されます。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正しく転記されているか、数量を確認してください。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91440</xdr:colOff>
      <xdr:row>0</xdr:row>
      <xdr:rowOff>68580</xdr:rowOff>
    </xdr:from>
    <xdr:to>
      <xdr:col>13</xdr:col>
      <xdr:colOff>1394460</xdr:colOff>
      <xdr:row>2</xdr:row>
      <xdr:rowOff>114300</xdr:rowOff>
    </xdr:to>
    <xdr:sp macro="" textlink="">
      <xdr:nvSpPr>
        <xdr:cNvPr id="8" name="吹き出し: 線 7">
          <a:extLst>
            <a:ext uri="{FF2B5EF4-FFF2-40B4-BE49-F238E27FC236}">
              <a16:creationId xmlns:a16="http://schemas.microsoft.com/office/drawing/2014/main" id="{7CD5D496-7B49-4E68-B7F6-025003F653CE}"/>
            </a:ext>
          </a:extLst>
        </xdr:cNvPr>
        <xdr:cNvSpPr/>
      </xdr:nvSpPr>
      <xdr:spPr>
        <a:xfrm>
          <a:off x="7352852" y="68580"/>
          <a:ext cx="2522220" cy="538779"/>
        </a:xfrm>
        <a:prstGeom prst="borderCallout1">
          <a:avLst>
            <a:gd name="adj1" fmla="val 19543"/>
            <a:gd name="adj2" fmla="val 98078"/>
            <a:gd name="adj3" fmla="val 42860"/>
            <a:gd name="adj4" fmla="val 119606"/>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u="none">
              <a:solidFill>
                <a:schemeClr val="bg1"/>
              </a:solidFill>
              <a:latin typeface="Meiryo UI" panose="020B0604030504040204" pitchFamily="50" charset="-128"/>
              <a:ea typeface="Meiryo UI" panose="020B0604030504040204" pitchFamily="50" charset="-128"/>
            </a:rPr>
            <a:t>はじめに、シート「別紙様式第７号（別紙）」の方を作成してください</a:t>
          </a:r>
          <a:endParaRPr kumimoji="1" lang="en-US" altLang="ja-JP" sz="1000" u="none">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11</xdr:col>
      <xdr:colOff>387927</xdr:colOff>
      <xdr:row>43</xdr:row>
      <xdr:rowOff>138544</xdr:rowOff>
    </xdr:from>
    <xdr:to>
      <xdr:col>14</xdr:col>
      <xdr:colOff>37407</xdr:colOff>
      <xdr:row>47</xdr:row>
      <xdr:rowOff>125506</xdr:rowOff>
    </xdr:to>
    <xdr:sp macro="" textlink="">
      <xdr:nvSpPr>
        <xdr:cNvPr id="9" name="吹き出し: 線 8">
          <a:extLst>
            <a:ext uri="{FF2B5EF4-FFF2-40B4-BE49-F238E27FC236}">
              <a16:creationId xmlns:a16="http://schemas.microsoft.com/office/drawing/2014/main" id="{ED95932E-5632-4FD9-8A9F-094B70911994}"/>
            </a:ext>
          </a:extLst>
        </xdr:cNvPr>
        <xdr:cNvSpPr/>
      </xdr:nvSpPr>
      <xdr:spPr>
        <a:xfrm>
          <a:off x="7649339" y="11954026"/>
          <a:ext cx="2518186" cy="1385456"/>
        </a:xfrm>
        <a:prstGeom prst="borderCallout1">
          <a:avLst>
            <a:gd name="adj1" fmla="val 40828"/>
            <a:gd name="adj2" fmla="val 2449"/>
            <a:gd name="adj3" fmla="val 66567"/>
            <a:gd name="adj4" fmla="val -13893"/>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自動転記</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en-US" altLang="ja-JP" sz="1000" u="none">
              <a:solidFill>
                <a:sysClr val="windowText" lastClr="000000"/>
              </a:solidFill>
              <a:latin typeface="Meiryo UI" panose="020B0604030504040204" pitchFamily="50" charset="-128"/>
              <a:ea typeface="Meiryo UI" panose="020B0604030504040204" pitchFamily="50" charset="-128"/>
            </a:rPr>
            <a:t>G</a:t>
          </a:r>
          <a:r>
            <a:rPr kumimoji="1" lang="ja-JP" altLang="en-US" sz="1000" u="none">
              <a:solidFill>
                <a:sysClr val="windowText" lastClr="000000"/>
              </a:solidFill>
              <a:latin typeface="Meiryo UI" panose="020B0604030504040204" pitchFamily="50" charset="-128"/>
              <a:ea typeface="Meiryo UI" panose="020B0604030504040204" pitchFamily="50" charset="-128"/>
            </a:rPr>
            <a:t>列：「購入予定数量」欄と、</a:t>
          </a:r>
          <a:r>
            <a:rPr kumimoji="1" lang="en-US" altLang="ja-JP" sz="1000" u="none">
              <a:solidFill>
                <a:sysClr val="windowText" lastClr="000000"/>
              </a:solidFill>
              <a:latin typeface="Meiryo UI" panose="020B0604030504040204" pitchFamily="50" charset="-128"/>
              <a:ea typeface="Meiryo UI" panose="020B0604030504040204" pitchFamily="50" charset="-128"/>
            </a:rPr>
            <a:t>I</a:t>
          </a:r>
          <a:r>
            <a:rPr kumimoji="1" lang="ja-JP" altLang="en-US" sz="1000" u="none">
              <a:solidFill>
                <a:sysClr val="windowText" lastClr="000000"/>
              </a:solidFill>
              <a:latin typeface="Meiryo UI" panose="020B0604030504040204" pitchFamily="50" charset="-128"/>
              <a:ea typeface="Meiryo UI" panose="020B0604030504040204" pitchFamily="50" charset="-128"/>
            </a:rPr>
            <a:t>列：「積立金額」欄には、シート「別紙様式第７号（別紙）」の合計欄から自動転記されます。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正しく転記されているか、数量を確認してください。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457200</xdr:colOff>
      <xdr:row>54</xdr:row>
      <xdr:rowOff>259977</xdr:rowOff>
    </xdr:from>
    <xdr:to>
      <xdr:col>14</xdr:col>
      <xdr:colOff>106680</xdr:colOff>
      <xdr:row>58</xdr:row>
      <xdr:rowOff>98611</xdr:rowOff>
    </xdr:to>
    <xdr:sp macro="" textlink="">
      <xdr:nvSpPr>
        <xdr:cNvPr id="10" name="吹き出し: 線 9">
          <a:extLst>
            <a:ext uri="{FF2B5EF4-FFF2-40B4-BE49-F238E27FC236}">
              <a16:creationId xmlns:a16="http://schemas.microsoft.com/office/drawing/2014/main" id="{DB0D1022-4F7D-4004-AA2B-F5F32BEB3E2D}"/>
            </a:ext>
          </a:extLst>
        </xdr:cNvPr>
        <xdr:cNvSpPr/>
      </xdr:nvSpPr>
      <xdr:spPr>
        <a:xfrm>
          <a:off x="7718612" y="15921318"/>
          <a:ext cx="2518186" cy="1013011"/>
        </a:xfrm>
        <a:prstGeom prst="borderCallout1">
          <a:avLst>
            <a:gd name="adj1" fmla="val 40828"/>
            <a:gd name="adj2" fmla="val 2449"/>
            <a:gd name="adj3" fmla="val 33601"/>
            <a:gd name="adj4" fmla="val -16029"/>
          </a:avLst>
        </a:prstGeom>
        <a:solidFill>
          <a:schemeClr val="bg1">
            <a:lumMod val="85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en-US" altLang="ja-JP" sz="1000" b="1" u="none">
              <a:solidFill>
                <a:srgbClr val="C00000"/>
              </a:solidFill>
              <a:latin typeface="Meiryo UI" panose="020B0604030504040204" pitchFamily="50" charset="-128"/>
              <a:ea typeface="Meiryo UI" panose="020B0604030504040204" pitchFamily="50" charset="-128"/>
            </a:rPr>
            <a:t>【</a:t>
          </a:r>
          <a:r>
            <a:rPr kumimoji="1" lang="ja-JP" altLang="en-US" sz="1000" b="1" u="none">
              <a:solidFill>
                <a:srgbClr val="C00000"/>
              </a:solidFill>
              <a:latin typeface="Meiryo UI" panose="020B0604030504040204" pitchFamily="50" charset="-128"/>
              <a:ea typeface="Meiryo UI" panose="020B0604030504040204" pitchFamily="50" charset="-128"/>
            </a:rPr>
            <a:t>自動算出</a:t>
          </a:r>
          <a:r>
            <a:rPr kumimoji="1" lang="en-US" altLang="ja-JP" sz="1000" b="1" u="none">
              <a:solidFill>
                <a:srgbClr val="C00000"/>
              </a:solidFill>
              <a:latin typeface="Meiryo UI" panose="020B0604030504040204" pitchFamily="50" charset="-128"/>
              <a:ea typeface="Meiryo UI" panose="020B0604030504040204" pitchFamily="50" charset="-128"/>
            </a:rPr>
            <a:t>】</a:t>
          </a: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積立金額の合計額が自動算出されます。</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u="none">
              <a:solidFill>
                <a:sysClr val="windowText" lastClr="000000"/>
              </a:solidFill>
              <a:latin typeface="Meiryo UI" panose="020B0604030504040204" pitchFamily="50" charset="-128"/>
              <a:ea typeface="Meiryo UI" panose="020B0604030504040204" pitchFamily="50" charset="-128"/>
            </a:rPr>
            <a:t>管理シートでの合計と一致するか、確認してください。</a:t>
          </a:r>
          <a:endParaRPr kumimoji="1" lang="en-US" altLang="ja-JP" sz="1000" u="none">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123265</xdr:colOff>
      <xdr:row>0</xdr:row>
      <xdr:rowOff>72614</xdr:rowOff>
    </xdr:from>
    <xdr:to>
      <xdr:col>19</xdr:col>
      <xdr:colOff>504265</xdr:colOff>
      <xdr:row>18</xdr:row>
      <xdr:rowOff>134471</xdr:rowOff>
    </xdr:to>
    <xdr:sp macro="" textlink="">
      <xdr:nvSpPr>
        <xdr:cNvPr id="2" name="テキスト ボックス 1">
          <a:extLst>
            <a:ext uri="{FF2B5EF4-FFF2-40B4-BE49-F238E27FC236}">
              <a16:creationId xmlns:a16="http://schemas.microsoft.com/office/drawing/2014/main" id="{B3C240FD-71A3-4F09-A9EB-913AC790A2B3}"/>
            </a:ext>
          </a:extLst>
        </xdr:cNvPr>
        <xdr:cNvSpPr txBox="1"/>
      </xdr:nvSpPr>
      <xdr:spPr>
        <a:xfrm>
          <a:off x="13581530" y="72614"/>
          <a:ext cx="5759823" cy="421923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Meiryo UI" panose="020B0604030504040204" pitchFamily="50" charset="-128"/>
              <a:ea typeface="Meiryo UI" panose="020B0604030504040204" pitchFamily="50" charset="-128"/>
            </a:rPr>
            <a:t>・</a:t>
          </a:r>
          <a:r>
            <a:rPr kumimoji="1" lang="ja-JP" altLang="en-US" sz="1100" b="0">
              <a:solidFill>
                <a:srgbClr val="C00000"/>
              </a:solidFill>
              <a:latin typeface="Meiryo UI" panose="020B0604030504040204" pitchFamily="50" charset="-128"/>
              <a:ea typeface="Meiryo UI" panose="020B0604030504040204" pitchFamily="50" charset="-128"/>
            </a:rPr>
            <a:t>各データについては、別に作成する「管理シート」のデータをコピーして貼り付けてください。</a:t>
          </a:r>
          <a:endParaRPr kumimoji="1" lang="en-US" altLang="ja-JP" sz="1100" b="0">
            <a:solidFill>
              <a:srgbClr val="C00000"/>
            </a:solidFill>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・行を追加する場合は、最終行の下に追加するのではなく、</a:t>
          </a:r>
          <a:r>
            <a:rPr kumimoji="1" lang="ja-JP" altLang="en-US" sz="1100" b="0">
              <a:solidFill>
                <a:srgbClr val="C00000"/>
              </a:solidFill>
              <a:latin typeface="Meiryo UI" panose="020B0604030504040204" pitchFamily="50" charset="-128"/>
              <a:ea typeface="Meiryo UI" panose="020B0604030504040204" pitchFamily="50" charset="-128"/>
            </a:rPr>
            <a:t>途中の行を必要行分コピー＆ペースト</a:t>
          </a:r>
          <a:r>
            <a:rPr kumimoji="1" lang="ja-JP" altLang="en-US" sz="1100" b="0">
              <a:latin typeface="Meiryo UI" panose="020B0604030504040204" pitchFamily="50" charset="-128"/>
              <a:ea typeface="Meiryo UI" panose="020B0604030504040204" pitchFamily="50" charset="-128"/>
            </a:rPr>
            <a:t>してください。</a:t>
          </a:r>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（予め、必要人数分の行数を設けてからデータを貼り付ける）</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・合計欄に計算式が入っていますので、入力後、</a:t>
          </a:r>
          <a:r>
            <a:rPr kumimoji="1" lang="ja-JP" altLang="en-US" sz="1100" b="0">
              <a:solidFill>
                <a:srgbClr val="C00000"/>
              </a:solidFill>
              <a:effectLst/>
              <a:latin typeface="Meiryo UI" panose="020B0604030504040204" pitchFamily="50" charset="-128"/>
              <a:ea typeface="Meiryo UI" panose="020B0604030504040204" pitchFamily="50" charset="-128"/>
              <a:cs typeface="+mn-cs"/>
            </a:rPr>
            <a:t>合計欄の計算</a:t>
          </a:r>
          <a:r>
            <a:rPr kumimoji="1" lang="ja-JP" altLang="ja-JP" sz="1100" b="0">
              <a:solidFill>
                <a:srgbClr val="C00000"/>
              </a:solidFill>
              <a:effectLst/>
              <a:latin typeface="Meiryo UI" panose="020B0604030504040204" pitchFamily="50" charset="-128"/>
              <a:ea typeface="Meiryo UI" panose="020B0604030504040204" pitchFamily="50" charset="-128"/>
              <a:cs typeface="+mn-cs"/>
            </a:rPr>
            <a:t>範囲が</a:t>
          </a:r>
          <a:r>
            <a:rPr kumimoji="1" lang="ja-JP" altLang="en-US" sz="1100" b="0">
              <a:solidFill>
                <a:srgbClr val="C00000"/>
              </a:solidFill>
              <a:effectLst/>
              <a:latin typeface="Meiryo UI" panose="020B0604030504040204" pitchFamily="50" charset="-128"/>
              <a:ea typeface="Meiryo UI" panose="020B0604030504040204" pitchFamily="50" charset="-128"/>
              <a:cs typeface="+mn-cs"/>
            </a:rPr>
            <a:t>先頭行～最終行まで選択</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されている</a:t>
          </a:r>
          <a:r>
            <a:rPr kumimoji="1" lang="ja-JP" altLang="en-US" sz="1100" b="0">
              <a:solidFill>
                <a:schemeClr val="dk1"/>
              </a:solidFill>
              <a:effectLst/>
              <a:latin typeface="Meiryo UI" panose="020B0604030504040204" pitchFamily="50" charset="-128"/>
              <a:ea typeface="Meiryo UI" panose="020B0604030504040204" pitchFamily="50" charset="-128"/>
              <a:cs typeface="+mn-cs"/>
            </a:rPr>
            <a:t>ことを念のため確認してください</a:t>
          </a:r>
          <a:r>
            <a:rPr kumimoji="1" lang="ja-JP" altLang="en-US" sz="1100" b="0">
              <a:latin typeface="Meiryo UI" panose="020B0604030504040204" pitchFamily="50" charset="-128"/>
              <a:ea typeface="Meiryo UI" panose="020B0604030504040204" pitchFamily="50" charset="-128"/>
            </a:rPr>
            <a:t>。</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・支援対象者名、参加構成員数（積立契約を行う参加者数）を手入力してください。</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C00000"/>
              </a:solidFill>
              <a:latin typeface="Meiryo UI" panose="020B0604030504040204" pitchFamily="50" charset="-128"/>
              <a:ea typeface="Meiryo UI" panose="020B0604030504040204" pitchFamily="50" charset="-128"/>
            </a:rPr>
            <a:t>・</a:t>
          </a:r>
          <a:r>
            <a:rPr kumimoji="1" lang="en-US" altLang="ja-JP" sz="1100" b="0">
              <a:solidFill>
                <a:srgbClr val="C00000"/>
              </a:solidFill>
              <a:latin typeface="Meiryo UI" panose="020B0604030504040204" pitchFamily="50" charset="-128"/>
              <a:ea typeface="Meiryo UI" panose="020B0604030504040204" pitchFamily="50" charset="-128"/>
            </a:rPr>
            <a:t>D</a:t>
          </a:r>
          <a:r>
            <a:rPr kumimoji="1" lang="ja-JP" altLang="en-US" sz="1100" b="0">
              <a:solidFill>
                <a:srgbClr val="C00000"/>
              </a:solidFill>
              <a:latin typeface="Meiryo UI" panose="020B0604030504040204" pitchFamily="50" charset="-128"/>
              <a:ea typeface="Meiryo UI" panose="020B0604030504040204" pitchFamily="50" charset="-128"/>
            </a:rPr>
            <a:t>列：選択肢、</a:t>
          </a:r>
          <a:r>
            <a:rPr kumimoji="1" lang="en-US" altLang="ja-JP" sz="1100" b="0">
              <a:solidFill>
                <a:srgbClr val="C00000"/>
              </a:solidFill>
              <a:latin typeface="Meiryo UI" panose="020B0604030504040204" pitchFamily="50" charset="-128"/>
              <a:ea typeface="Meiryo UI" panose="020B0604030504040204" pitchFamily="50" charset="-128"/>
            </a:rPr>
            <a:t>E</a:t>
          </a:r>
          <a:r>
            <a:rPr kumimoji="1" lang="ja-JP" altLang="en-US" sz="1100" b="0">
              <a:solidFill>
                <a:srgbClr val="C00000"/>
              </a:solidFill>
              <a:latin typeface="Meiryo UI" panose="020B0604030504040204" pitchFamily="50" charset="-128"/>
              <a:ea typeface="Meiryo UI" panose="020B0604030504040204" pitchFamily="50" charset="-128"/>
            </a:rPr>
            <a:t>列：油種</a:t>
          </a:r>
          <a:r>
            <a:rPr kumimoji="1" lang="ja-JP" altLang="en-US" sz="1100" b="0">
              <a:latin typeface="Meiryo UI" panose="020B0604030504040204" pitchFamily="50" charset="-128"/>
              <a:ea typeface="Meiryo UI" panose="020B0604030504040204" pitchFamily="50" charset="-128"/>
            </a:rPr>
            <a:t>は、合計集計の際に全角、半角を判別しますので、</a:t>
          </a:r>
          <a:r>
            <a:rPr kumimoji="1" lang="ja-JP" altLang="en-US" sz="1100" b="0">
              <a:solidFill>
                <a:srgbClr val="C00000"/>
              </a:solidFill>
              <a:latin typeface="Meiryo UI" panose="020B0604030504040204" pitchFamily="50" charset="-128"/>
              <a:ea typeface="Meiryo UI" panose="020B0604030504040204" pitchFamily="50" charset="-128"/>
            </a:rPr>
            <a:t>プルダウンで選択</a:t>
          </a:r>
          <a:r>
            <a:rPr kumimoji="1" lang="ja-JP" altLang="en-US" sz="1100" b="0">
              <a:latin typeface="Meiryo UI" panose="020B0604030504040204" pitchFamily="50" charset="-128"/>
              <a:ea typeface="Meiryo UI" panose="020B0604030504040204" pitchFamily="50" charset="-128"/>
            </a:rPr>
            <a:t>（またはコピペ）してください（数字は半角、英字は全角です）。</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a:t>
          </a:r>
          <a:r>
            <a:rPr kumimoji="1" lang="en-US" altLang="ja-JP" sz="1100" b="0">
              <a:latin typeface="Meiryo UI" panose="020B0604030504040204" pitchFamily="50" charset="-128"/>
              <a:ea typeface="Meiryo UI" panose="020B0604030504040204" pitchFamily="50" charset="-128"/>
            </a:rPr>
            <a:t>F</a:t>
          </a:r>
          <a:r>
            <a:rPr kumimoji="1" lang="ja-JP" altLang="en-US" sz="1100" b="0">
              <a:latin typeface="Meiryo UI" panose="020B0604030504040204" pitchFamily="50" charset="-128"/>
              <a:ea typeface="Meiryo UI" panose="020B0604030504040204" pitchFamily="50" charset="-128"/>
            </a:rPr>
            <a:t>列、</a:t>
          </a:r>
          <a:r>
            <a:rPr kumimoji="1" lang="en-US" altLang="ja-JP" sz="1100" b="0">
              <a:latin typeface="Meiryo UI" panose="020B0604030504040204" pitchFamily="50" charset="-128"/>
              <a:ea typeface="Meiryo UI" panose="020B0604030504040204" pitchFamily="50" charset="-128"/>
            </a:rPr>
            <a:t>G</a:t>
          </a:r>
          <a:r>
            <a:rPr kumimoji="1" lang="ja-JP" altLang="en-US" sz="1100" b="0">
              <a:latin typeface="Meiryo UI" panose="020B0604030504040204" pitchFamily="50" charset="-128"/>
              <a:ea typeface="Meiryo UI" panose="020B0604030504040204" pitchFamily="50" charset="-128"/>
            </a:rPr>
            <a:t>列の「対象期間」の箇所に、セーフティネット対象期間を手入力してください。</a:t>
          </a:r>
          <a:endParaRPr kumimoji="1" lang="en-US" altLang="ja-JP" sz="1100" b="0">
            <a:latin typeface="Meiryo UI" panose="020B0604030504040204" pitchFamily="50" charset="-128"/>
            <a:ea typeface="Meiryo UI" panose="020B0604030504040204" pitchFamily="50" charset="-128"/>
          </a:endParaRPr>
        </a:p>
        <a:p>
          <a:endParaRPr kumimoji="1" lang="en-US" altLang="ja-JP" sz="1100" b="0">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・積立契約を申し込まない事業参加者の記入は不要です。</a:t>
          </a:r>
        </a:p>
        <a:p>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9</xdr:col>
      <xdr:colOff>175260</xdr:colOff>
      <xdr:row>23</xdr:row>
      <xdr:rowOff>144780</xdr:rowOff>
    </xdr:from>
    <xdr:to>
      <xdr:col>15</xdr:col>
      <xdr:colOff>202602</xdr:colOff>
      <xdr:row>34</xdr:row>
      <xdr:rowOff>137160</xdr:rowOff>
    </xdr:to>
    <xdr:sp macro="" textlink="">
      <xdr:nvSpPr>
        <xdr:cNvPr id="3" name="テキスト ボックス 2">
          <a:extLst>
            <a:ext uri="{FF2B5EF4-FFF2-40B4-BE49-F238E27FC236}">
              <a16:creationId xmlns:a16="http://schemas.microsoft.com/office/drawing/2014/main" id="{376C845B-FBF9-4D3F-98DE-8861F695802C}"/>
            </a:ext>
          </a:extLst>
        </xdr:cNvPr>
        <xdr:cNvSpPr txBox="1"/>
      </xdr:nvSpPr>
      <xdr:spPr>
        <a:xfrm>
          <a:off x="11719560" y="8602980"/>
          <a:ext cx="3684942" cy="244602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latin typeface="Meiryo UI" panose="020B0604030504040204" pitchFamily="50" charset="-128"/>
              <a:ea typeface="Meiryo UI" panose="020B0604030504040204" pitchFamily="50" charset="-128"/>
            </a:rPr>
            <a:t>←</a:t>
          </a:r>
          <a:r>
            <a:rPr kumimoji="1" lang="en-US" altLang="ja-JP" sz="1200" b="0">
              <a:solidFill>
                <a:srgbClr val="C00000"/>
              </a:solidFill>
              <a:latin typeface="Meiryo UI" panose="020B0604030504040204" pitchFamily="50" charset="-128"/>
              <a:ea typeface="Meiryo UI" panose="020B0604030504040204" pitchFamily="50" charset="-128"/>
            </a:rPr>
            <a:t>【</a:t>
          </a:r>
          <a:r>
            <a:rPr kumimoji="1" lang="ja-JP" altLang="en-US" sz="1200" b="0">
              <a:solidFill>
                <a:srgbClr val="C00000"/>
              </a:solidFill>
              <a:latin typeface="Meiryo UI" panose="020B0604030504040204" pitchFamily="50" charset="-128"/>
              <a:ea typeface="Meiryo UI" panose="020B0604030504040204" pitchFamily="50" charset="-128"/>
            </a:rPr>
            <a:t>合計欄</a:t>
          </a:r>
          <a:r>
            <a:rPr kumimoji="1" lang="en-US" altLang="ja-JP" sz="1200" b="0">
              <a:solidFill>
                <a:srgbClr val="C00000"/>
              </a:solidFill>
              <a:latin typeface="Meiryo UI" panose="020B0604030504040204" pitchFamily="50" charset="-128"/>
              <a:ea typeface="Meiryo UI" panose="020B0604030504040204" pitchFamily="50" charset="-128"/>
            </a:rPr>
            <a:t>】</a:t>
          </a:r>
        </a:p>
        <a:p>
          <a:r>
            <a:rPr kumimoji="1" lang="ja-JP" altLang="en-US" sz="1200" b="0">
              <a:latin typeface="Meiryo UI" panose="020B0604030504040204" pitchFamily="50" charset="-128"/>
              <a:ea typeface="Meiryo UI" panose="020B0604030504040204" pitchFamily="50" charset="-128"/>
            </a:rPr>
            <a:t>管理シート下部の「購入予定数量」、「</a:t>
          </a:r>
          <a:r>
            <a:rPr kumimoji="1" lang="en-US" altLang="ja-JP" sz="1200" b="0">
              <a:latin typeface="Meiryo UI" panose="020B0604030504040204" pitchFamily="50" charset="-128"/>
              <a:ea typeface="Meiryo UI" panose="020B0604030504040204" pitchFamily="50" charset="-128"/>
            </a:rPr>
            <a:t>R7</a:t>
          </a:r>
          <a:r>
            <a:rPr kumimoji="1" lang="ja-JP" altLang="en-US" sz="1200" b="0">
              <a:latin typeface="Meiryo UI" panose="020B0604030504040204" pitchFamily="50" charset="-128"/>
              <a:ea typeface="Meiryo UI" panose="020B0604030504040204" pitchFamily="50" charset="-128"/>
            </a:rPr>
            <a:t>積立金額」と一致するか確認をしてください。</a:t>
          </a:r>
          <a:endParaRPr kumimoji="1" lang="en-US" altLang="ja-JP" sz="1200" b="0">
            <a:latin typeface="Meiryo UI" panose="020B0604030504040204" pitchFamily="50" charset="-128"/>
            <a:ea typeface="Meiryo UI" panose="020B0604030504040204" pitchFamily="50" charset="-128"/>
          </a:endParaRPr>
        </a:p>
      </xdr:txBody>
    </xdr:sp>
    <xdr:clientData/>
  </xdr:twoCellAnchor>
  <xdr:twoCellAnchor editAs="oneCell">
    <xdr:from>
      <xdr:col>9</xdr:col>
      <xdr:colOff>251461</xdr:colOff>
      <xdr:row>27</xdr:row>
      <xdr:rowOff>130844</xdr:rowOff>
    </xdr:from>
    <xdr:to>
      <xdr:col>11</xdr:col>
      <xdr:colOff>547743</xdr:colOff>
      <xdr:row>32</xdr:row>
      <xdr:rowOff>117565</xdr:rowOff>
    </xdr:to>
    <xdr:pic>
      <xdr:nvPicPr>
        <xdr:cNvPr id="6" name="図 5">
          <a:extLst>
            <a:ext uri="{FF2B5EF4-FFF2-40B4-BE49-F238E27FC236}">
              <a16:creationId xmlns:a16="http://schemas.microsoft.com/office/drawing/2014/main" id="{CBD0D947-92DD-41FA-8557-C6BDEB4D3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5761" y="9503444"/>
          <a:ext cx="1775460" cy="1129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53340</xdr:colOff>
      <xdr:row>28</xdr:row>
      <xdr:rowOff>213360</xdr:rowOff>
    </xdr:from>
    <xdr:to>
      <xdr:col>15</xdr:col>
      <xdr:colOff>153444</xdr:colOff>
      <xdr:row>34</xdr:row>
      <xdr:rowOff>32441</xdr:rowOff>
    </xdr:to>
    <xdr:pic>
      <xdr:nvPicPr>
        <xdr:cNvPr id="7" name="図 6">
          <a:extLst>
            <a:ext uri="{FF2B5EF4-FFF2-40B4-BE49-F238E27FC236}">
              <a16:creationId xmlns:a16="http://schemas.microsoft.com/office/drawing/2014/main" id="{19B1813B-93F3-4FC6-ADD1-3612041C80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26440" y="9814560"/>
          <a:ext cx="1928903" cy="1129722"/>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537E-0D48-41D7-BC61-0090CCF95411}">
  <sheetPr codeName="Sheet1">
    <tabColor theme="9" tint="0.79998168889431442"/>
  </sheetPr>
  <dimension ref="B1:K67"/>
  <sheetViews>
    <sheetView tabSelected="1" zoomScale="85" zoomScaleNormal="85" zoomScaleSheetLayoutView="85" workbookViewId="0">
      <selection activeCell="B10" sqref="B10"/>
    </sheetView>
  </sheetViews>
  <sheetFormatPr defaultColWidth="8.875" defaultRowHeight="17.25" x14ac:dyDescent="0.15"/>
  <cols>
    <col min="1" max="1" width="1.5" style="27" customWidth="1"/>
    <col min="2" max="2" width="4.125" style="27" customWidth="1"/>
    <col min="3" max="3" width="7.125" style="27" customWidth="1"/>
    <col min="4" max="4" width="9.375" style="27" customWidth="1"/>
    <col min="5" max="5" width="17.375" style="27" customWidth="1"/>
    <col min="6" max="6" width="17.625" style="27" customWidth="1"/>
    <col min="7" max="7" width="15.5" style="27" customWidth="1"/>
    <col min="8" max="8" width="9.75" style="27" customWidth="1"/>
    <col min="9" max="9" width="19.625" style="27" customWidth="1"/>
    <col min="10" max="10" width="2.125" style="27" customWidth="1"/>
    <col min="11" max="11" width="2" style="27" customWidth="1"/>
    <col min="12" max="13" width="8.875" style="27"/>
    <col min="14" max="14" width="24.125" style="27" customWidth="1"/>
    <col min="15" max="16384" width="8.875" style="27"/>
  </cols>
  <sheetData>
    <row r="1" spans="2:11" ht="27.6" customHeight="1" x14ac:dyDescent="0.15">
      <c r="B1" s="27" t="s">
        <v>18</v>
      </c>
    </row>
    <row r="2" spans="2:11" ht="11.45" customHeight="1" x14ac:dyDescent="0.15"/>
    <row r="3" spans="2:11" ht="11.45" customHeight="1" x14ac:dyDescent="0.15"/>
    <row r="4" spans="2:11" ht="27.6" customHeight="1" x14ac:dyDescent="0.15">
      <c r="B4" s="32"/>
      <c r="C4" s="32"/>
      <c r="D4" s="32" t="s">
        <v>19</v>
      </c>
      <c r="E4" s="32"/>
      <c r="F4" s="32"/>
      <c r="G4" s="32"/>
      <c r="H4" s="32"/>
      <c r="I4" s="32"/>
      <c r="J4" s="32"/>
      <c r="K4" s="32"/>
    </row>
    <row r="5" spans="2:11" ht="11.45" customHeight="1" x14ac:dyDescent="0.15"/>
    <row r="6" spans="2:11" ht="25.15" customHeight="1" x14ac:dyDescent="0.15">
      <c r="H6" s="75" t="s">
        <v>51</v>
      </c>
      <c r="I6" s="75"/>
      <c r="J6" s="28"/>
      <c r="K6" s="28"/>
    </row>
    <row r="7" spans="2:11" ht="25.15" customHeight="1" x14ac:dyDescent="0.15">
      <c r="G7" s="75" t="s">
        <v>20</v>
      </c>
      <c r="H7" s="75"/>
      <c r="I7" s="75"/>
      <c r="J7" s="28"/>
      <c r="K7" s="28"/>
    </row>
    <row r="9" spans="2:11" ht="27.6" customHeight="1" x14ac:dyDescent="0.15">
      <c r="B9" s="27" t="s">
        <v>86</v>
      </c>
    </row>
    <row r="10" spans="2:11" ht="20.45" customHeight="1" x14ac:dyDescent="0.15">
      <c r="G10" s="76" t="s">
        <v>21</v>
      </c>
      <c r="H10" s="76"/>
      <c r="I10" s="76"/>
    </row>
    <row r="11" spans="2:11" ht="20.45" customHeight="1" x14ac:dyDescent="0.15">
      <c r="G11" s="76" t="s">
        <v>22</v>
      </c>
      <c r="H11" s="76"/>
      <c r="I11" s="76"/>
    </row>
    <row r="12" spans="2:11" ht="20.45" customHeight="1" x14ac:dyDescent="0.15">
      <c r="G12" s="76" t="s">
        <v>23</v>
      </c>
      <c r="H12" s="76"/>
      <c r="I12" s="76"/>
    </row>
    <row r="13" spans="2:11" ht="7.9" customHeight="1" x14ac:dyDescent="0.15"/>
    <row r="14" spans="2:11" ht="7.9" customHeight="1" x14ac:dyDescent="0.15"/>
    <row r="15" spans="2:11" x14ac:dyDescent="0.15">
      <c r="B15" s="88" t="s">
        <v>24</v>
      </c>
      <c r="C15" s="88"/>
      <c r="D15" s="88"/>
      <c r="E15" s="88"/>
      <c r="F15" s="88"/>
      <c r="G15" s="88"/>
      <c r="H15" s="88"/>
      <c r="I15" s="88"/>
      <c r="J15" s="88"/>
      <c r="K15" s="88"/>
    </row>
    <row r="16" spans="2:11" x14ac:dyDescent="0.15">
      <c r="B16" s="88"/>
      <c r="C16" s="88"/>
      <c r="D16" s="88"/>
      <c r="E16" s="88"/>
      <c r="F16" s="88"/>
      <c r="G16" s="88"/>
      <c r="H16" s="88"/>
      <c r="I16" s="88"/>
      <c r="J16" s="88"/>
      <c r="K16" s="88"/>
    </row>
    <row r="17" spans="2:11" x14ac:dyDescent="0.15">
      <c r="B17" s="88"/>
      <c r="C17" s="88"/>
      <c r="D17" s="88"/>
      <c r="E17" s="88"/>
      <c r="F17" s="88"/>
      <c r="G17" s="88"/>
      <c r="H17" s="88"/>
      <c r="I17" s="88"/>
      <c r="J17" s="88"/>
      <c r="K17" s="88"/>
    </row>
    <row r="18" spans="2:11" ht="24" customHeight="1" x14ac:dyDescent="0.15">
      <c r="B18" s="88"/>
      <c r="C18" s="88"/>
      <c r="D18" s="88"/>
      <c r="E18" s="88"/>
      <c r="F18" s="88"/>
      <c r="G18" s="88"/>
      <c r="H18" s="88"/>
      <c r="I18" s="88"/>
      <c r="J18" s="88"/>
      <c r="K18" s="88"/>
    </row>
    <row r="20" spans="2:11" ht="27.6" customHeight="1" x14ac:dyDescent="0.15">
      <c r="B20" s="28" t="s">
        <v>26</v>
      </c>
      <c r="C20" s="27" t="s">
        <v>25</v>
      </c>
      <c r="E20" s="89"/>
      <c r="F20" s="89"/>
    </row>
    <row r="21" spans="2:11" ht="18" x14ac:dyDescent="0.15">
      <c r="B21" s="29"/>
    </row>
    <row r="22" spans="2:11" ht="27.6" customHeight="1" x14ac:dyDescent="0.15">
      <c r="B22" s="27" t="s">
        <v>27</v>
      </c>
      <c r="E22" s="76" t="str">
        <f>別紙様式第７号【別紙】!F12</f>
        <v>令和７年　月　日～令和８年　月　日</v>
      </c>
      <c r="F22" s="76"/>
      <c r="G22" s="76"/>
      <c r="H22" s="76"/>
      <c r="I22" s="76"/>
    </row>
    <row r="23" spans="2:11" ht="9" customHeight="1" x14ac:dyDescent="0.15"/>
    <row r="24" spans="2:11" ht="27.6" customHeight="1" x14ac:dyDescent="0.15">
      <c r="B24" s="27" t="s">
        <v>28</v>
      </c>
    </row>
    <row r="25" spans="2:11" ht="31.15" customHeight="1" x14ac:dyDescent="0.15">
      <c r="C25" s="30" t="s">
        <v>29</v>
      </c>
      <c r="D25" s="30"/>
      <c r="E25" s="30"/>
      <c r="F25" s="31" t="s">
        <v>30</v>
      </c>
      <c r="G25" s="31" t="s">
        <v>31</v>
      </c>
      <c r="H25" s="86" t="s">
        <v>32</v>
      </c>
      <c r="I25" s="87"/>
    </row>
    <row r="26" spans="2:11" ht="27.6" customHeight="1" x14ac:dyDescent="0.15">
      <c r="C26" s="79" t="s">
        <v>33</v>
      </c>
      <c r="D26" s="79"/>
      <c r="E26" s="79"/>
      <c r="F26" s="31" t="s">
        <v>34</v>
      </c>
      <c r="G26" s="39" t="s">
        <v>36</v>
      </c>
      <c r="H26" s="77">
        <f>別紙様式第７号【別紙】!F22</f>
        <v>1000</v>
      </c>
      <c r="I26" s="78"/>
    </row>
    <row r="27" spans="2:11" ht="27.6" customHeight="1" x14ac:dyDescent="0.15">
      <c r="C27" s="79"/>
      <c r="D27" s="79"/>
      <c r="E27" s="79"/>
      <c r="F27" s="31" t="s">
        <v>35</v>
      </c>
      <c r="G27" s="39" t="s">
        <v>37</v>
      </c>
      <c r="H27" s="77">
        <f>別紙様式第７号【別紙】!F23</f>
        <v>0</v>
      </c>
      <c r="I27" s="78"/>
    </row>
    <row r="28" spans="2:11" ht="27.6" customHeight="1" x14ac:dyDescent="0.15">
      <c r="C28" s="79"/>
      <c r="D28" s="79"/>
      <c r="E28" s="79"/>
      <c r="F28" s="31" t="s">
        <v>15</v>
      </c>
      <c r="G28" s="39" t="s">
        <v>38</v>
      </c>
      <c r="H28" s="77">
        <f>別紙様式第７号【別紙】!F24</f>
        <v>0</v>
      </c>
      <c r="I28" s="78"/>
    </row>
    <row r="29" spans="2:11" ht="27.6" customHeight="1" x14ac:dyDescent="0.15">
      <c r="C29" s="79" t="s">
        <v>48</v>
      </c>
      <c r="D29" s="79"/>
      <c r="E29" s="79"/>
      <c r="F29" s="31" t="s">
        <v>34</v>
      </c>
      <c r="G29" s="39" t="s">
        <v>39</v>
      </c>
      <c r="H29" s="77">
        <f>別紙様式第７号【別紙】!F25</f>
        <v>0</v>
      </c>
      <c r="I29" s="78"/>
    </row>
    <row r="30" spans="2:11" ht="27.6" customHeight="1" x14ac:dyDescent="0.15">
      <c r="C30" s="79"/>
      <c r="D30" s="79"/>
      <c r="E30" s="79"/>
      <c r="F30" s="31" t="s">
        <v>35</v>
      </c>
      <c r="G30" s="39" t="s">
        <v>40</v>
      </c>
      <c r="H30" s="77">
        <f>別紙様式第７号【別紙】!F26</f>
        <v>2000</v>
      </c>
      <c r="I30" s="78"/>
    </row>
    <row r="31" spans="2:11" ht="27.6" customHeight="1" x14ac:dyDescent="0.15">
      <c r="C31" s="79"/>
      <c r="D31" s="79"/>
      <c r="E31" s="79"/>
      <c r="F31" s="31" t="s">
        <v>15</v>
      </c>
      <c r="G31" s="39" t="s">
        <v>41</v>
      </c>
      <c r="H31" s="77">
        <f>別紙様式第７号【別紙】!F27</f>
        <v>0</v>
      </c>
      <c r="I31" s="78"/>
    </row>
    <row r="32" spans="2:11" ht="27.6" customHeight="1" x14ac:dyDescent="0.15">
      <c r="C32" s="79" t="s">
        <v>49</v>
      </c>
      <c r="D32" s="79"/>
      <c r="E32" s="79"/>
      <c r="F32" s="31" t="s">
        <v>34</v>
      </c>
      <c r="G32" s="39" t="s">
        <v>42</v>
      </c>
      <c r="H32" s="77">
        <f>別紙様式第７号【別紙】!F28</f>
        <v>0</v>
      </c>
      <c r="I32" s="78"/>
    </row>
    <row r="33" spans="2:9" ht="27.6" customHeight="1" x14ac:dyDescent="0.15">
      <c r="C33" s="79"/>
      <c r="D33" s="79"/>
      <c r="E33" s="79"/>
      <c r="F33" s="31" t="s">
        <v>35</v>
      </c>
      <c r="G33" s="39" t="s">
        <v>43</v>
      </c>
      <c r="H33" s="77">
        <f>別紙様式第７号【別紙】!F29</f>
        <v>1000</v>
      </c>
      <c r="I33" s="78"/>
    </row>
    <row r="34" spans="2:9" ht="27.6" customHeight="1" x14ac:dyDescent="0.15">
      <c r="C34" s="79"/>
      <c r="D34" s="79"/>
      <c r="E34" s="79"/>
      <c r="F34" s="31" t="s">
        <v>15</v>
      </c>
      <c r="G34" s="39" t="s">
        <v>44</v>
      </c>
      <c r="H34" s="77">
        <f>別紙様式第７号【別紙】!F30</f>
        <v>2000</v>
      </c>
      <c r="I34" s="78"/>
    </row>
    <row r="35" spans="2:9" ht="27.6" customHeight="1" x14ac:dyDescent="0.15">
      <c r="C35" s="79" t="s">
        <v>50</v>
      </c>
      <c r="D35" s="79"/>
      <c r="E35" s="79"/>
      <c r="F35" s="31" t="s">
        <v>34</v>
      </c>
      <c r="G35" s="39" t="s">
        <v>45</v>
      </c>
      <c r="H35" s="77">
        <f>別紙様式第７号【別紙】!F31</f>
        <v>2000</v>
      </c>
      <c r="I35" s="78"/>
    </row>
    <row r="36" spans="2:9" ht="27.6" customHeight="1" x14ac:dyDescent="0.15">
      <c r="C36" s="79"/>
      <c r="D36" s="79"/>
      <c r="E36" s="79"/>
      <c r="F36" s="31" t="s">
        <v>35</v>
      </c>
      <c r="G36" s="39" t="s">
        <v>46</v>
      </c>
      <c r="H36" s="77">
        <f>別紙様式第７号【別紙】!F32</f>
        <v>0</v>
      </c>
      <c r="I36" s="78"/>
    </row>
    <row r="37" spans="2:9" ht="27.6" customHeight="1" x14ac:dyDescent="0.15">
      <c r="C37" s="79"/>
      <c r="D37" s="79"/>
      <c r="E37" s="79"/>
      <c r="F37" s="31" t="s">
        <v>15</v>
      </c>
      <c r="G37" s="39" t="s">
        <v>47</v>
      </c>
      <c r="H37" s="77">
        <f>別紙様式第７号【別紙】!F33</f>
        <v>1000</v>
      </c>
      <c r="I37" s="78"/>
    </row>
    <row r="41" spans="2:9" ht="27.6" customHeight="1" x14ac:dyDescent="0.15">
      <c r="B41" s="27" t="s">
        <v>52</v>
      </c>
    </row>
    <row r="42" spans="2:9" ht="27.6" customHeight="1" x14ac:dyDescent="0.15">
      <c r="C42" s="27" t="s">
        <v>76</v>
      </c>
    </row>
    <row r="43" spans="2:9" ht="6.6" customHeight="1" x14ac:dyDescent="0.15"/>
    <row r="44" spans="2:9" ht="27.6" customHeight="1" x14ac:dyDescent="0.15">
      <c r="C44" s="80">
        <v>1.1499999999999999</v>
      </c>
      <c r="D44" s="45" t="s">
        <v>53</v>
      </c>
      <c r="E44" s="46" t="s">
        <v>54</v>
      </c>
      <c r="F44" s="46"/>
      <c r="G44" s="47">
        <f>別紙様式第７号【別紙】!F22</f>
        <v>1000</v>
      </c>
      <c r="H44" s="40" t="s">
        <v>66</v>
      </c>
      <c r="I44" s="52">
        <f>別紙様式第７号【別紙】!G22</f>
        <v>100000</v>
      </c>
    </row>
    <row r="45" spans="2:9" ht="27.6" customHeight="1" x14ac:dyDescent="0.15">
      <c r="C45" s="81"/>
      <c r="D45" s="45" t="s">
        <v>35</v>
      </c>
      <c r="E45" s="46" t="s">
        <v>55</v>
      </c>
      <c r="F45" s="46"/>
      <c r="G45" s="47">
        <f>別紙様式第７号【別紙】!F23</f>
        <v>0</v>
      </c>
      <c r="H45" s="40" t="s">
        <v>66</v>
      </c>
      <c r="I45" s="52">
        <f>別紙様式第７号【別紙】!G23</f>
        <v>0</v>
      </c>
    </row>
    <row r="46" spans="2:9" ht="27.6" customHeight="1" x14ac:dyDescent="0.15">
      <c r="C46" s="82"/>
      <c r="D46" s="48" t="s">
        <v>15</v>
      </c>
      <c r="E46" s="49" t="s">
        <v>56</v>
      </c>
      <c r="F46" s="49"/>
      <c r="G46" s="51">
        <f>別紙様式第７号【別紙】!F24</f>
        <v>0</v>
      </c>
      <c r="H46" s="50" t="s">
        <v>66</v>
      </c>
      <c r="I46" s="53">
        <f>別紙様式第７号【別紙】!G24</f>
        <v>0</v>
      </c>
    </row>
    <row r="47" spans="2:9" ht="27.6" customHeight="1" x14ac:dyDescent="0.15">
      <c r="C47" s="83">
        <v>1.3</v>
      </c>
      <c r="D47" s="41" t="s">
        <v>53</v>
      </c>
      <c r="E47" s="42" t="s">
        <v>57</v>
      </c>
      <c r="F47" s="42"/>
      <c r="G47" s="47">
        <f>別紙様式第７号【別紙】!F25</f>
        <v>0</v>
      </c>
      <c r="H47" s="44" t="s">
        <v>66</v>
      </c>
      <c r="I47" s="54">
        <f>別紙様式第７号【別紙】!G25</f>
        <v>0</v>
      </c>
    </row>
    <row r="48" spans="2:9" ht="27.6" customHeight="1" x14ac:dyDescent="0.15">
      <c r="C48" s="80"/>
      <c r="D48" s="45" t="s">
        <v>35</v>
      </c>
      <c r="E48" s="46" t="s">
        <v>58</v>
      </c>
      <c r="F48" s="46"/>
      <c r="G48" s="47">
        <f>別紙様式第７号【別紙】!F26</f>
        <v>2000</v>
      </c>
      <c r="H48" s="40" t="s">
        <v>66</v>
      </c>
      <c r="I48" s="52">
        <f>別紙様式第７号【別紙】!G26</f>
        <v>200000</v>
      </c>
    </row>
    <row r="49" spans="3:10" ht="27.6" customHeight="1" x14ac:dyDescent="0.15">
      <c r="C49" s="84"/>
      <c r="D49" s="48" t="s">
        <v>15</v>
      </c>
      <c r="E49" s="49" t="s">
        <v>59</v>
      </c>
      <c r="F49" s="49"/>
      <c r="G49" s="51">
        <f>別紙様式第７号【別紙】!F27</f>
        <v>0</v>
      </c>
      <c r="H49" s="50" t="s">
        <v>66</v>
      </c>
      <c r="I49" s="53">
        <f>別紙様式第７号【別紙】!G27</f>
        <v>0</v>
      </c>
    </row>
    <row r="50" spans="3:10" ht="27.6" customHeight="1" x14ac:dyDescent="0.15">
      <c r="C50" s="83">
        <v>1.5</v>
      </c>
      <c r="D50" s="41" t="s">
        <v>53</v>
      </c>
      <c r="E50" s="42" t="s">
        <v>60</v>
      </c>
      <c r="F50" s="42"/>
      <c r="G50" s="47">
        <f>別紙様式第７号【別紙】!F28</f>
        <v>0</v>
      </c>
      <c r="H50" s="44" t="s">
        <v>66</v>
      </c>
      <c r="I50" s="54">
        <f>別紙様式第７号【別紙】!G28</f>
        <v>0</v>
      </c>
    </row>
    <row r="51" spans="3:10" ht="27.6" customHeight="1" x14ac:dyDescent="0.15">
      <c r="C51" s="80"/>
      <c r="D51" s="45" t="s">
        <v>35</v>
      </c>
      <c r="E51" s="46" t="s">
        <v>61</v>
      </c>
      <c r="F51" s="46"/>
      <c r="G51" s="47">
        <f>別紙様式第７号【別紙】!F29</f>
        <v>1000</v>
      </c>
      <c r="H51" s="40" t="s">
        <v>66</v>
      </c>
      <c r="I51" s="52">
        <f>別紙様式第７号【別紙】!G29</f>
        <v>100000</v>
      </c>
    </row>
    <row r="52" spans="3:10" ht="27.6" customHeight="1" x14ac:dyDescent="0.15">
      <c r="C52" s="84"/>
      <c r="D52" s="48" t="s">
        <v>15</v>
      </c>
      <c r="E52" s="49" t="s">
        <v>62</v>
      </c>
      <c r="F52" s="49"/>
      <c r="G52" s="51">
        <f>別紙様式第７号【別紙】!F30</f>
        <v>2000</v>
      </c>
      <c r="H52" s="50" t="s">
        <v>66</v>
      </c>
      <c r="I52" s="53">
        <f>別紙様式第７号【別紙】!G30</f>
        <v>200000</v>
      </c>
    </row>
    <row r="53" spans="3:10" ht="27.6" customHeight="1" x14ac:dyDescent="0.15">
      <c r="C53" s="83">
        <v>1.7</v>
      </c>
      <c r="D53" s="41" t="s">
        <v>53</v>
      </c>
      <c r="E53" s="42" t="s">
        <v>63</v>
      </c>
      <c r="F53" s="42"/>
      <c r="G53" s="43">
        <f>別紙様式第７号【別紙】!F31</f>
        <v>2000</v>
      </c>
      <c r="H53" s="44" t="s">
        <v>66</v>
      </c>
      <c r="I53" s="54">
        <f>別紙様式第７号【別紙】!G31</f>
        <v>200000</v>
      </c>
    </row>
    <row r="54" spans="3:10" ht="27.6" customHeight="1" x14ac:dyDescent="0.15">
      <c r="C54" s="80"/>
      <c r="D54" s="45" t="s">
        <v>35</v>
      </c>
      <c r="E54" s="46" t="s">
        <v>64</v>
      </c>
      <c r="F54" s="46"/>
      <c r="G54" s="47">
        <f>別紙様式第７号【別紙】!F32</f>
        <v>0</v>
      </c>
      <c r="H54" s="40" t="s">
        <v>66</v>
      </c>
      <c r="I54" s="52">
        <f>別紙様式第７号【別紙】!G32</f>
        <v>0</v>
      </c>
    </row>
    <row r="55" spans="3:10" ht="27.6" customHeight="1" x14ac:dyDescent="0.15">
      <c r="C55" s="85"/>
      <c r="D55" s="55" t="s">
        <v>15</v>
      </c>
      <c r="E55" s="56" t="s">
        <v>65</v>
      </c>
      <c r="F55" s="56"/>
      <c r="G55" s="57">
        <f>別紙様式第７号【別紙】!F33</f>
        <v>1000</v>
      </c>
      <c r="H55" s="58" t="s">
        <v>66</v>
      </c>
      <c r="I55" s="59">
        <f>別紙様式第７号【別紙】!G33</f>
        <v>0</v>
      </c>
    </row>
    <row r="56" spans="3:10" ht="5.45" customHeight="1" x14ac:dyDescent="0.15">
      <c r="C56" s="35"/>
      <c r="E56" s="32"/>
      <c r="F56" s="32"/>
      <c r="G56" s="34"/>
      <c r="I56" s="33"/>
    </row>
    <row r="57" spans="3:10" ht="31.9" customHeight="1" x14ac:dyDescent="0.15">
      <c r="G57" s="36" t="s">
        <v>67</v>
      </c>
      <c r="H57" s="37"/>
      <c r="I57" s="38">
        <f>SUM(I44:I55)</f>
        <v>800000</v>
      </c>
      <c r="J57" s="37"/>
    </row>
    <row r="58" spans="3:10" ht="27.6" customHeight="1" x14ac:dyDescent="0.15">
      <c r="C58" s="40" t="s">
        <v>68</v>
      </c>
    </row>
    <row r="60" spans="3:10" x14ac:dyDescent="0.15">
      <c r="C60" s="73" t="s">
        <v>69</v>
      </c>
      <c r="D60" s="74"/>
      <c r="E60" s="74"/>
      <c r="F60" s="74"/>
      <c r="G60" s="74"/>
      <c r="H60" s="74"/>
      <c r="I60" s="74"/>
    </row>
    <row r="61" spans="3:10" x14ac:dyDescent="0.15">
      <c r="C61" s="74"/>
      <c r="D61" s="74"/>
      <c r="E61" s="74"/>
      <c r="F61" s="74"/>
      <c r="G61" s="74"/>
      <c r="H61" s="74"/>
      <c r="I61" s="74"/>
    </row>
    <row r="62" spans="3:10" x14ac:dyDescent="0.15">
      <c r="C62" s="74"/>
      <c r="D62" s="74"/>
      <c r="E62" s="74"/>
      <c r="F62" s="74"/>
      <c r="G62" s="74"/>
      <c r="H62" s="74"/>
      <c r="I62" s="74"/>
    </row>
    <row r="63" spans="3:10" x14ac:dyDescent="0.15">
      <c r="C63" s="74"/>
      <c r="D63" s="74"/>
      <c r="E63" s="74"/>
      <c r="F63" s="74"/>
      <c r="G63" s="74"/>
      <c r="H63" s="74"/>
      <c r="I63" s="74"/>
    </row>
    <row r="64" spans="3:10" x14ac:dyDescent="0.15">
      <c r="C64" s="74"/>
      <c r="D64" s="74"/>
      <c r="E64" s="74"/>
      <c r="F64" s="74"/>
      <c r="G64" s="74"/>
      <c r="H64" s="74"/>
      <c r="I64" s="74"/>
    </row>
    <row r="65" spans="3:9" x14ac:dyDescent="0.15">
      <c r="C65" s="74"/>
      <c r="D65" s="74"/>
      <c r="E65" s="74"/>
      <c r="F65" s="74"/>
      <c r="G65" s="74"/>
      <c r="H65" s="74"/>
      <c r="I65" s="74"/>
    </row>
    <row r="66" spans="3:9" x14ac:dyDescent="0.15">
      <c r="C66" s="74"/>
      <c r="D66" s="74"/>
      <c r="E66" s="74"/>
      <c r="F66" s="74"/>
      <c r="G66" s="74"/>
      <c r="H66" s="74"/>
      <c r="I66" s="74"/>
    </row>
    <row r="67" spans="3:9" x14ac:dyDescent="0.15">
      <c r="C67" s="74"/>
      <c r="D67" s="74"/>
      <c r="E67" s="74"/>
      <c r="F67" s="74"/>
      <c r="G67" s="74"/>
      <c r="H67" s="74"/>
      <c r="I67" s="74"/>
    </row>
  </sheetData>
  <mergeCells count="30">
    <mergeCell ref="B15:K18"/>
    <mergeCell ref="E20:F20"/>
    <mergeCell ref="C26:E28"/>
    <mergeCell ref="C29:E31"/>
    <mergeCell ref="C32:E34"/>
    <mergeCell ref="H27:I27"/>
    <mergeCell ref="H28:I28"/>
    <mergeCell ref="H29:I29"/>
    <mergeCell ref="H30:I30"/>
    <mergeCell ref="C50:C52"/>
    <mergeCell ref="C53:C55"/>
    <mergeCell ref="H25:I25"/>
    <mergeCell ref="H26:I26"/>
    <mergeCell ref="H37:I37"/>
    <mergeCell ref="C60:I67"/>
    <mergeCell ref="G7:I7"/>
    <mergeCell ref="H6:I6"/>
    <mergeCell ref="G10:I10"/>
    <mergeCell ref="G11:I11"/>
    <mergeCell ref="G12:I12"/>
    <mergeCell ref="E22:I22"/>
    <mergeCell ref="H31:I31"/>
    <mergeCell ref="H32:I32"/>
    <mergeCell ref="H33:I33"/>
    <mergeCell ref="H34:I34"/>
    <mergeCell ref="H35:I35"/>
    <mergeCell ref="H36:I36"/>
    <mergeCell ref="C35:E37"/>
    <mergeCell ref="C44:C46"/>
    <mergeCell ref="C47:C49"/>
  </mergeCells>
  <phoneticPr fontId="11"/>
  <printOptions horizontalCentered="1"/>
  <pageMargins left="0.51181102362204722" right="0.51181102362204722" top="0.74803149606299213" bottom="0.55118110236220474" header="0.31496062992125984" footer="0.31496062992125984"/>
  <pageSetup paperSize="9" scale="85" orientation="portrait" r:id="rId1"/>
  <rowBreaks count="1" manualBreakCount="1">
    <brk id="38"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pageSetUpPr fitToPage="1"/>
  </sheetPr>
  <dimension ref="A1:K59"/>
  <sheetViews>
    <sheetView view="pageBreakPreview" zoomScale="85" zoomScaleNormal="85" zoomScaleSheetLayoutView="85" workbookViewId="0">
      <selection activeCell="J6" sqref="J6"/>
    </sheetView>
  </sheetViews>
  <sheetFormatPr defaultColWidth="8.875" defaultRowHeight="13.5" x14ac:dyDescent="0.15"/>
  <cols>
    <col min="1" max="1" width="8.875" style="3"/>
    <col min="2" max="2" width="17.5" style="3" bestFit="1" customWidth="1"/>
    <col min="3" max="3" width="21.5" style="3" customWidth="1"/>
    <col min="4" max="4" width="9" style="4" customWidth="1"/>
    <col min="5" max="5" width="12.125" style="4" customWidth="1"/>
    <col min="6" max="6" width="30.875" style="3" customWidth="1"/>
    <col min="7" max="7" width="31.75" style="3" customWidth="1"/>
    <col min="8" max="8" width="10.375" style="3" customWidth="1"/>
    <col min="9" max="9" width="13.25" style="3" customWidth="1"/>
    <col min="10" max="10" width="12.625" style="3" customWidth="1"/>
    <col min="11" max="16384" width="8.875" style="3"/>
  </cols>
  <sheetData>
    <row r="1" spans="1:11" ht="18" customHeight="1" x14ac:dyDescent="0.15">
      <c r="A1" s="3" t="s">
        <v>70</v>
      </c>
    </row>
    <row r="2" spans="1:11" ht="18" customHeight="1" x14ac:dyDescent="0.15">
      <c r="A2" s="3" t="s">
        <v>0</v>
      </c>
    </row>
    <row r="3" spans="1:11" ht="18" customHeight="1" x14ac:dyDescent="0.15">
      <c r="A3" s="101" t="s">
        <v>12</v>
      </c>
      <c r="B3" s="101"/>
      <c r="C3" s="101"/>
      <c r="D3" s="101"/>
      <c r="E3" s="101"/>
      <c r="F3" s="101"/>
      <c r="G3" s="101"/>
      <c r="H3" s="101"/>
      <c r="I3" s="101"/>
    </row>
    <row r="4" spans="1:11" ht="8.25" customHeight="1" x14ac:dyDescent="0.15"/>
    <row r="5" spans="1:11" ht="18" customHeight="1" x14ac:dyDescent="0.15">
      <c r="A5" s="102" t="s">
        <v>72</v>
      </c>
      <c r="B5" s="102"/>
      <c r="C5" s="3" t="s">
        <v>71</v>
      </c>
    </row>
    <row r="6" spans="1:11" ht="12" customHeight="1" x14ac:dyDescent="0.15"/>
    <row r="7" spans="1:11" ht="18" customHeight="1" x14ac:dyDescent="0.15">
      <c r="A7" s="103" t="s">
        <v>73</v>
      </c>
      <c r="B7" s="103"/>
      <c r="C7" s="103"/>
    </row>
    <row r="8" spans="1:11" ht="7.5" customHeight="1" x14ac:dyDescent="0.15"/>
    <row r="9" spans="1:11" ht="18" customHeight="1" x14ac:dyDescent="0.15">
      <c r="A9" s="3" t="s">
        <v>1</v>
      </c>
    </row>
    <row r="10" spans="1:11" ht="27" customHeight="1" x14ac:dyDescent="0.15">
      <c r="A10" s="104" t="s">
        <v>9</v>
      </c>
      <c r="B10" s="95" t="s">
        <v>10</v>
      </c>
      <c r="C10" s="95" t="s">
        <v>11</v>
      </c>
      <c r="D10" s="104" t="s">
        <v>4</v>
      </c>
      <c r="E10" s="105" t="s">
        <v>17</v>
      </c>
      <c r="F10" s="5" t="s">
        <v>7</v>
      </c>
      <c r="G10" s="5" t="s">
        <v>16</v>
      </c>
      <c r="H10" s="98" t="s">
        <v>77</v>
      </c>
      <c r="I10" s="98" t="s">
        <v>78</v>
      </c>
      <c r="J10" s="96"/>
      <c r="K10" s="97"/>
    </row>
    <row r="11" spans="1:11" ht="30" customHeight="1" x14ac:dyDescent="0.15">
      <c r="A11" s="95"/>
      <c r="B11" s="95"/>
      <c r="C11" s="95"/>
      <c r="D11" s="95"/>
      <c r="E11" s="106"/>
      <c r="F11" s="65" t="s">
        <v>74</v>
      </c>
      <c r="G11" s="65" t="s">
        <v>74</v>
      </c>
      <c r="H11" s="99"/>
      <c r="I11" s="99"/>
      <c r="J11" s="96"/>
      <c r="K11" s="97"/>
    </row>
    <row r="12" spans="1:11" ht="30" customHeight="1" x14ac:dyDescent="0.15">
      <c r="A12" s="95"/>
      <c r="B12" s="95"/>
      <c r="C12" s="95"/>
      <c r="D12" s="95"/>
      <c r="E12" s="106"/>
      <c r="F12" s="69" t="s">
        <v>75</v>
      </c>
      <c r="G12" s="69" t="s">
        <v>75</v>
      </c>
      <c r="H12" s="100"/>
      <c r="I12" s="100"/>
      <c r="J12" s="96"/>
      <c r="K12" s="97"/>
    </row>
    <row r="13" spans="1:11" ht="18" customHeight="1" x14ac:dyDescent="0.15">
      <c r="A13" s="6"/>
      <c r="B13" s="7"/>
      <c r="C13" s="8"/>
      <c r="D13" s="60">
        <v>1.1499999999999999</v>
      </c>
      <c r="E13" s="61" t="s">
        <v>83</v>
      </c>
      <c r="F13" s="9">
        <v>1000</v>
      </c>
      <c r="G13" s="10">
        <v>100000</v>
      </c>
      <c r="H13" s="70" t="s">
        <v>81</v>
      </c>
      <c r="I13" s="62"/>
      <c r="J13" s="68"/>
      <c r="K13" s="66"/>
    </row>
    <row r="14" spans="1:11" ht="18" customHeight="1" x14ac:dyDescent="0.15">
      <c r="A14" s="6"/>
      <c r="B14" s="11"/>
      <c r="C14" s="8"/>
      <c r="D14" s="60">
        <v>1.3</v>
      </c>
      <c r="E14" s="61" t="s">
        <v>84</v>
      </c>
      <c r="F14" s="9">
        <v>1000</v>
      </c>
      <c r="G14" s="12">
        <v>100000</v>
      </c>
      <c r="H14" s="70" t="s">
        <v>79</v>
      </c>
      <c r="I14" s="62"/>
      <c r="J14" s="68"/>
      <c r="K14" s="67"/>
    </row>
    <row r="15" spans="1:11" ht="18" customHeight="1" x14ac:dyDescent="0.15">
      <c r="A15" s="13"/>
      <c r="B15" s="11"/>
      <c r="C15" s="8"/>
      <c r="D15" s="60">
        <v>1.5</v>
      </c>
      <c r="E15" s="61" t="s">
        <v>85</v>
      </c>
      <c r="F15" s="9">
        <v>1000</v>
      </c>
      <c r="G15" s="12">
        <v>100000</v>
      </c>
      <c r="H15" s="70" t="s">
        <v>79</v>
      </c>
      <c r="I15" s="64"/>
      <c r="J15" s="68"/>
      <c r="K15" s="66"/>
    </row>
    <row r="16" spans="1:11" ht="18" customHeight="1" x14ac:dyDescent="0.15">
      <c r="A16" s="13"/>
      <c r="B16" s="11"/>
      <c r="C16" s="8"/>
      <c r="D16" s="60">
        <v>1.7</v>
      </c>
      <c r="E16" s="61" t="s">
        <v>83</v>
      </c>
      <c r="F16" s="9">
        <v>1000</v>
      </c>
      <c r="G16" s="12">
        <v>100000</v>
      </c>
      <c r="H16" s="70" t="s">
        <v>81</v>
      </c>
      <c r="I16" s="62"/>
      <c r="J16" s="68"/>
    </row>
    <row r="17" spans="1:10" ht="18" customHeight="1" x14ac:dyDescent="0.15">
      <c r="A17" s="13"/>
      <c r="B17" s="11"/>
      <c r="C17" s="8"/>
      <c r="D17" s="60">
        <v>1.3</v>
      </c>
      <c r="E17" s="61" t="s">
        <v>84</v>
      </c>
      <c r="F17" s="9">
        <v>1000</v>
      </c>
      <c r="G17" s="12">
        <v>100000</v>
      </c>
      <c r="H17" s="70" t="s">
        <v>79</v>
      </c>
      <c r="I17" s="62"/>
      <c r="J17" s="68"/>
    </row>
    <row r="18" spans="1:10" ht="18" customHeight="1" x14ac:dyDescent="0.15">
      <c r="A18" s="13"/>
      <c r="B18" s="11"/>
      <c r="C18" s="8"/>
      <c r="D18" s="60">
        <v>1.5</v>
      </c>
      <c r="E18" s="61" t="s">
        <v>85</v>
      </c>
      <c r="F18" s="9">
        <v>1000</v>
      </c>
      <c r="G18" s="12">
        <v>100000</v>
      </c>
      <c r="H18" s="70" t="s">
        <v>79</v>
      </c>
      <c r="I18" s="62"/>
      <c r="J18" s="68"/>
    </row>
    <row r="19" spans="1:10" ht="18" customHeight="1" x14ac:dyDescent="0.15">
      <c r="A19" s="13"/>
      <c r="B19" s="11"/>
      <c r="C19" s="8"/>
      <c r="D19" s="60">
        <v>1.7</v>
      </c>
      <c r="E19" s="61" t="s">
        <v>83</v>
      </c>
      <c r="F19" s="9">
        <v>1000</v>
      </c>
      <c r="G19" s="12">
        <v>100000</v>
      </c>
      <c r="H19" s="70" t="s">
        <v>81</v>
      </c>
      <c r="I19" s="62"/>
      <c r="J19" s="68"/>
    </row>
    <row r="20" spans="1:10" ht="18" customHeight="1" x14ac:dyDescent="0.15">
      <c r="A20" s="13"/>
      <c r="B20" s="11"/>
      <c r="C20" s="8"/>
      <c r="D20" s="60">
        <v>1.5</v>
      </c>
      <c r="E20" s="61" t="s">
        <v>84</v>
      </c>
      <c r="F20" s="9">
        <v>1000</v>
      </c>
      <c r="G20" s="12">
        <v>100000</v>
      </c>
      <c r="H20" s="70" t="s">
        <v>79</v>
      </c>
      <c r="I20" s="62"/>
      <c r="J20" s="68"/>
    </row>
    <row r="21" spans="1:10" ht="18" customHeight="1" x14ac:dyDescent="0.15">
      <c r="A21" s="14"/>
      <c r="B21" s="15"/>
      <c r="C21" s="16"/>
      <c r="D21" s="60">
        <v>1.7</v>
      </c>
      <c r="E21" s="61" t="s">
        <v>85</v>
      </c>
      <c r="F21" s="17">
        <v>1000</v>
      </c>
      <c r="G21" s="12">
        <v>100000</v>
      </c>
      <c r="H21" s="70" t="s">
        <v>79</v>
      </c>
      <c r="I21" s="62"/>
      <c r="J21" s="68"/>
    </row>
    <row r="22" spans="1:10" ht="18" customHeight="1" x14ac:dyDescent="0.15">
      <c r="A22" s="94" t="s">
        <v>2</v>
      </c>
      <c r="B22" s="94"/>
      <c r="C22" s="94"/>
      <c r="D22" s="91">
        <v>1.1499999999999999</v>
      </c>
      <c r="E22" s="18" t="s">
        <v>13</v>
      </c>
      <c r="F22" s="71">
        <f>SUMIFS($F$13:$F$21,$D$13:$D$21,D22,$E$13:$E$21,E22)</f>
        <v>1000</v>
      </c>
      <c r="G22" s="19">
        <f>SUMIFS($G$13:$G$21,$D$13:$D$21,"115％",$E$13:$E$21,"Ａ重油")</f>
        <v>100000</v>
      </c>
      <c r="H22" s="63"/>
      <c r="I22" s="63"/>
    </row>
    <row r="23" spans="1:10" ht="18" customHeight="1" x14ac:dyDescent="0.15">
      <c r="A23" s="94"/>
      <c r="B23" s="94"/>
      <c r="C23" s="94"/>
      <c r="D23" s="91"/>
      <c r="E23" s="20" t="s">
        <v>14</v>
      </c>
      <c r="F23" s="71">
        <f>SUMIFS($F$13:$F$21,$D$13:$D$21,D23,$E$13:$E$21,E23)</f>
        <v>0</v>
      </c>
      <c r="G23" s="21">
        <f>SUMIFS($G$13:$G$21,$D$13:$D$21,"115％",$E$13:$E$21,"灯油")</f>
        <v>0</v>
      </c>
      <c r="H23" s="63"/>
      <c r="I23" s="63"/>
    </row>
    <row r="24" spans="1:10" ht="18" customHeight="1" x14ac:dyDescent="0.15">
      <c r="A24" s="94"/>
      <c r="B24" s="94"/>
      <c r="C24" s="94"/>
      <c r="D24" s="91"/>
      <c r="E24" s="18" t="s">
        <v>15</v>
      </c>
      <c r="F24" s="72">
        <f>SUMIFS($F$13:$F$21,$D$13:$D$21,D24,$E$13:$E$21,E24)</f>
        <v>0</v>
      </c>
      <c r="G24" s="21">
        <f>SUMIFS($G$13:$G$21,$D$13:$D$21,"115％",$E$13:$E$21,"LPガス")</f>
        <v>0</v>
      </c>
      <c r="H24" s="63"/>
      <c r="I24" s="63"/>
    </row>
    <row r="25" spans="1:10" ht="18" customHeight="1" x14ac:dyDescent="0.15">
      <c r="A25" s="95"/>
      <c r="B25" s="95"/>
      <c r="C25" s="95"/>
      <c r="D25" s="92">
        <v>1.3</v>
      </c>
      <c r="E25" s="18" t="s">
        <v>13</v>
      </c>
      <c r="F25" s="71">
        <f>SUMIFS($F$13:$F$21,$D$13:$D$21,D25,$E$13:$E$21,E25)</f>
        <v>0</v>
      </c>
      <c r="G25" s="21">
        <f>SUMIFS($G$13:$G$21,$D$13:$D$21,"130％",$E$13:$E$21,"Ａ重油")</f>
        <v>0</v>
      </c>
      <c r="H25" s="63"/>
      <c r="I25" s="63"/>
    </row>
    <row r="26" spans="1:10" ht="18" customHeight="1" x14ac:dyDescent="0.15">
      <c r="A26" s="95"/>
      <c r="B26" s="95"/>
      <c r="C26" s="95"/>
      <c r="D26" s="91"/>
      <c r="E26" s="20" t="s">
        <v>14</v>
      </c>
      <c r="F26" s="71">
        <f>SUMIFS($F$13:$F$21,$D$13:$D$21,D25,$E$13:$E$21,E26)</f>
        <v>2000</v>
      </c>
      <c r="G26" s="21">
        <f>SUMIFS($G$13:$G$21,$D$13:$D$21,"130％",$E$13:$E$21,"灯油")</f>
        <v>200000</v>
      </c>
      <c r="H26" s="63"/>
      <c r="I26" s="63"/>
    </row>
    <row r="27" spans="1:10" ht="18" customHeight="1" x14ac:dyDescent="0.15">
      <c r="A27" s="95"/>
      <c r="B27" s="95"/>
      <c r="C27" s="95"/>
      <c r="D27" s="91"/>
      <c r="E27" s="18" t="s">
        <v>15</v>
      </c>
      <c r="F27" s="72">
        <f>SUMIFS($F$13:$F$21,$D$13:$D$21,D25,$E$13:$E$21,E27)</f>
        <v>0</v>
      </c>
      <c r="G27" s="21">
        <f>SUMIFS($G$13:$G$21,$D$13:$D$21,"130％",$E$13:$E$21,"LPガス")</f>
        <v>0</v>
      </c>
      <c r="H27" s="63"/>
      <c r="I27" s="63"/>
    </row>
    <row r="28" spans="1:10" ht="18" customHeight="1" x14ac:dyDescent="0.15">
      <c r="A28" s="95"/>
      <c r="B28" s="95"/>
      <c r="C28" s="95"/>
      <c r="D28" s="92">
        <v>1.5</v>
      </c>
      <c r="E28" s="18" t="s">
        <v>13</v>
      </c>
      <c r="F28" s="71">
        <f>SUMIFS($F$13:$F$21,$D$13:$D$21,D28,$E$13:$E$21,E28)</f>
        <v>0</v>
      </c>
      <c r="G28" s="21">
        <f>SUMIFS($G$13:$G$21,$D$13:$D$21,"150％",$E$13:$E$21,"Ａ重油")</f>
        <v>0</v>
      </c>
      <c r="H28" s="63"/>
      <c r="I28" s="63"/>
    </row>
    <row r="29" spans="1:10" ht="18" customHeight="1" x14ac:dyDescent="0.15">
      <c r="A29" s="95"/>
      <c r="B29" s="95"/>
      <c r="C29" s="95"/>
      <c r="D29" s="91"/>
      <c r="E29" s="20" t="s">
        <v>14</v>
      </c>
      <c r="F29" s="71">
        <f>SUMIFS($F$13:$F$21,$D$13:$D$21,D28,$E$13:$E$21,E29)</f>
        <v>1000</v>
      </c>
      <c r="G29" s="21">
        <f>SUMIFS($G$13:$G$21,$D$13:$D$21,"150％",$E$13:$E$21,"灯油")</f>
        <v>100000</v>
      </c>
      <c r="H29" s="63"/>
      <c r="I29" s="63"/>
    </row>
    <row r="30" spans="1:10" ht="18" customHeight="1" x14ac:dyDescent="0.15">
      <c r="A30" s="95"/>
      <c r="B30" s="95"/>
      <c r="C30" s="95"/>
      <c r="D30" s="91"/>
      <c r="E30" s="18" t="s">
        <v>15</v>
      </c>
      <c r="F30" s="72">
        <f>SUMIFS($F$13:$F$21,$D$13:$D$21,D28,$E$13:$E$21,E30)</f>
        <v>2000</v>
      </c>
      <c r="G30" s="21">
        <f>SUMIFS($G$13:$G$21,$D$13:$D$21,"150％",$E$13:$E$21,"ＬＰガス")</f>
        <v>200000</v>
      </c>
      <c r="H30" s="63"/>
      <c r="I30" s="63"/>
    </row>
    <row r="31" spans="1:10" ht="18" customHeight="1" x14ac:dyDescent="0.15">
      <c r="A31" s="95"/>
      <c r="B31" s="95"/>
      <c r="C31" s="95"/>
      <c r="D31" s="92">
        <v>1.7</v>
      </c>
      <c r="E31" s="18" t="s">
        <v>13</v>
      </c>
      <c r="F31" s="71">
        <f>SUMIFS($F$13:$F$21,$D$13:$D$21,D31,$E$13:$E$21,E31)</f>
        <v>2000</v>
      </c>
      <c r="G31" s="21">
        <f>SUMIFS($G$13:$G$21,$D$13:$D$21,"170％",$E$13:$E$21,"Ａ重油")</f>
        <v>200000</v>
      </c>
      <c r="H31" s="63"/>
      <c r="I31" s="63"/>
    </row>
    <row r="32" spans="1:10" ht="18" customHeight="1" x14ac:dyDescent="0.15">
      <c r="A32" s="95"/>
      <c r="B32" s="95"/>
      <c r="C32" s="95"/>
      <c r="D32" s="91"/>
      <c r="E32" s="20" t="s">
        <v>14</v>
      </c>
      <c r="F32" s="71">
        <f>SUMIFS($F$13:$F$21,$D$13:$D$21,D31,$E$13:$E$21,E32)</f>
        <v>0</v>
      </c>
      <c r="G32" s="22">
        <f>SUMIFS($G$13:$G$21,$D$13:$D$21,"170％",$E$13:$E$21,"灯油")</f>
        <v>0</v>
      </c>
      <c r="H32" s="63"/>
      <c r="I32" s="63"/>
    </row>
    <row r="33" spans="1:9" ht="18" customHeight="1" x14ac:dyDescent="0.15">
      <c r="A33" s="95"/>
      <c r="B33" s="95"/>
      <c r="C33" s="95"/>
      <c r="D33" s="93"/>
      <c r="E33" s="18" t="s">
        <v>15</v>
      </c>
      <c r="F33" s="72">
        <f>SUMIFS($F$13:$F$21,$D$13:$D$21,D31,$E$13:$E$21,E33)</f>
        <v>1000</v>
      </c>
      <c r="G33" s="21">
        <f>SUMIFS($G$13:$G$21,$D$13:$D$21,"170％",$E$13:$E$21,"LPガス")</f>
        <v>0</v>
      </c>
      <c r="H33" s="63"/>
      <c r="I33" s="63"/>
    </row>
    <row r="35" spans="1:9" x14ac:dyDescent="0.15">
      <c r="A35" s="2" t="s">
        <v>3</v>
      </c>
    </row>
    <row r="36" spans="1:9" x14ac:dyDescent="0.15">
      <c r="A36" s="2" t="s">
        <v>8</v>
      </c>
    </row>
    <row r="37" spans="1:9" x14ac:dyDescent="0.15">
      <c r="A37" s="90" t="s">
        <v>6</v>
      </c>
      <c r="B37" s="90"/>
      <c r="C37" s="90"/>
      <c r="D37" s="90"/>
      <c r="E37" s="90"/>
      <c r="F37" s="90"/>
      <c r="G37" s="90"/>
      <c r="H37" s="2"/>
      <c r="I37" s="2"/>
    </row>
    <row r="38" spans="1:9" x14ac:dyDescent="0.15">
      <c r="A38" s="2" t="s">
        <v>5</v>
      </c>
    </row>
    <row r="39" spans="1:9" x14ac:dyDescent="0.15">
      <c r="A39" s="1"/>
    </row>
    <row r="40" spans="1:9" x14ac:dyDescent="0.15">
      <c r="A40" s="1"/>
      <c r="H40" s="4" t="s">
        <v>80</v>
      </c>
    </row>
    <row r="41" spans="1:9" x14ac:dyDescent="0.15">
      <c r="H41" s="4" t="s">
        <v>82</v>
      </c>
    </row>
    <row r="44" spans="1:9" x14ac:dyDescent="0.15">
      <c r="B44" s="23"/>
      <c r="D44" s="24"/>
      <c r="E44" s="25"/>
    </row>
    <row r="45" spans="1:9" x14ac:dyDescent="0.15">
      <c r="B45" s="23"/>
      <c r="D45" s="3"/>
      <c r="E45" s="25"/>
    </row>
    <row r="46" spans="1:9" x14ac:dyDescent="0.15">
      <c r="B46" s="23"/>
      <c r="D46" s="3"/>
      <c r="E46" s="25"/>
    </row>
    <row r="47" spans="1:9" x14ac:dyDescent="0.15">
      <c r="B47" s="23"/>
      <c r="D47" s="3"/>
      <c r="E47" s="25"/>
    </row>
    <row r="48" spans="1:9" x14ac:dyDescent="0.15">
      <c r="D48" s="24"/>
      <c r="E48" s="25"/>
      <c r="F48" s="26"/>
    </row>
    <row r="49" spans="2:5" x14ac:dyDescent="0.15">
      <c r="D49" s="3"/>
      <c r="E49" s="25"/>
    </row>
    <row r="50" spans="2:5" x14ac:dyDescent="0.15">
      <c r="B50" s="23"/>
      <c r="D50" s="3"/>
      <c r="E50" s="25"/>
    </row>
    <row r="51" spans="2:5" x14ac:dyDescent="0.15">
      <c r="B51" s="23"/>
      <c r="D51" s="3"/>
      <c r="E51" s="25"/>
    </row>
    <row r="52" spans="2:5" x14ac:dyDescent="0.15">
      <c r="D52" s="3"/>
      <c r="E52" s="25"/>
    </row>
    <row r="53" spans="2:5" x14ac:dyDescent="0.15">
      <c r="E53" s="25"/>
    </row>
    <row r="54" spans="2:5" x14ac:dyDescent="0.15">
      <c r="E54" s="25"/>
    </row>
    <row r="55" spans="2:5" x14ac:dyDescent="0.15">
      <c r="E55" s="25"/>
    </row>
    <row r="56" spans="2:5" x14ac:dyDescent="0.15">
      <c r="D56" s="3"/>
      <c r="E56" s="25"/>
    </row>
    <row r="57" spans="2:5" x14ac:dyDescent="0.15">
      <c r="E57" s="25"/>
    </row>
    <row r="58" spans="2:5" x14ac:dyDescent="0.15">
      <c r="E58" s="25"/>
    </row>
    <row r="59" spans="2:5" x14ac:dyDescent="0.15">
      <c r="E59" s="25"/>
    </row>
  </sheetData>
  <mergeCells count="17">
    <mergeCell ref="J10:K12"/>
    <mergeCell ref="H10:H12"/>
    <mergeCell ref="A3:I3"/>
    <mergeCell ref="A5:B5"/>
    <mergeCell ref="A7:C7"/>
    <mergeCell ref="A10:A12"/>
    <mergeCell ref="B10:B12"/>
    <mergeCell ref="C10:C12"/>
    <mergeCell ref="D10:D12"/>
    <mergeCell ref="E10:E12"/>
    <mergeCell ref="I10:I12"/>
    <mergeCell ref="A37:G37"/>
    <mergeCell ref="D22:D24"/>
    <mergeCell ref="D25:D27"/>
    <mergeCell ref="D28:D30"/>
    <mergeCell ref="D31:D33"/>
    <mergeCell ref="A22:C33"/>
  </mergeCells>
  <phoneticPr fontId="11"/>
  <dataValidations count="3">
    <dataValidation type="list" allowBlank="1" showInputMessage="1" showErrorMessage="1" sqref="D13:D21" xr:uid="{6B3642AB-74E4-49EF-A3D9-978D79C0B838}">
      <formula1>"115%,130%,150%,170%"</formula1>
    </dataValidation>
    <dataValidation type="list" allowBlank="1" showInputMessage="1" showErrorMessage="1" sqref="E13:E21" xr:uid="{EFE70D34-55EB-4D59-A633-10458321B173}">
      <formula1>"Ａ重油,灯油,ＬＰガス"</formula1>
    </dataValidation>
    <dataValidation type="list" allowBlank="1" showInputMessage="1" showErrorMessage="1" sqref="H40 H13:H22" xr:uid="{24379ACE-A281-4B63-AB08-E98D7C5FC020}">
      <formula1>$H$40:$H$41</formula1>
    </dataValidation>
  </dataValidations>
  <printOptions horizontalCentered="1"/>
  <pageMargins left="0.70866141732283472" right="0.70866141732283472" top="0.55118110236220474" bottom="0.35433070866141736" header="0.31496062992125984" footer="0.31496062992125984"/>
  <pageSetup paperSize="9" scale="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別紙様式第7号【本体】</vt:lpstr>
      <vt:lpstr>別紙様式第７号【別紙】</vt:lpstr>
      <vt:lpstr>別紙様式第７号【別紙】!_Hlk86072704</vt:lpstr>
      <vt:lpstr>別紙様式第７号【別紙】!Print_Area</vt:lpstr>
      <vt:lpstr>別紙様式第7号【本体】!Print_Area</vt:lpstr>
      <vt:lpstr>別紙様式第７号【別紙】!Print_Titles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瀬戸口　麻紀（園芸農産課）</dc:creator>
  <cp:lastModifiedBy>東浦　実</cp:lastModifiedBy>
  <cp:lastPrinted>2025-05-12T06:43:24Z</cp:lastPrinted>
  <dcterms:created xsi:type="dcterms:W3CDTF">2010-06-10T01:56:01Z</dcterms:created>
  <dcterms:modified xsi:type="dcterms:W3CDTF">2025-05-12T06:44:39Z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